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14.xml" ContentType="application/vnd.ms-excel.threadedcomments+xml"/>
  <Override PartName="/xl/comments15.xml" ContentType="application/vnd.openxmlformats-officedocument.spreadsheetml.comments+xml"/>
  <Override PartName="/xl/threadedComments/threadedComment1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7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threadedComments/threadedComment8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9.xml" ContentType="application/vnd.openxmlformats-officedocument.spreadsheetml.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threadedComments/threadedComment9.xml" ContentType="application/vnd.ms-excel.threadedcomments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comments8.xml" ContentType="application/vnd.openxmlformats-officedocument.spreadsheetml.comments+xml"/>
  <Override PartName="/xl/comments14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RATES\Bill and Rate Tracking Tool\2024 Submissions\May 1 2024 Filing\Service List Filing\"/>
    </mc:Choice>
  </mc:AlternateContent>
  <xr:revisionPtr revIDLastSave="0" documentId="13_ncr:1_{8AEA96AD-7540-46F6-AC82-35AF830B6C6B}" xr6:coauthVersionLast="47" xr6:coauthVersionMax="47" xr10:uidLastSave="{00000000-0000-0000-0000-000000000000}"/>
  <bookViews>
    <workbookView xWindow="28680" yWindow="-120" windowWidth="29040" windowHeight="15720" xr2:uid="{333F6C7E-5CFD-4A99-A0AF-EF72F6E7421E}"/>
  </bookViews>
  <sheets>
    <sheet name="Proceeding_Summary" sheetId="17" r:id="rId1"/>
    <sheet name="Rev Req't_Base" sheetId="18" r:id="rId2"/>
    <sheet name="Baldwin Hills" sheetId="4" r:id="rId3"/>
    <sheet name="Bellflower" sheetId="2" r:id="rId4"/>
    <sheet name="Central Satellites" sheetId="3" r:id="rId5"/>
    <sheet name="Chualar" sheetId="5" r:id="rId6"/>
    <sheet name="Duarte" sheetId="6" r:id="rId7"/>
    <sheet name="East Pasadena" sheetId="7" r:id="rId8"/>
    <sheet name="Fruitridge Vista" sheetId="8" r:id="rId9"/>
    <sheet name="Larkfield" sheetId="9" r:id="rId10"/>
    <sheet name="Meadowbrook" sheetId="10" r:id="rId11"/>
    <sheet name="Monterey Main" sheetId="11" r:id="rId12"/>
    <sheet name="Piru" sheetId="12" r:id="rId13"/>
    <sheet name="Sacramento" sheetId="13" r:id="rId14"/>
    <sheet name="San Diego" sheetId="14" r:id="rId15"/>
    <sheet name="San Marino" sheetId="15" r:id="rId16"/>
    <sheet name="Ventura" sheetId="16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#REF!</definedName>
    <definedName name="_4ColName" localSheetId="0">SUBSTITUTE(SUBSTITUTE(SUBSTITUTE(SUBSTITUTE(SUBSTITUTE(TRIM(T(#REF!)&amp;"."&amp;T(#REF!)&amp;"."&amp;T(#REF!)&amp;"."&amp;T(#REF!)&amp;"."),"+","and"),"%","pct"),"-",""),"..","."),"&amp;","and")</definedName>
    <definedName name="_4ColName">SUBSTITUTE(SUBSTITUTE(SUBSTITUTE(SUBSTITUTE(SUBSTITUTE(TRIM(T(#REF!)&amp;"."&amp;T(#REF!)&amp;"."&amp;T(#REF!)&amp;"."&amp;T(#REF!)&amp;"."),"+","and"),"%","pct"),"-",""),"..","."),"&amp;","and")</definedName>
    <definedName name="_xlnm._FilterDatabase" localSheetId="2" hidden="1">'Baldwin Hills'!$A$1:$K$57</definedName>
    <definedName name="_xlnm._FilterDatabase" localSheetId="3" hidden="1">Bellflower!$A$1:$K$59</definedName>
    <definedName name="_xlnm._FilterDatabase" localSheetId="4" hidden="1">'Central Satellites'!$A$1:$K$57</definedName>
    <definedName name="_xlnm._FilterDatabase" localSheetId="5" hidden="1">Chualar!$A$1:$K$53</definedName>
    <definedName name="_xlnm._FilterDatabase" localSheetId="6" hidden="1">Duarte!$A$1:$K$56</definedName>
    <definedName name="_xlnm._FilterDatabase" localSheetId="7" hidden="1">'East Pasadena'!$A$1:$K$51</definedName>
    <definedName name="_xlnm._FilterDatabase" localSheetId="8" hidden="1">'Fruitridge Vista'!$A$1:$K$55</definedName>
    <definedName name="_xlnm._FilterDatabase" localSheetId="9" hidden="1">Larkfield!$A$1:$K$56</definedName>
    <definedName name="_xlnm._FilterDatabase" localSheetId="10" hidden="1">Meadowbrook!$A$1:$K$51</definedName>
    <definedName name="_xlnm._FilterDatabase" localSheetId="11" hidden="1">'Monterey Main'!$A$1:$K$57</definedName>
    <definedName name="_xlnm._FilterDatabase" localSheetId="12" hidden="1">Piru!$A$1:$K$52</definedName>
    <definedName name="_xlnm._FilterDatabase" localSheetId="13" hidden="1">Sacramento!$A$1:$K$56</definedName>
    <definedName name="_xlnm._FilterDatabase" localSheetId="14" hidden="1">'San Diego'!$A$1:$K$56</definedName>
    <definedName name="_xlnm._FilterDatabase" localSheetId="15" hidden="1">'San Marino'!$A$1:$K$57</definedName>
    <definedName name="_xlnm._FilterDatabase" localSheetId="16" hidden="1">Ventura!$A$1:$K$57</definedName>
    <definedName name="_FPV1">#REF!</definedName>
    <definedName name="_FPV3">#REF!</definedName>
    <definedName name="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#REF!</definedName>
    <definedName name="_SPV3">#REF!</definedName>
    <definedName name="Actuals">#REF!</definedName>
    <definedName name="Aflag">#REF!</definedName>
    <definedName name="Aflag2">#REF!</definedName>
    <definedName name="again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#REF!</definedName>
    <definedName name="Balancing_Authority">#REF!</definedName>
    <definedName name="BondsIssued">#REF!</definedName>
    <definedName name="Boolean">#REF!</definedName>
    <definedName name="bt_d">#REF!</definedName>
    <definedName name="Bundled_Unbundled">#REF!</definedName>
    <definedName name="CAP">#REF!</definedName>
    <definedName name="CBond">#REF!</definedName>
    <definedName name="CECRA">#REF!</definedName>
    <definedName name="Construction_Status">#REF!</definedName>
    <definedName name="copy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>#REF!</definedName>
    <definedName name="Country">#REF!</definedName>
    <definedName name="CPUC_Approval_Status">#REF!</definedName>
    <definedName name="CREZ">#REF!</definedName>
    <definedName name="CTAC">#REF!</definedName>
    <definedName name="CTRBA">#REF!</definedName>
    <definedName name="DACRS" localSheetId="0">SUM(#REF!)</definedName>
    <definedName name="DACRS">SUM(#REF!)</definedName>
    <definedName name="Dchoice">#REF!</definedName>
    <definedName name="Delay_Termination_Reason">#REF!</definedName>
    <definedName name="DeliverabilityStatusOptions">#REF!</definedName>
    <definedName name="Distflag">#REF!</definedName>
    <definedName name="Dmdmult">#REF!</definedName>
    <definedName name="EPC_Contract_Status">#REF!</definedName>
    <definedName name="F_E">#REF!</definedName>
    <definedName name="Facility_Status">#REF!</definedName>
    <definedName name="FAIR">#REF!</definedName>
    <definedName name="FBUILD">#REF!</definedName>
    <definedName name="FCOMM">#REF!</definedName>
    <definedName name="FCOMP">#REF!</definedName>
    <definedName name="Financing_Status">#REF!</definedName>
    <definedName name="Flat">#REF!</definedName>
    <definedName name="FM">#REF!</definedName>
    <definedName name="FOPROD">#REF!</definedName>
    <definedName name="FSONG2">#REF!</definedName>
    <definedName name="FSTEAM">#REF!</definedName>
    <definedName name="FT_D">#REF!</definedName>
    <definedName name="gsur">#REF!</definedName>
    <definedName name="head1">#REF!</definedName>
    <definedName name="head10">#REF!</definedName>
    <definedName name="head1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LineLoss">#REF!</definedName>
    <definedName name="LocalAreaOptions">#REF!</definedName>
    <definedName name="LOLD">1</definedName>
    <definedName name="LOLD_Table">7</definedName>
    <definedName name="Mflag">#REF!</definedName>
    <definedName name="NCORE_U">#REF!</definedName>
    <definedName name="ND">#REF!</definedName>
    <definedName name="Non_CAP">#REF!</definedName>
    <definedName name="Out_Start_Date">#REF!</definedName>
    <definedName name="Out_Term_Date">#REF!</definedName>
    <definedName name="Overall_Project_Status">#REF!</definedName>
    <definedName name="Party_that_Terminated_Contract">#REF!</definedName>
    <definedName name="Path26DesignationOptions">#REF!</definedName>
    <definedName name="PBond">#REF!</definedName>
    <definedName name="PCC_Classification">#REF!</definedName>
    <definedName name="PECRA">#REF!</definedName>
    <definedName name="Print_All_Tariff">#REF!</definedName>
    <definedName name="_xlnm.Print_Area" localSheetId="2">'Baldwin Hills'!$A$1:$K$28</definedName>
    <definedName name="_xlnm.Print_Area" localSheetId="3">Bellflower!$A$1:$K$23</definedName>
    <definedName name="_xlnm.Print_Area" localSheetId="4">'Central Satellites'!$A$1:$K$27</definedName>
    <definedName name="_xlnm.Print_Area" localSheetId="5">Chualar!$A$1:$K$22</definedName>
    <definedName name="_xlnm.Print_Area" localSheetId="6">Duarte!$A$1:$K$28</definedName>
    <definedName name="_xlnm.Print_Area" localSheetId="7">'East Pasadena'!$A$1:$K$17</definedName>
    <definedName name="_xlnm.Print_Area" localSheetId="8">'Fruitridge Vista'!$A$1:$K$24</definedName>
    <definedName name="_xlnm.Print_Area" localSheetId="9">Larkfield!$A$1:$K$28</definedName>
    <definedName name="_xlnm.Print_Area" localSheetId="10">Meadowbrook!$A$1:$K$28</definedName>
    <definedName name="_xlnm.Print_Area" localSheetId="11">'Monterey Main'!$A$1:$K$30</definedName>
    <definedName name="_xlnm.Print_Area" localSheetId="12">Piru!$A$1:$K$16</definedName>
    <definedName name="_xlnm.Print_Area" localSheetId="0">Proceeding_Summary!$A$1:$Q$33</definedName>
    <definedName name="_xlnm.Print_Area" localSheetId="1">'Rev Req''t_Base'!$A$1:$F$14,'Rev Req''t_Base'!#REF!,'Rev Req''t_Base'!#REF!,'Rev Req''t_Base'!#REF!,'Rev Req''t_Base'!#REF!,'Rev Req''t_Base'!#REF!,'Rev Req''t_Base'!#REF!,'Rev Req''t_Base'!#REF!</definedName>
    <definedName name="_xlnm.Print_Area" localSheetId="13">Sacramento!$A$1:$K$28</definedName>
    <definedName name="_xlnm.Print_Area" localSheetId="14">'San Diego'!$A$1:$K$28</definedName>
    <definedName name="_xlnm.Print_Area" localSheetId="15">'San Marino'!$A$1:$K$27</definedName>
    <definedName name="_xlnm.Print_Area" localSheetId="16">Ventura!$A$1:$K$28</definedName>
    <definedName name="Program_Origination">#REF!</definedName>
    <definedName name="RAM_Auction_Round">#REF!</definedName>
    <definedName name="record1">#REF!</definedName>
    <definedName name="Record2">#REF!</definedName>
    <definedName name="Reporting_LSE">#REF!</definedName>
    <definedName name="Resource_Designation">#REF!</definedName>
    <definedName name="SAIR">#REF!</definedName>
    <definedName name="SAPBEXhrIndnt" hidden="1">"Wide"</definedName>
    <definedName name="SAPsysID" hidden="1">"708C5W7SBKP804JT78WJ0JNKI"</definedName>
    <definedName name="SAPwbID" hidden="1">"ARS"</definedName>
    <definedName name="SBUILD">#REF!</definedName>
    <definedName name="SchedulingID">#REF!</definedName>
    <definedName name="SCOMM">#REF!</definedName>
    <definedName name="SCOMP">#REF!</definedName>
    <definedName name="sds">#REF!</definedName>
    <definedName name="Season">#REF!</definedName>
    <definedName name="Sflag">#REF!</definedName>
    <definedName name="SM">#REF!</definedName>
    <definedName name="SOPROD">#REF!</definedName>
    <definedName name="SSONG2">#REF!</definedName>
    <definedName name="SSTEAM">#REF!</definedName>
    <definedName name="ST_D">#REF!</definedName>
    <definedName name="Status_of_Facility_Study___Phase_II_Study">#REF!</definedName>
    <definedName name="Status_of_Feasibility_Study">#REF!</definedName>
    <definedName name="Status_of_Interconnection_Agreement">#REF!</definedName>
    <definedName name="Status_of_System_Impact_Study___Phase_I_Study">#REF!</definedName>
    <definedName name="STEAM">#REF!</definedName>
    <definedName name="TAC">#REF!</definedName>
    <definedName name="TACCalcOptions">#REF!</definedName>
    <definedName name="TariffArea" localSheetId="2">#REF!</definedName>
    <definedName name="TariffArea" localSheetId="3">#REF!</definedName>
    <definedName name="TariffArea" localSheetId="4">#REF!</definedName>
    <definedName name="TariffArea" localSheetId="5">#REF!</definedName>
    <definedName name="TariffArea" localSheetId="6">#REF!</definedName>
    <definedName name="TariffArea" localSheetId="7">#REF!</definedName>
    <definedName name="TariffArea" localSheetId="8">#REF!</definedName>
    <definedName name="TariffArea" localSheetId="9">#REF!</definedName>
    <definedName name="TariffArea" localSheetId="10">#REF!</definedName>
    <definedName name="TariffArea" localSheetId="11">#REF!</definedName>
    <definedName name="TariffArea" localSheetId="12">#REF!</definedName>
    <definedName name="TariffArea" localSheetId="13">#REF!</definedName>
    <definedName name="TariffArea" localSheetId="14">#REF!</definedName>
    <definedName name="TariffArea" localSheetId="15">#REF!</definedName>
    <definedName name="TariffArea" localSheetId="16">#REF!</definedName>
    <definedName name="TariffArea">#REF!</definedName>
    <definedName name="TariffAreas" localSheetId="2">#REF!</definedName>
    <definedName name="TariffAreas" localSheetId="3">#REF!</definedName>
    <definedName name="TariffAreas" localSheetId="4">#REF!</definedName>
    <definedName name="TariffAreas" localSheetId="5">#REF!</definedName>
    <definedName name="TariffAreas" localSheetId="6">#REF!</definedName>
    <definedName name="TariffAreas" localSheetId="7">#REF!</definedName>
    <definedName name="TariffAreas" localSheetId="8">#REF!</definedName>
    <definedName name="TariffAreas" localSheetId="9">#REF!</definedName>
    <definedName name="TariffAreas" localSheetId="10">#REF!</definedName>
    <definedName name="TariffAreas" localSheetId="11">#REF!</definedName>
    <definedName name="TariffAreas" localSheetId="12">#REF!</definedName>
    <definedName name="TariffAreas" localSheetId="13">#REF!</definedName>
    <definedName name="TariffAreas" localSheetId="14">#REF!</definedName>
    <definedName name="TariffAreas" localSheetId="15">#REF!</definedName>
    <definedName name="TariffAreas" localSheetId="16">#REF!</definedName>
    <definedName name="TariffAreas">#REF!</definedName>
    <definedName name="Technology_SubType">#REF!</definedName>
    <definedName name="Technology_Type">#REF!</definedName>
    <definedName name="TRBA">#REF!</definedName>
    <definedName name="wrn.AG." localSheetId="0" hidden="1">{#N/A,#N/A,FALSE,"AG-1";#N/A,#N/A,FALSE,"AG-R";#N/A,#N/A,FALSE,"AG-V";#N/A,#N/A,FALSE,"AG-4";#N/A,#N/A,FALSE,"AG-5";#N/A,#N/A,FALSE,"AG-6";#N/A,#N/A,FALSE,"AG-7"}</definedName>
    <definedName name="wrn.AG." hidden="1">{#N/A,#N/A,FALSE,"AG-1";#N/A,#N/A,FALSE,"AG-R";#N/A,#N/A,FALSE,"AG-V";#N/A,#N/A,FALSE,"AG-4";#N/A,#N/A,FALSE,"AG-5";#N/A,#N/A,FALSE,"AG-6";#N/A,#N/A,FALSE,"AG-7"}</definedName>
    <definedName name="wrn.AGa." localSheetId="0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localSheetId="0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localSheetId="0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localSheetId="0" hidden="1">{#N/A,#N/A,FALSE,"Summary";#N/A,#N/A,FALSE,"Tariff G-CSP &amp; G-SUR";#N/A,#N/A,FALSE,"Amortization Calculations";#N/A,#N/A,FALSE,"Contracted Volumes";#N/A,#N/A,FALSE,"Reservation"}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localSheetId="0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localSheetId="0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7" l="1"/>
  <c r="Q17" i="17"/>
  <c r="D17" i="17"/>
  <c r="C17" i="17"/>
  <c r="Q6" i="17" l="1"/>
  <c r="Q28" i="17"/>
  <c r="Q29" i="17" s="1"/>
  <c r="H58" i="16" l="1"/>
  <c r="G58" i="16"/>
  <c r="F58" i="16"/>
  <c r="E58" i="16"/>
  <c r="Q8" i="16"/>
  <c r="P8" i="16"/>
  <c r="O8" i="16"/>
  <c r="N8" i="16"/>
  <c r="Q7" i="16"/>
  <c r="P7" i="16"/>
  <c r="O7" i="16"/>
  <c r="N7" i="16"/>
  <c r="Q6" i="16"/>
  <c r="P6" i="16"/>
  <c r="O6" i="16"/>
  <c r="N6" i="16"/>
  <c r="Q5" i="16"/>
  <c r="P5" i="16"/>
  <c r="O5" i="16"/>
  <c r="N5" i="16"/>
  <c r="H58" i="15" l="1"/>
  <c r="G58" i="15"/>
  <c r="F58" i="15"/>
  <c r="E58" i="15"/>
  <c r="Q8" i="15"/>
  <c r="P8" i="15"/>
  <c r="O8" i="15"/>
  <c r="N8" i="15"/>
  <c r="Q7" i="15"/>
  <c r="P7" i="15"/>
  <c r="O7" i="15"/>
  <c r="N7" i="15"/>
  <c r="Q6" i="15"/>
  <c r="P6" i="15"/>
  <c r="O6" i="15"/>
  <c r="N6" i="15"/>
  <c r="Q5" i="15"/>
  <c r="P5" i="15"/>
  <c r="O5" i="15"/>
  <c r="N5" i="15"/>
  <c r="H57" i="14" l="1"/>
  <c r="G57" i="14"/>
  <c r="F57" i="14"/>
  <c r="E57" i="14"/>
  <c r="Q8" i="14"/>
  <c r="P8" i="14"/>
  <c r="O8" i="14"/>
  <c r="N8" i="14"/>
  <c r="Q7" i="14"/>
  <c r="P7" i="14"/>
  <c r="O7" i="14"/>
  <c r="N7" i="14"/>
  <c r="Q6" i="14"/>
  <c r="P6" i="14"/>
  <c r="O6" i="14"/>
  <c r="N6" i="14"/>
  <c r="Q5" i="14"/>
  <c r="P5" i="14"/>
  <c r="O5" i="14"/>
  <c r="N5" i="14"/>
  <c r="H57" i="13" l="1"/>
  <c r="G57" i="13"/>
  <c r="F57" i="13"/>
  <c r="E57" i="13"/>
  <c r="Q8" i="13"/>
  <c r="P8" i="13"/>
  <c r="O8" i="13"/>
  <c r="N8" i="13"/>
  <c r="Q7" i="13"/>
  <c r="P7" i="13"/>
  <c r="O7" i="13"/>
  <c r="N7" i="13"/>
  <c r="Q6" i="13"/>
  <c r="P6" i="13"/>
  <c r="O6" i="13"/>
  <c r="N6" i="13"/>
  <c r="Q5" i="13"/>
  <c r="P5" i="13"/>
  <c r="O5" i="13"/>
  <c r="N5" i="13"/>
  <c r="H53" i="12" l="1"/>
  <c r="G53" i="12"/>
  <c r="F53" i="12"/>
  <c r="E53" i="12"/>
  <c r="Q10" i="12"/>
  <c r="P10" i="12"/>
  <c r="O10" i="12"/>
  <c r="N10" i="12"/>
  <c r="Q9" i="12"/>
  <c r="P9" i="12"/>
  <c r="O9" i="12"/>
  <c r="N9" i="12"/>
  <c r="Q8" i="12"/>
  <c r="P8" i="12"/>
  <c r="O8" i="12"/>
  <c r="N8" i="12"/>
  <c r="Q7" i="12"/>
  <c r="P7" i="12"/>
  <c r="O7" i="12"/>
  <c r="N7" i="12"/>
  <c r="H58" i="11" l="1"/>
  <c r="G58" i="11"/>
  <c r="F58" i="11"/>
  <c r="E58" i="11"/>
  <c r="Q8" i="11"/>
  <c r="P8" i="11"/>
  <c r="O8" i="11"/>
  <c r="N8" i="11"/>
  <c r="Q7" i="11"/>
  <c r="P7" i="11"/>
  <c r="O7" i="11"/>
  <c r="N7" i="11"/>
  <c r="Q6" i="11"/>
  <c r="P6" i="11"/>
  <c r="O6" i="11"/>
  <c r="N6" i="11"/>
  <c r="Q5" i="11"/>
  <c r="P5" i="11"/>
  <c r="O5" i="11"/>
  <c r="N5" i="11"/>
  <c r="H52" i="10" l="1"/>
  <c r="G52" i="10"/>
  <c r="F52" i="10"/>
  <c r="E52" i="10"/>
  <c r="Q8" i="10"/>
  <c r="P8" i="10"/>
  <c r="O8" i="10"/>
  <c r="N8" i="10"/>
  <c r="Q7" i="10"/>
  <c r="P7" i="10"/>
  <c r="O7" i="10"/>
  <c r="N7" i="10"/>
  <c r="Q6" i="10"/>
  <c r="P6" i="10"/>
  <c r="O6" i="10"/>
  <c r="N6" i="10"/>
  <c r="Q5" i="10"/>
  <c r="P5" i="10"/>
  <c r="O5" i="10"/>
  <c r="N5" i="10"/>
  <c r="H57" i="9" l="1"/>
  <c r="G57" i="9"/>
  <c r="F57" i="9"/>
  <c r="E57" i="9"/>
  <c r="Q8" i="9"/>
  <c r="P8" i="9"/>
  <c r="O8" i="9"/>
  <c r="N8" i="9"/>
  <c r="Q7" i="9"/>
  <c r="P7" i="9"/>
  <c r="O7" i="9"/>
  <c r="N7" i="9"/>
  <c r="Q6" i="9"/>
  <c r="P6" i="9"/>
  <c r="O6" i="9"/>
  <c r="N6" i="9"/>
  <c r="Q5" i="9"/>
  <c r="P5" i="9"/>
  <c r="O5" i="9"/>
  <c r="N5" i="9"/>
  <c r="H56" i="8" l="1"/>
  <c r="G56" i="8"/>
  <c r="F56" i="8"/>
  <c r="E56" i="8"/>
  <c r="Q8" i="8"/>
  <c r="P8" i="8"/>
  <c r="O8" i="8"/>
  <c r="N8" i="8"/>
  <c r="Q7" i="8"/>
  <c r="P7" i="8"/>
  <c r="O7" i="8"/>
  <c r="N7" i="8"/>
  <c r="Q6" i="8"/>
  <c r="P6" i="8"/>
  <c r="O6" i="8"/>
  <c r="N6" i="8"/>
  <c r="Q5" i="8"/>
  <c r="P5" i="8"/>
  <c r="O5" i="8"/>
  <c r="N5" i="8"/>
  <c r="H52" i="7" l="1"/>
  <c r="G52" i="7"/>
  <c r="F52" i="7"/>
  <c r="E52" i="7"/>
  <c r="Q8" i="7"/>
  <c r="P8" i="7"/>
  <c r="O8" i="7"/>
  <c r="N8" i="7"/>
  <c r="Q7" i="7"/>
  <c r="P7" i="7"/>
  <c r="O7" i="7"/>
  <c r="N7" i="7"/>
  <c r="Q6" i="7"/>
  <c r="P6" i="7"/>
  <c r="O6" i="7"/>
  <c r="N6" i="7"/>
  <c r="Q5" i="7"/>
  <c r="P5" i="7"/>
  <c r="O5" i="7"/>
  <c r="N5" i="7"/>
  <c r="H57" i="6" l="1"/>
  <c r="G57" i="6"/>
  <c r="F57" i="6"/>
  <c r="E57" i="6"/>
  <c r="Q8" i="6"/>
  <c r="P8" i="6"/>
  <c r="O8" i="6"/>
  <c r="N8" i="6"/>
  <c r="Q7" i="6"/>
  <c r="P7" i="6"/>
  <c r="O7" i="6"/>
  <c r="N7" i="6"/>
  <c r="Q6" i="6"/>
  <c r="P6" i="6"/>
  <c r="O6" i="6"/>
  <c r="N6" i="6"/>
  <c r="Q5" i="6"/>
  <c r="P5" i="6"/>
  <c r="O5" i="6"/>
  <c r="N5" i="6"/>
  <c r="H54" i="5" l="1"/>
  <c r="G54" i="5"/>
  <c r="F54" i="5"/>
  <c r="E54" i="5"/>
  <c r="Q8" i="5"/>
  <c r="P8" i="5"/>
  <c r="O8" i="5"/>
  <c r="N8" i="5"/>
  <c r="Q7" i="5"/>
  <c r="P7" i="5"/>
  <c r="O7" i="5"/>
  <c r="N7" i="5"/>
  <c r="Q6" i="5"/>
  <c r="P6" i="5"/>
  <c r="O6" i="5"/>
  <c r="N6" i="5"/>
  <c r="Q5" i="5"/>
  <c r="P5" i="5"/>
  <c r="O5" i="5"/>
  <c r="N5" i="5"/>
  <c r="C2" i="4" l="1"/>
  <c r="N4" i="4"/>
  <c r="O4" i="4"/>
  <c r="P4" i="4"/>
  <c r="Q4" i="4"/>
  <c r="N5" i="4"/>
  <c r="O5" i="4"/>
  <c r="P5" i="4"/>
  <c r="Q5" i="4"/>
  <c r="N6" i="4"/>
  <c r="O6" i="4"/>
  <c r="P6" i="4"/>
  <c r="Q6" i="4"/>
  <c r="N7" i="4"/>
  <c r="O7" i="4"/>
  <c r="P7" i="4"/>
  <c r="Q7" i="4"/>
  <c r="N8" i="4"/>
  <c r="O8" i="4"/>
  <c r="P8" i="4"/>
  <c r="Q8" i="4"/>
  <c r="E58" i="4"/>
  <c r="F58" i="4"/>
  <c r="G58" i="4"/>
  <c r="H58" i="4"/>
  <c r="H58" i="3" l="1"/>
  <c r="G58" i="3"/>
  <c r="F58" i="3"/>
  <c r="E58" i="3"/>
  <c r="Q8" i="3"/>
  <c r="P8" i="3"/>
  <c r="O8" i="3"/>
  <c r="N8" i="3"/>
  <c r="Q7" i="3"/>
  <c r="P7" i="3"/>
  <c r="O7" i="3"/>
  <c r="N7" i="3"/>
  <c r="Q6" i="3"/>
  <c r="P6" i="3"/>
  <c r="O6" i="3"/>
  <c r="N6" i="3"/>
  <c r="Q5" i="3"/>
  <c r="P5" i="3"/>
  <c r="O5" i="3"/>
  <c r="N5" i="3"/>
  <c r="H60" i="2" l="1"/>
  <c r="G60" i="2"/>
  <c r="F60" i="2"/>
  <c r="E60" i="2"/>
  <c r="Q8" i="2"/>
  <c r="P8" i="2"/>
  <c r="O8" i="2"/>
  <c r="N8" i="2"/>
  <c r="Q7" i="2"/>
  <c r="P7" i="2"/>
  <c r="O7" i="2"/>
  <c r="N7" i="2"/>
  <c r="Q6" i="2"/>
  <c r="P6" i="2"/>
  <c r="O6" i="2"/>
  <c r="N6" i="2"/>
  <c r="Q5" i="2"/>
  <c r="P5" i="2"/>
  <c r="O5" i="2"/>
  <c r="N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tc={2DECB1AB-FC16-4176-8D4A-A4569D7E37B5}</author>
    <author>tc={AFC7430C-B8B6-4AC0-934C-90FC1C953A70}</author>
    <author>tc={63E2438B-D4F0-4E06-8709-0BCCEC9AF121}</author>
    <author>tc={979084D9-243D-4F49-8AE0-307014471E66}</author>
    <author>tc={4386078B-8D2B-401C-B7F7-8696245EED33}</author>
  </authors>
  <commentList>
    <comment ref="E3" authorId="0" shapeId="0" xr:uid="{2DECB1AB-FC16-4176-8D4A-A4569D7E37B5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AFC7430C-B8B6-4AC0-934C-90FC1C953A70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63E2438B-D4F0-4E06-8709-0BCCEC9AF121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979084D9-243D-4F49-8AE0-307014471E66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N4" authorId="4" shapeId="0" xr:uid="{4386078B-8D2B-401C-B7F7-8696245EED33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tc={5EF99E4A-0F3A-42A7-AEA8-1BBFEBED5BCF}</author>
    <author>tc={65E16CE3-A4E1-4290-8F0F-B9BB27F361BC}</author>
    <author>tc={9C0EDBAF-9770-45B3-BC3E-14BCC11A9A7E}</author>
    <author>tc={54533290-239C-4381-A420-2C9F5089BC99}</author>
    <author>tc={8A3ECDCC-4277-4E73-B46C-B4AFE3020221}</author>
  </authors>
  <commentList>
    <comment ref="E3" authorId="0" shapeId="0" xr:uid="{5EF99E4A-0F3A-42A7-AEA8-1BBFEBED5BCF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65E16CE3-A4E1-4290-8F0F-B9BB27F361BC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9C0EDBAF-9770-45B3-BC3E-14BCC11A9A7E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54533290-239C-4381-A420-2C9F5089BC99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8A3ECDCC-4277-4E73-B46C-B4AFE3020221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tc={5A1CA177-D261-4A53-B24E-17DBFC817373}</author>
    <author>tc={C63C0B7F-E435-47F6-B4FC-C177B35F8E74}</author>
    <author>tc={A1040656-C658-4586-BCB9-EF1FAC0222B0}</author>
    <author>tc={8BCA01AE-7860-44C2-9CAF-CD8E56288283}</author>
    <author>tc={0E72D65D-E5A8-4BEE-BA11-2CA9F2FF2466}</author>
  </authors>
  <commentList>
    <comment ref="E3" authorId="0" shapeId="0" xr:uid="{5A1CA177-D261-4A53-B24E-17DBFC817373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C63C0B7F-E435-47F6-B4FC-C177B35F8E74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A1040656-C658-4586-BCB9-EF1FAC0222B0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8BCA01AE-7860-44C2-9CAF-CD8E56288283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8" authorId="4" shapeId="0" xr:uid="{0E72D65D-E5A8-4BEE-BA11-2CA9F2FF2466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tc={51F71C09-AE81-40FC-9E7D-01BDD5F8DA9D}</author>
    <author>tc={8BBA4BFF-BC17-42D9-A2DE-5BED265E97B0}</author>
    <author>tc={E26E6C23-0AB9-4C21-B7A3-B5D2F46B9498}</author>
    <author>tc={AE2BD9EC-276D-4A32-A7F2-D6391A2B7C0D}</author>
    <author>tc={ECC6C539-D34E-453E-A6E0-1A16F670822D}</author>
  </authors>
  <commentList>
    <comment ref="E3" authorId="0" shapeId="0" xr:uid="{51F71C09-AE81-40FC-9E7D-01BDD5F8DA9D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8BBA4BFF-BC17-42D9-A2DE-5BED265E97B0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E26E6C23-0AB9-4C21-B7A3-B5D2F46B9498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AE2BD9EC-276D-4A32-A7F2-D6391A2B7C0D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ECC6C539-D34E-453E-A6E0-1A16F670822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tc={1759277C-9611-4AC0-AC03-3C1BAFD3B8EF}</author>
    <author>tc={35305A32-AFEE-477B-87BD-32098725A4DA}</author>
    <author>tc={17B225D1-2722-4C29-84BB-7DBA4FF71372}</author>
    <author>tc={7EC7BB9D-850E-42D1-B72A-37690043B49E}</author>
    <author>tc={6D31C170-5726-43A8-A861-C5ED0ED21C55}</author>
  </authors>
  <commentList>
    <comment ref="E3" authorId="0" shapeId="0" xr:uid="{1759277C-9611-4AC0-AC03-3C1BAFD3B8EF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35305A32-AFEE-477B-87BD-32098725A4DA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17B225D1-2722-4C29-84BB-7DBA4FF71372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7EC7BB9D-850E-42D1-B72A-37690043B49E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6D31C170-5726-43A8-A861-C5ED0ED21C5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tc={2DB6BA03-3DA4-4186-8D2B-43EA0BFA8ABA}</author>
    <author>tc={86BAC415-75D4-49B5-8DFD-F6FAE9BEACF9}</author>
    <author>tc={4DF49E56-1B68-4F7D-B36B-E65E743BD9CE}</author>
    <author>tc={25904A89-820B-4B21-A29D-DDC197DB7F5D}</author>
    <author>tc={21BF2165-BBB6-4CFA-9745-AE9E2D1070BD}</author>
  </authors>
  <commentList>
    <comment ref="E3" authorId="0" shapeId="0" xr:uid="{2DB6BA03-3DA4-4186-8D2B-43EA0BFA8ABA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86BAC415-75D4-49B5-8DFD-F6FAE9BEACF9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4DF49E56-1B68-4F7D-B36B-E65E743BD9CE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25904A89-820B-4B21-A29D-DDC197DB7F5D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21BF2165-BBB6-4CFA-9745-AE9E2D1070B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tc={206A0A67-2CC9-412E-A63B-0105ADF28B70}</author>
    <author>tc={D0414DF5-B160-4F62-B5B3-D8A42128AFFC}</author>
    <author>tc={4CB0818E-321C-4E81-A1A2-D33A8EA56F40}</author>
    <author>tc={C5BEFD0B-1BF7-4897-BAFB-E82F0F6FEAE3}</author>
    <author>tc={8002DF10-EEAE-48A9-B720-FFFA6830D2F4}</author>
  </authors>
  <commentList>
    <comment ref="E3" authorId="0" shapeId="0" xr:uid="{206A0A67-2CC9-412E-A63B-0105ADF28B70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D0414DF5-B160-4F62-B5B3-D8A42128AFFC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4CB0818E-321C-4E81-A1A2-D33A8EA56F40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C5BEFD0B-1BF7-4897-BAFB-E82F0F6FEAE3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8002DF10-EEAE-48A9-B720-FFFA6830D2F4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tc={BDDDD483-2A44-4AC8-83A2-DF193464B0FB}</author>
    <author>tc={E91454D4-4C59-40E0-89FF-8E0267924DE5}</author>
    <author>tc={3AE7D64D-4CF5-4487-A69C-F76A7DBA2642}</author>
    <author>tc={B28773CB-0706-405B-86D3-88F2DFBAA7C8}</author>
  </authors>
  <commentList>
    <comment ref="E3" authorId="0" shapeId="0" xr:uid="{BDDDD483-2A44-4AC8-83A2-DF193464B0FB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E91454D4-4C59-40E0-89FF-8E0267924DE5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3AE7D64D-4CF5-4487-A69C-F76A7DBA2642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5" authorId="3" shapeId="0" xr:uid="{B28773CB-0706-405B-86D3-88F2DFBAA7C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tc={87A59194-0C29-401F-9B47-C9CABC5949EC}</author>
    <author>tc={EB0B1A1A-8DEF-4AE5-9905-A8AB2650BF5E}</author>
    <author>tc={E5DA6C31-A291-4C25-9D8E-F8DB2E350312}</author>
    <author>tc={D72FE116-98CC-4A4C-BF7F-199E576EC603}</author>
    <author>tc={59955ED6-57D0-49B9-9A4A-5EB2700AB2B2}</author>
  </authors>
  <commentList>
    <comment ref="E3" authorId="0" shapeId="0" xr:uid="{87A59194-0C29-401F-9B47-C9CABC5949EC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EB0B1A1A-8DEF-4AE5-9905-A8AB2650BF5E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E5DA6C31-A291-4C25-9D8E-F8DB2E350312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D72FE116-98CC-4A4C-BF7F-199E576EC603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59955ED6-57D0-49B9-9A4A-5EB2700AB2B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tc={A4DE5A9A-1EED-43AC-8270-4848334CEAE0}</author>
    <author>tc={14C78AF7-5A4A-4106-A373-3D51DF2E2E5A}</author>
    <author>tc={5DA42024-E682-434F-8377-B0BD1A524842}</author>
    <author>tc={B7BC7B08-24E5-4ABC-BAD2-00F1DBB7487A}</author>
  </authors>
  <commentList>
    <comment ref="E3" authorId="0" shapeId="0" xr:uid="{A4DE5A9A-1EED-43AC-8270-4848334CEAE0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14C78AF7-5A4A-4106-A373-3D51DF2E2E5A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5DA42024-E682-434F-8377-B0BD1A524842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B7BC7B08-24E5-4ABC-BAD2-00F1DBB7487A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tc={07D68AEC-DF9E-4E78-928F-5A843E11F23F}</author>
    <author>tc={71C327DA-ECB7-42E8-ABBD-90AF9C1DE24D}</author>
    <author>tc={E8310DE3-F50E-4EAE-9847-94F9EFDF79BF}</author>
    <author>tc={3E1CBF4B-3369-46BF-811E-35BB918C2A01}</author>
    <author>tc={E4B82E10-1D30-484C-9294-1D19CE80D5A3}</author>
  </authors>
  <commentList>
    <comment ref="E3" authorId="0" shapeId="0" xr:uid="{07D68AEC-DF9E-4E78-928F-5A843E11F23F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71C327DA-ECB7-42E8-ABBD-90AF9C1DE24D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E8310DE3-F50E-4EAE-9847-94F9EFDF79BF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3E1CBF4B-3369-46BF-811E-35BB918C2A01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E4B82E10-1D30-484C-9294-1D19CE80D5A3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tc={D4BA1B56-59D9-4571-A127-CF0CC4F96B67}</author>
    <author>tc={245E0C6B-5476-4438-AF2C-F362417CD0E5}</author>
    <author>tc={09C60CFF-4D1C-47B8-A9BF-1AC96242E69F}</author>
    <author>tc={B79AEACE-B146-4270-BB82-680E31AA394A}</author>
    <author>tc={760482CA-980E-47A2-B4E1-4CB0228040FE}</author>
  </authors>
  <commentList>
    <comment ref="E3" authorId="0" shapeId="0" xr:uid="{D4BA1B56-59D9-4571-A127-CF0CC4F96B67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245E0C6B-5476-4438-AF2C-F362417CD0E5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09C60CFF-4D1C-47B8-A9BF-1AC96242E69F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B79AEACE-B146-4270-BB82-680E31AA394A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760482CA-980E-47A2-B4E1-4CB0228040F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tc={FCD0EDF6-23D0-4E78-BEF4-2215561666F8}</author>
    <author>tc={8D4288F2-384F-4DE2-8563-80B0EEF50032}</author>
    <author>tc={6F455C69-5C76-4F35-BCE3-F4EFF4AE502B}</author>
    <author>tc={52FCF335-774A-4493-AD73-5E35392E919C}</author>
  </authors>
  <commentList>
    <comment ref="E3" authorId="0" shapeId="0" xr:uid="{FCD0EDF6-23D0-4E78-BEF4-2215561666F8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8D4288F2-384F-4DE2-8563-80B0EEF50032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6F455C69-5C76-4F35-BCE3-F4EFF4AE502B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52FCF335-774A-4493-AD73-5E35392E919C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tc={7709025F-B114-48E5-A66C-B0572E69D507}</author>
    <author>tc={6160FCD0-0BB6-4959-804C-7E2ECCBE7981}</author>
    <author>tc={68F4CCE8-DA9C-4967-9021-F25DD3EC09F0}</author>
    <author>tc={59799956-701A-47F5-94CD-2F25138E1BFB}</author>
    <author>tc={E700B998-FD6C-466C-84DD-E2402E1DFEA9}</author>
  </authors>
  <commentList>
    <comment ref="E3" authorId="0" shapeId="0" xr:uid="{7709025F-B114-48E5-A66C-B0572E69D507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6160FCD0-0BB6-4959-804C-7E2ECCBE7981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68F4CCE8-DA9C-4967-9021-F25DD3EC09F0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59799956-701A-47F5-94CD-2F25138E1BFB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E700B998-FD6C-466C-84DD-E2402E1DFEA9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tc={A65B93C9-5123-4E63-BA0B-6DA0AF4347E0}</author>
    <author>tc={DAA960CD-7A53-4D88-9F64-EA7C72BFED40}</author>
    <author>tc={B3270057-2478-48E8-B83C-828ADF795D08}</author>
    <author>tc={9AE5F897-3230-4A20-931F-43DE9D7AA4B6}</author>
    <author>tc={F5EB0EC4-7441-4A8E-A88C-12F38CC4FCED}</author>
  </authors>
  <commentList>
    <comment ref="E3" authorId="0" shapeId="0" xr:uid="{A65B93C9-5123-4E63-BA0B-6DA0AF4347E0}">
      <text>
        <t>[Threaded comment]
Your version of Excel allows you to read this threaded comment; however, any edits to it will get removed if the file is opened in a newer version of Excel. Learn more: https://go.microsoft.com/fwlink/?linkid=870924
Comment:
    12 months prior column</t>
      </text>
    </comment>
    <comment ref="A4" authorId="1" shapeId="0" xr:uid="{DAA960CD-7A53-4D88-9F64-EA7C72BFED40}">
      <text>
        <t>[Threaded comment]
Your version of Excel allows you to read this threaded comment; however, any edits to it will get removed if the file is opened in a newer version of Excel. Learn more: https://go.microsoft.com/fwlink/?linkid=870924
Comment:
    Do not change</t>
      </text>
    </comment>
    <comment ref="B4" authorId="2" shapeId="0" xr:uid="{B3270057-2478-48E8-B83C-828ADF795D08}">
      <text>
        <t>[Threaded comment]
Your version of Excel allows you to read this threaded comment; however, any edits to it will get removed if the file is opened in a newer version of Excel. Learn more: https://go.microsoft.com/fwlink/?linkid=870924
Comment:
    Most recent filing that shows latest Revenue Requirement</t>
      </text>
    </comment>
    <comment ref="E4" authorId="3" shapeId="0" xr:uid="{9AE5F897-3230-4A20-931F-43DE9D7AA4B6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total authorized revenue at beginning of the year</t>
      </text>
    </comment>
    <comment ref="E5" authorId="4" shapeId="0" xr:uid="{F5EB0EC4-7441-4A8E-A88C-12F38CC4FCE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Incremental Revenue Requirements starting this row.</t>
      </text>
    </comment>
  </commentList>
</comments>
</file>

<file path=xl/sharedStrings.xml><?xml version="1.0" encoding="utf-8"?>
<sst xmlns="http://schemas.openxmlformats.org/spreadsheetml/2006/main" count="1896" uniqueCount="155">
  <si>
    <t>California American Water</t>
  </si>
  <si>
    <t>Revenue Requirement Projections</t>
  </si>
  <si>
    <t>LA-Baldwin Hills</t>
  </si>
  <si>
    <t>Years</t>
  </si>
  <si>
    <t>Incremental Change</t>
  </si>
  <si>
    <t>Status</t>
  </si>
  <si>
    <t>Proceeding/Decision/AL #</t>
  </si>
  <si>
    <t>Description</t>
  </si>
  <si>
    <t>Revenue Recovery Mechanism (Surcharge, Credit, Rev Req't)</t>
  </si>
  <si>
    <t>Date Item Submitted</t>
  </si>
  <si>
    <t>Eff. Date or Proposed Eff Date (month/year)</t>
  </si>
  <si>
    <t>Expiration Date</t>
  </si>
  <si>
    <t>Last Adopted GRC Revenue Requirement</t>
  </si>
  <si>
    <t>AL 1395 / AL 1398</t>
  </si>
  <si>
    <t>Last Adopted Revenue Requirement</t>
  </si>
  <si>
    <t>N/A</t>
  </si>
  <si>
    <t>Existing</t>
  </si>
  <si>
    <t>CAP Surcharge</t>
  </si>
  <si>
    <t>Surcharge</t>
  </si>
  <si>
    <t>AL 1399</t>
  </si>
  <si>
    <t>CPUC User Fees</t>
  </si>
  <si>
    <t>New</t>
  </si>
  <si>
    <t>AL 1404</t>
  </si>
  <si>
    <t>Bellflower Tier 2 Filing</t>
  </si>
  <si>
    <t>Rev Req't</t>
  </si>
  <si>
    <t>Pending</t>
  </si>
  <si>
    <t>AL 1409</t>
  </si>
  <si>
    <t>2022 WRAM/MCBA</t>
  </si>
  <si>
    <t>Anticipated</t>
  </si>
  <si>
    <t>AL 1411</t>
  </si>
  <si>
    <t>Intervenor Compensation to National Consumer Law Center &amp; Center for Accessible Technology</t>
  </si>
  <si>
    <t>AL 1419</t>
  </si>
  <si>
    <t>Purchased Power &amp; Purchased Water Offset</t>
  </si>
  <si>
    <t>AL 1420</t>
  </si>
  <si>
    <t>2022 Cost of Capital and Trigger Implementation</t>
  </si>
  <si>
    <t>AL 1424</t>
  </si>
  <si>
    <t>2023 Cost of Capital Trigger Mechanism</t>
  </si>
  <si>
    <t>AL 1427</t>
  </si>
  <si>
    <t>2024 Annual Consumption Adjustment Mechanism</t>
  </si>
  <si>
    <t>AL 1429</t>
  </si>
  <si>
    <t>AL 1430</t>
  </si>
  <si>
    <t>2024 Interim Rates</t>
  </si>
  <si>
    <t>AL 1431</t>
  </si>
  <si>
    <t>Customer Assistance Program</t>
  </si>
  <si>
    <t>AL 1435</t>
  </si>
  <si>
    <t>2024 Southern Production Expense Offset</t>
  </si>
  <si>
    <t xml:space="preserve">AL 1380 </t>
  </si>
  <si>
    <t>2019 GRC Interim Rate True Up-Southern Ending</t>
  </si>
  <si>
    <t>22-07-001</t>
  </si>
  <si>
    <t>2022 GRC Application (TY 2024) - Revenue Requirement Settlement*</t>
  </si>
  <si>
    <t>AL 1441</t>
  </si>
  <si>
    <t>2023 WRAM/MCBA</t>
  </si>
  <si>
    <t>AL 1442</t>
  </si>
  <si>
    <t>Remaining 2019 GRC IRTU</t>
  </si>
  <si>
    <t>AL XXXX</t>
  </si>
  <si>
    <t>Consolidated Expense Balancing Account</t>
  </si>
  <si>
    <t>Purchased Water Offset</t>
  </si>
  <si>
    <t>2025 Step Rates &amp; Annual Consumption Adjustment Mechanism</t>
  </si>
  <si>
    <t>2026 Step Rates &amp; Annual Consumption Adjustment Mechanism</t>
  </si>
  <si>
    <t xml:space="preserve">* The GRC Settlement for A.22-07-001 includes revenue requirement but not rate design, therefore bill impacts have not been calculated for the Test, Escalation, and Attrition Years. Final decision anticipated by year end 2024. </t>
  </si>
  <si>
    <t>End</t>
  </si>
  <si>
    <t>Total</t>
  </si>
  <si>
    <t>%</t>
  </si>
  <si>
    <t>Bellflower</t>
  </si>
  <si>
    <t>2023-2026</t>
  </si>
  <si>
    <t>AL 1390</t>
  </si>
  <si>
    <t>Bellflower Acquisition Integration (Bellflower was acquired 11/3/2022)</t>
  </si>
  <si>
    <t>Bellflower Incorporation Into Authorized Rates</t>
  </si>
  <si>
    <t>Cost of Capital Implementation</t>
  </si>
  <si>
    <t>Cost of Capital Trigger Mechanism</t>
  </si>
  <si>
    <t>Central Satellites</t>
  </si>
  <si>
    <t>AL 1394 / AL 1397</t>
  </si>
  <si>
    <t>AL 1418</t>
  </si>
  <si>
    <t>Purchased Power and Purchased Water Offset</t>
  </si>
  <si>
    <t>AL 1426</t>
  </si>
  <si>
    <t xml:space="preserve">AL 1379 </t>
  </si>
  <si>
    <t>2019 GRC Interim Rate True-Up-Central Ending</t>
  </si>
  <si>
    <t>AL 1440</t>
  </si>
  <si>
    <t>Chualar</t>
  </si>
  <si>
    <t>2022 Cost of Capital Trigger and Implementation</t>
  </si>
  <si>
    <t xml:space="preserve">2024 Interim Rates </t>
  </si>
  <si>
    <t>2022 GRC Application (TY 2024)</t>
  </si>
  <si>
    <t>TBD</t>
  </si>
  <si>
    <t>LA-Duarte</t>
  </si>
  <si>
    <t>East Pasadena</t>
  </si>
  <si>
    <t>AL 112A</t>
  </si>
  <si>
    <t>Last Adopted Revenue Requirement (E. Pasadena CPI increase)</t>
  </si>
  <si>
    <t>AL 1432</t>
  </si>
  <si>
    <t>Discretionary Filing for Expansion of CAP</t>
  </si>
  <si>
    <t xml:space="preserve">* The GRC Settlement for A.22-07-001 includes revenue requirement but not rate design, therefore bill impacts have not been calculated for the 2024 Test Year. Final decision anticipated by year end 2024. </t>
  </si>
  <si>
    <t>Fruitridge</t>
  </si>
  <si>
    <t>2022 Step Rates &amp; Annual Consumption Adjustment Mechanism</t>
  </si>
  <si>
    <t>AL 1417</t>
  </si>
  <si>
    <t xml:space="preserve">Cost of Capital Implementation </t>
  </si>
  <si>
    <t>AL 1378</t>
  </si>
  <si>
    <t>2019 GRC Interim Rate True-Up-Northern Ending</t>
  </si>
  <si>
    <t>Larkfield District</t>
  </si>
  <si>
    <t>AL 1393 / AL 1396</t>
  </si>
  <si>
    <t>AL 1425</t>
  </si>
  <si>
    <t>AL 1434</t>
  </si>
  <si>
    <t>2024 Nothern Production Expense Offset</t>
  </si>
  <si>
    <t>AL 1439</t>
  </si>
  <si>
    <t>Meadowbrook</t>
  </si>
  <si>
    <t>Monterey County District</t>
  </si>
  <si>
    <t>AL 1394</t>
  </si>
  <si>
    <t>CPUC Surcharge</t>
  </si>
  <si>
    <t>Bellflower Tier 2</t>
  </si>
  <si>
    <t>AL 1406</t>
  </si>
  <si>
    <t>PWM Expansion Project - Parallel Pipeline</t>
  </si>
  <si>
    <t>AL 1408</t>
  </si>
  <si>
    <t>AL 1412</t>
  </si>
  <si>
    <t>PWM Expansion Project - Carmel Valley Pump Station</t>
  </si>
  <si>
    <t>AL 1413</t>
  </si>
  <si>
    <t>2023 Monterey Monterey Purchased Water Offset</t>
  </si>
  <si>
    <t>PWM Expansion Project - Extraction Wells 1&amp;2 + Chem Treatment Facilities</t>
  </si>
  <si>
    <t>PWM Expansion Project - Extraction Wells 3&amp;4</t>
  </si>
  <si>
    <t>Warring</t>
  </si>
  <si>
    <t>AL 72</t>
  </si>
  <si>
    <t>Last Adopted Revenue Requirement (Piru CPI increase)</t>
  </si>
  <si>
    <t>Sacramento District</t>
  </si>
  <si>
    <t xml:space="preserve">                                                                               </t>
  </si>
  <si>
    <t>San Diego County District</t>
  </si>
  <si>
    <t>LA-San Marino</t>
  </si>
  <si>
    <t>Ventura County District</t>
  </si>
  <si>
    <t>Summary of Selected Data - WD draft based on CforAT 11-30-22 comments in Affordability proceeding</t>
  </si>
  <si>
    <t>Revenue</t>
  </si>
  <si>
    <t xml:space="preserve"> Requirement</t>
  </si>
  <si>
    <t>$000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</si>
  <si>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</si>
  <si>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</si>
  <si>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</si>
  <si>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</si>
  <si>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A.22-07-001</t>
  </si>
  <si>
    <t>2022 GRC - Settlement - Test Year</t>
  </si>
  <si>
    <t>from Settlement</t>
  </si>
  <si>
    <t>B</t>
  </si>
  <si>
    <t>C</t>
  </si>
  <si>
    <t>D</t>
  </si>
  <si>
    <t>E</t>
  </si>
  <si>
    <t>F</t>
  </si>
  <si>
    <t>List of currently open proceedings for which affordability metrics have been filed:</t>
  </si>
  <si>
    <t>Note:  Supplemental Application filed January 27, 2023</t>
  </si>
  <si>
    <t>List of currently open proceedings that do not exceed the threshold for use of the affordability metrics (proceedings shaded gray filed prior to D.22-08-023):</t>
  </si>
  <si>
    <t>Total system-level revenue requirement if all pending revenue were granted in full:
requests were granted in full</t>
  </si>
  <si>
    <t>YE 2023</t>
  </si>
  <si>
    <t>YE 2024</t>
  </si>
  <si>
    <t>YE 2025</t>
  </si>
  <si>
    <t>YE 2026</t>
  </si>
  <si>
    <t>TOTAL COMPANY</t>
  </si>
  <si>
    <t xml:space="preserve">Incremental Revenue </t>
  </si>
  <si>
    <t>Sub-Total</t>
  </si>
  <si>
    <t>Yr. over Yr. % Increase/(Decrease)</t>
  </si>
  <si>
    <t>Total Projected Annual Rev Req't</t>
  </si>
  <si>
    <t>% Increase/(Decrease) from Adopted Rev Req't</t>
  </si>
  <si>
    <t>Current Auth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</si>
</sst>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0%"/>
    <numFmt numFmtId="167" formatCode="&quot;$&quot;#,##0.00"/>
    <numFmt numFmtId="168" formatCode="_(* #,##0_);_(* \(#,##0\);_(* &quot;-&quot;??_);_(@_)"/>
    <numFmt numFmtId="169" formatCode="0.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9"/>
      <color indexed="81"/>
      <name val="Tahoma"/>
      <charset val="1"/>
    </font>
    <font>
      <sz val="11"/>
      <color rgb="FF0000FF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0000FF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165" fontId="0" fillId="0" borderId="0" xfId="0" applyNumberFormat="1"/>
    <xf numFmtId="0" fontId="4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0" fontId="0" fillId="0" borderId="0" xfId="2" applyNumberFormat="1" applyFont="1" applyAlignment="1">
      <alignment horizontal="center"/>
    </xf>
    <xf numFmtId="166" fontId="0" fillId="0" borderId="0" xfId="2" applyNumberFormat="1" applyFont="1" applyAlignment="1">
      <alignment horizontal="center"/>
    </xf>
    <xf numFmtId="9" fontId="0" fillId="0" borderId="0" xfId="2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/>
    <xf numFmtId="0" fontId="0" fillId="3" borderId="0" xfId="0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 wrapText="1"/>
    </xf>
    <xf numFmtId="14" fontId="0" fillId="2" borderId="0" xfId="0" applyNumberFormat="1" applyFill="1" applyAlignment="1">
      <alignment horizontal="center" wrapText="1"/>
    </xf>
    <xf numFmtId="167" fontId="0" fillId="0" borderId="0" xfId="0" applyNumberFormat="1"/>
    <xf numFmtId="164" fontId="0" fillId="0" borderId="0" xfId="0" quotePrefix="1" applyNumberFormat="1" applyAlignment="1">
      <alignment horizontal="left"/>
    </xf>
    <xf numFmtId="168" fontId="0" fillId="0" borderId="0" xfId="1" applyNumberFormat="1" applyFont="1"/>
    <xf numFmtId="0" fontId="0" fillId="0" borderId="0" xfId="0" quotePrefix="1"/>
    <xf numFmtId="0" fontId="3" fillId="0" borderId="0" xfId="0" applyFont="1" applyAlignment="1">
      <alignment horizontal="left" wrapText="1"/>
    </xf>
    <xf numFmtId="164" fontId="0" fillId="0" borderId="0" xfId="0" applyNumberFormat="1" applyAlignment="1">
      <alignment horizontal="left"/>
    </xf>
    <xf numFmtId="6" fontId="0" fillId="0" borderId="1" xfId="0" quotePrefix="1" applyNumberFormat="1" applyBorder="1" applyAlignment="1">
      <alignment horizontal="center"/>
    </xf>
    <xf numFmtId="0" fontId="0" fillId="0" borderId="0" xfId="0" applyAlignment="1">
      <alignment vertical="center"/>
    </xf>
    <xf numFmtId="5" fontId="0" fillId="0" borderId="0" xfId="0" applyNumberFormat="1"/>
    <xf numFmtId="0" fontId="0" fillId="0" borderId="0" xfId="0" applyAlignment="1">
      <alignment horizontal="right" vertical="center"/>
    </xf>
    <xf numFmtId="0" fontId="0" fillId="6" borderId="0" xfId="0" applyFill="1" applyAlignment="1">
      <alignment horizontal="right"/>
    </xf>
    <xf numFmtId="0" fontId="0" fillId="6" borderId="0" xfId="0" applyFill="1"/>
    <xf numFmtId="0" fontId="7" fillId="6" borderId="0" xfId="0" applyFont="1" applyFill="1"/>
    <xf numFmtId="5" fontId="0" fillId="6" borderId="0" xfId="0" applyNumberFormat="1" applyFill="1"/>
    <xf numFmtId="0" fontId="0" fillId="6" borderId="0" xfId="0" applyFill="1" applyAlignment="1">
      <alignment horizontal="right" vertical="center"/>
    </xf>
    <xf numFmtId="0" fontId="7" fillId="6" borderId="0" xfId="0" quotePrefix="1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/>
    <xf numFmtId="0" fontId="8" fillId="0" borderId="0" xfId="0" applyFont="1" applyAlignment="1">
      <alignment horizontal="left" vertical="top" wrapText="1"/>
    </xf>
    <xf numFmtId="0" fontId="9" fillId="3" borderId="0" xfId="0" applyFont="1" applyFill="1" applyAlignment="1">
      <alignment horizontal="center"/>
    </xf>
    <xf numFmtId="0" fontId="10" fillId="0" borderId="2" xfId="0" applyFont="1" applyBorder="1" applyAlignment="1">
      <alignment horizontal="center" wrapText="1"/>
    </xf>
    <xf numFmtId="164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0" xfId="0" applyFont="1"/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wrapText="1"/>
    </xf>
    <xf numFmtId="164" fontId="0" fillId="0" borderId="6" xfId="0" applyNumberFormat="1" applyBorder="1" applyAlignment="1">
      <alignment horizontal="center"/>
    </xf>
    <xf numFmtId="0" fontId="3" fillId="0" borderId="7" xfId="0" applyFont="1" applyBorder="1" applyAlignment="1">
      <alignment wrapText="1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6" xfId="0" applyBorder="1"/>
    <xf numFmtId="0" fontId="3" fillId="0" borderId="5" xfId="0" applyFont="1" applyBorder="1" applyAlignment="1">
      <alignment wrapText="1"/>
    </xf>
    <xf numFmtId="10" fontId="0" fillId="0" borderId="0" xfId="2" applyNumberFormat="1" applyFont="1" applyBorder="1" applyAlignment="1">
      <alignment horizontal="center" wrapText="1"/>
    </xf>
    <xf numFmtId="10" fontId="0" fillId="0" borderId="6" xfId="2" applyNumberFormat="1" applyFont="1" applyBorder="1" applyAlignment="1">
      <alignment horizontal="center"/>
    </xf>
    <xf numFmtId="0" fontId="3" fillId="0" borderId="10" xfId="0" applyFont="1" applyBorder="1" applyAlignment="1">
      <alignment wrapText="1"/>
    </xf>
    <xf numFmtId="169" fontId="0" fillId="0" borderId="11" xfId="2" applyNumberFormat="1" applyFont="1" applyBorder="1" applyAlignment="1">
      <alignment horizontal="center"/>
    </xf>
    <xf numFmtId="169" fontId="0" fillId="0" borderId="12" xfId="2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4.xml"/><Relationship Id="rId34" Type="http://schemas.openxmlformats.org/officeDocument/2006/relationships/theme" Target="theme/theme1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microsoft.com/office/2017/10/relationships/person" Target="persons/person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pwfnps007\Data1\RATES\Bill%20and%20Rate%20Tracking%20Tool\2024%20Submissions\May%201%202024%20Filing\Water%20Division%20Filing\Baldwin%20Hills%205-1-2024.xlsx" TargetMode="External"/><Relationship Id="rId1" Type="http://schemas.openxmlformats.org/officeDocument/2006/relationships/externalLinkPath" Target="file:///\\entpwfnps007\Data1\RATES\Bill%20and%20Rate%20Tracking%20Tool\2024%20Submissions\May%201%202024%20Filing\Water%20Division%20Filing\Baldwin%20Hills%205-1-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pwfnps007\Data1\RATES\Bill%20and%20Rate%20Tracking%20Tool\2024%20Submissions\May%201%202024%20Filing\Water%20Division%20Filing\Monterey%20Main%205-1-2024.xlsx" TargetMode="External"/><Relationship Id="rId1" Type="http://schemas.openxmlformats.org/officeDocument/2006/relationships/externalLinkPath" Target="file:///\\entpwfnps007\Data1\RATES\Bill%20and%20Rate%20Tracking%20Tool\2024%20Submissions\May%201%202024%20Filing\Water%20Division%20Filing\Monterey%20Main%205-1-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pwfnps007\Data1\RATES\Bill%20and%20Rate%20Tracking%20Tool\2024%20Submissions\May%201%202024%20Filing\Water%20Division%20Filing\Piru%205-1-2024.xlsx" TargetMode="External"/><Relationship Id="rId1" Type="http://schemas.openxmlformats.org/officeDocument/2006/relationships/externalLinkPath" Target="file:///\\entpwfnps007\Data1\RATES\Bill%20and%20Rate%20Tracking%20Tool\2024%20Submissions\May%201%202024%20Filing\Water%20Division%20Filing\Piru%205-1-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pwfnps007\Data1\RATES\Bill%20and%20Rate%20Tracking%20Tool\2024%20Submissions\May%201%202024%20Filing\Water%20Division%20Filing\Sacramento%205-1-2024.xlsx" TargetMode="External"/><Relationship Id="rId1" Type="http://schemas.openxmlformats.org/officeDocument/2006/relationships/externalLinkPath" Target="file:///\\entpwfnps007\Data1\RATES\Bill%20and%20Rate%20Tracking%20Tool\2024%20Submissions\May%201%202024%20Filing\Water%20Division%20Filing\Sacramento%205-1-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pwfnps007\Data1\RATES\Bill%20and%20Rate%20Tracking%20Tool\2024%20Submissions\May%201%202024%20Filing\Water%20Division%20Filing\San%20Diego%205-1-2024.xlsx" TargetMode="External"/><Relationship Id="rId1" Type="http://schemas.openxmlformats.org/officeDocument/2006/relationships/externalLinkPath" Target="file:///\\entpwfnps007\Data1\RATES\Bill%20and%20Rate%20Tracking%20Tool\2024%20Submissions\May%201%202024%20Filing\Water%20Division%20Filing\San%20Diego%205-1-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pwfnps007\Data1\RATES\Bill%20and%20Rate%20Tracking%20Tool\2024%20Submissions\May%201%202024%20Filing\Water%20Division%20Filing\San%20Marino%205-1-2024.xlsx" TargetMode="External"/><Relationship Id="rId1" Type="http://schemas.openxmlformats.org/officeDocument/2006/relationships/externalLinkPath" Target="file:///\\entpwfnps007\Data1\RATES\Bill%20and%20Rate%20Tracking%20Tool\2024%20Submissions\May%201%202024%20Filing\Water%20Division%20Filing\San%20Marino%205-1-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pwfnps007\Data1\RATES\Bill%20and%20Rate%20Tracking%20Tool\2024%20Submissions\May%201%202024%20Filing\Water%20Division%20Filing\Ventura%205-1-2024.xlsx" TargetMode="External"/><Relationship Id="rId1" Type="http://schemas.openxmlformats.org/officeDocument/2006/relationships/externalLinkPath" Target="file:///\\entpwfnps007\Data1\RATES\Bill%20and%20Rate%20Tracking%20Tool\2024%20Submissions\May%201%202024%20Filing\Water%20Division%20Filing\Ventura%205-1-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pwfnps007\Data1\RATES\Bill%20and%20Rate%20Tracking%20Tool\2024%20Submissions\May%201%202024%20Filing\Water%20Division%20Filing\Super%20Summary_Revenue%20&amp;%20Bill%20Calculator_5-1-2024.xlsx" TargetMode="External"/><Relationship Id="rId1" Type="http://schemas.openxmlformats.org/officeDocument/2006/relationships/externalLinkPath" Target="file:///\\entpwfnps007\Data1\RATES\Bill%20and%20Rate%20Tracking%20Tool\2024%20Submissions\May%201%202024%20Filing\Water%20Division%20Filing\Super%20Summary_Revenue%20&amp;%20Bill%20Calculator_5-1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pwfnps007\Data1\RATES\Bill%20and%20Rate%20Tracking%20Tool\2024%20Submissions\May%201%202024%20Filing\Water%20Division%20Filing\Bellflower%205-1-2024.xlsx" TargetMode="External"/><Relationship Id="rId1" Type="http://schemas.openxmlformats.org/officeDocument/2006/relationships/externalLinkPath" Target="file:///\\entpwfnps007\Data1\RATES\Bill%20and%20Rate%20Tracking%20Tool\2024%20Submissions\May%201%202024%20Filing\Water%20Division%20Filing\Bellflower%205-1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pwfnps007\Data1\RATES\Bill%20and%20Rate%20Tracking%20Tool\2024%20Submissions\May%201%202024%20Filing\Water%20Division%20Filing\Central%20Satellites%205-1-2024.xlsx" TargetMode="External"/><Relationship Id="rId1" Type="http://schemas.openxmlformats.org/officeDocument/2006/relationships/externalLinkPath" Target="file:///\\entpwfnps007\Data1\RATES\Bill%20and%20Rate%20Tracking%20Tool\2024%20Submissions\May%201%202024%20Filing\Water%20Division%20Filing\Central%20Satellites%205-1-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pwfnps007\Data1\RATES\Bill%20and%20Rate%20Tracking%20Tool\2024%20Submissions\May%201%202024%20Filing\Water%20Division%20Filing\Chualar%205-1-2024.xlsx" TargetMode="External"/><Relationship Id="rId1" Type="http://schemas.openxmlformats.org/officeDocument/2006/relationships/externalLinkPath" Target="file:///\\entpwfnps007\Data1\RATES\Bill%20and%20Rate%20Tracking%20Tool\2024%20Submissions\May%201%202024%20Filing\Water%20Division%20Filing\Chualar%205-1-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pwfnps007\Data1\RATES\Bill%20and%20Rate%20Tracking%20Tool\2024%20Submissions\May%201%202024%20Filing\Water%20Division%20Filing\Duarte%205-1-2024.xlsx" TargetMode="External"/><Relationship Id="rId1" Type="http://schemas.openxmlformats.org/officeDocument/2006/relationships/externalLinkPath" Target="file:///\\entpwfnps007\Data1\RATES\Bill%20and%20Rate%20Tracking%20Tool\2024%20Submissions\May%201%202024%20Filing\Water%20Division%20Filing\Duarte%205-1-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pwfnps007\Data1\RATES\Bill%20and%20Rate%20Tracking%20Tool\2024%20Submissions\May%201%202024%20Filing\Water%20Division%20Filing\East%20Pasadena%205-1-2024.xlsx" TargetMode="External"/><Relationship Id="rId1" Type="http://schemas.openxmlformats.org/officeDocument/2006/relationships/externalLinkPath" Target="file:///\\entpwfnps007\Data1\RATES\Bill%20and%20Rate%20Tracking%20Tool\2024%20Submissions\May%201%202024%20Filing\Water%20Division%20Filing\East%20Pasadena%205-1-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pwfnps007\Data1\RATES\Bill%20and%20Rate%20Tracking%20Tool\2024%20Submissions\May%201%202024%20Filing\Water%20Division%20Filing\Fruitridge%20Vista%205-1-2024.xlsx" TargetMode="External"/><Relationship Id="rId1" Type="http://schemas.openxmlformats.org/officeDocument/2006/relationships/externalLinkPath" Target="file:///\\entpwfnps007\Data1\RATES\Bill%20and%20Rate%20Tracking%20Tool\2024%20Submissions\May%201%202024%20Filing\Water%20Division%20Filing\Fruitridge%20Vista%205-1-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pwfnps007\Data1\RATES\Bill%20and%20Rate%20Tracking%20Tool\2024%20Submissions\May%201%202024%20Filing\Water%20Division%20Filing\Larkfield%205-1-2024.xlsx" TargetMode="External"/><Relationship Id="rId1" Type="http://schemas.openxmlformats.org/officeDocument/2006/relationships/externalLinkPath" Target="file:///\\entpwfnps007\Data1\RATES\Bill%20and%20Rate%20Tracking%20Tool\2024%20Submissions\May%201%202024%20Filing\Water%20Division%20Filing\Larkfield%205-1-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pwfnps007\Data1\RATES\Bill%20and%20Rate%20Tracking%20Tool\2024%20Submissions\May%201%202024%20Filing\Water%20Division%20Filing\Meadowbrook%205-1-2024.xlsx" TargetMode="External"/><Relationship Id="rId1" Type="http://schemas.openxmlformats.org/officeDocument/2006/relationships/externalLinkPath" Target="file:///\\entpwfnps007\Data1\RATES\Bill%20and%20Rate%20Tracking%20Tool\2024%20Submissions\May%201%202024%20Filing\Water%20Division%20Filing\Meadowbrook%205-1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efinitions"/>
      <sheetName val="Summary"/>
      <sheetName val="Bill_Impact"/>
      <sheetName val="Input"/>
      <sheetName val="Rev Req't_yrs 1-3"/>
      <sheetName val="Sheet1"/>
      <sheetName val="Baldwin Hills 5-1-2024"/>
    </sheetNames>
    <sheetDataSet>
      <sheetData sheetId="0"/>
      <sheetData sheetId="1"/>
      <sheetData sheetId="2">
        <row r="7">
          <cell r="B7">
            <v>1207.5290658968845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efinitions"/>
      <sheetName val="Summary"/>
      <sheetName val="Rev Req't_yrs 1-3"/>
      <sheetName val="Bill_Impact"/>
      <sheetName val="Input"/>
      <sheetName val="Monterey Main 5-1-2024"/>
    </sheetNames>
    <sheetDataSet>
      <sheetData sheetId="0"/>
      <sheetData sheetId="1"/>
      <sheetData sheetId="2">
        <row r="7">
          <cell r="B7">
            <v>1399.9732988638823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efinitions"/>
      <sheetName val="Summary"/>
      <sheetName val="Rev Req't_yrs 1-3"/>
      <sheetName val="Bill_Impact"/>
      <sheetName val="Input"/>
      <sheetName val="Piru 5-1-2024"/>
    </sheetNames>
    <sheetDataSet>
      <sheetData sheetId="0"/>
      <sheetData sheetId="1"/>
      <sheetData sheetId="2">
        <row r="7">
          <cell r="B7">
            <v>629.90584143458511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efinitions"/>
      <sheetName val="Summary"/>
      <sheetName val="Rev Req't_yrs 1-3"/>
      <sheetName val="Bill_Impact"/>
      <sheetName val="Input"/>
      <sheetName val="Sacramento 5-1-2024"/>
    </sheetNames>
    <sheetDataSet>
      <sheetData sheetId="0"/>
      <sheetData sheetId="1"/>
      <sheetData sheetId="2">
        <row r="7">
          <cell r="B7">
            <v>831.9011468708045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efinitions"/>
      <sheetName val="Summary"/>
      <sheetName val="Rev Req't_yrs 1-3"/>
      <sheetName val="Bill_Impact"/>
      <sheetName val="Input"/>
      <sheetName val="San Diego 5-1-2024"/>
    </sheetNames>
    <sheetDataSet>
      <sheetData sheetId="0"/>
      <sheetData sheetId="1"/>
      <sheetData sheetId="2">
        <row r="7">
          <cell r="B7">
            <v>1086.2175830458459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efinitions"/>
      <sheetName val="Summary"/>
      <sheetName val="Rev Req't_yrs 1-3"/>
      <sheetName val="Bill_Impact"/>
      <sheetName val="Input"/>
      <sheetName val="Sheet1"/>
      <sheetName val="San Marino 5-1-2024"/>
    </sheetNames>
    <sheetDataSet>
      <sheetData sheetId="0"/>
      <sheetData sheetId="1"/>
      <sheetData sheetId="2">
        <row r="7">
          <cell r="B7">
            <v>1572.9381919856608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efinitions"/>
      <sheetName val="Summary"/>
      <sheetName val="Rev Req't_yrs 1-3"/>
      <sheetName val="Bill_Impact"/>
      <sheetName val="Input"/>
    </sheetNames>
    <sheetDataSet>
      <sheetData sheetId="0"/>
      <sheetData sheetId="1"/>
      <sheetData sheetId="2">
        <row r="7">
          <cell r="B7">
            <v>1604.761621595017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Rev Req't_Last Adopted"/>
      <sheetName val="Proceeding_Summary"/>
      <sheetName val="Rev Req't_Base"/>
      <sheetName val="Total_Non-CAP_Avg"/>
      <sheetName val="Total_CAP_Avg"/>
      <sheetName val="Total_Non-CAP_Essential"/>
      <sheetName val="Total_CAP_Essent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efinitions"/>
      <sheetName val="Summary"/>
      <sheetName val="Rev Req't_yrs 1-3"/>
      <sheetName val="Bill_Impact"/>
      <sheetName val="Input"/>
      <sheetName val="Sheet1"/>
      <sheetName val="Bellflower 5-1-2024"/>
    </sheetNames>
    <sheetDataSet>
      <sheetData sheetId="0"/>
      <sheetData sheetId="1"/>
      <sheetData sheetId="2">
        <row r="7">
          <cell r="B7">
            <v>664.65308819561585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efinitions"/>
      <sheetName val="Summary"/>
      <sheetName val="Rev Req't_yrs 1-3"/>
      <sheetName val="Bill_Impact"/>
      <sheetName val="Input"/>
      <sheetName val="Central Satellites 5-1-2024"/>
    </sheetNames>
    <sheetDataSet>
      <sheetData sheetId="0"/>
      <sheetData sheetId="1"/>
      <sheetData sheetId="2">
        <row r="7">
          <cell r="B7">
            <v>1645.2625874098549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efinitions"/>
      <sheetName val="Summary"/>
      <sheetName val="Rev Req't_yrs 1-3"/>
      <sheetName val="Bill_Impact"/>
      <sheetName val="Input"/>
      <sheetName val="Chualar 5-1-2024"/>
    </sheetNames>
    <sheetDataSet>
      <sheetData sheetId="0"/>
      <sheetData sheetId="1"/>
      <sheetData sheetId="2">
        <row r="7">
          <cell r="B7">
            <v>596.14730482801588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efinitions"/>
      <sheetName val="Summary"/>
      <sheetName val="Rev Req't_yrs 1-3"/>
      <sheetName val="Bill_Impact"/>
      <sheetName val="Input"/>
      <sheetName val="Duarte 5-1-2024"/>
    </sheetNames>
    <sheetDataSet>
      <sheetData sheetId="0"/>
      <sheetData sheetId="1"/>
      <sheetData sheetId="2">
        <row r="7">
          <cell r="B7">
            <v>1317.9942872470017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efinitions"/>
      <sheetName val="Summary"/>
      <sheetName val="Rev Req't_yrs 1-3"/>
      <sheetName val="Bill_Impact"/>
      <sheetName val="Input"/>
      <sheetName val="East Pasadena 5-1-2024"/>
    </sheetNames>
    <sheetDataSet>
      <sheetData sheetId="0"/>
      <sheetData sheetId="1"/>
      <sheetData sheetId="2">
        <row r="7">
          <cell r="B7">
            <v>819.13650839999991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efinitions"/>
      <sheetName val="Summary"/>
      <sheetName val="Rev Req't_yrs 1-3"/>
      <sheetName val="Bill_Impact"/>
      <sheetName val="Input"/>
      <sheetName val="Fruitridge Vista 5-1-2024"/>
    </sheetNames>
    <sheetDataSet>
      <sheetData sheetId="0"/>
      <sheetData sheetId="1"/>
      <sheetData sheetId="2">
        <row r="7">
          <cell r="B7">
            <v>925.218040135705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efinitions"/>
      <sheetName val="Summary"/>
      <sheetName val="Rev Req't_yrs 1-3"/>
      <sheetName val="Bill_Impact"/>
      <sheetName val="Input"/>
      <sheetName val="Larkfield 5-1-2024"/>
    </sheetNames>
    <sheetDataSet>
      <sheetData sheetId="0"/>
      <sheetData sheetId="1"/>
      <sheetData sheetId="2">
        <row r="7">
          <cell r="B7">
            <v>1034.8388362828107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efinitions"/>
      <sheetName val="Summary"/>
      <sheetName val="Rev Req't_yrs 1-3"/>
      <sheetName val="Bill_Impact"/>
      <sheetName val="Input"/>
      <sheetName val="Meadowbrook 5-1-2024"/>
    </sheetNames>
    <sheetDataSet>
      <sheetData sheetId="0"/>
      <sheetData sheetId="1"/>
      <sheetData sheetId="2">
        <row r="7">
          <cell r="B7">
            <v>765.44859475686735</v>
          </cell>
        </row>
      </sheetData>
      <sheetData sheetId="3"/>
      <sheetData sheetId="4"/>
      <sheetData sheetId="5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Ho, Jeremy" id="{F45B94C8-B8B2-4BCF-A2BE-3A059B5C2A87}" userId="S::Jeremy.Ho@cpuc.ca.gov::b3352b81-0f0c-4bb5-9f7f-33a168ccf98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" dT="2023-02-08T21:58:13.76" personId="{F45B94C8-B8B2-4BCF-A2BE-3A059B5C2A87}" id="{2DECB1AB-FC16-4176-8D4A-A4569D7E37B5}">
    <text>12 months prior column</text>
  </threadedComment>
  <threadedComment ref="A4" dT="2023-02-02T23:36:56.28" personId="{F45B94C8-B8B2-4BCF-A2BE-3A059B5C2A87}" id="{AFC7430C-B8B6-4AC0-934C-90FC1C953A70}">
    <text>Do not change</text>
  </threadedComment>
  <threadedComment ref="B4" dT="2023-03-03T23:48:03.84" personId="{F45B94C8-B8B2-4BCF-A2BE-3A059B5C2A87}" id="{63E2438B-D4F0-4E06-8709-0BCCEC9AF121}">
    <text>Most recent filing that shows latest Revenue Requirement</text>
  </threadedComment>
  <threadedComment ref="E4" dT="2023-02-02T23:36:31.18" personId="{F45B94C8-B8B2-4BCF-A2BE-3A059B5C2A87}" id="{979084D9-243D-4F49-8AE0-307014471E66}">
    <text>Input total authorized revenue at beginning of the year</text>
  </threadedComment>
  <threadedComment ref="N4" dT="2023-02-08T21:58:13.76" personId="{F45B94C8-B8B2-4BCF-A2BE-3A059B5C2A87}" id="{4386078B-8D2B-401C-B7F7-8696245EED33}">
    <text>12 months prior column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E3" dT="2023-02-08T21:58:13.76" personId="{F45B94C8-B8B2-4BCF-A2BE-3A059B5C2A87}" id="{5EF99E4A-0F3A-42A7-AEA8-1BBFEBED5BCF}">
    <text>12 months prior column</text>
  </threadedComment>
  <threadedComment ref="A4" dT="2023-02-02T23:36:56.28" personId="{F45B94C8-B8B2-4BCF-A2BE-3A059B5C2A87}" id="{65E16CE3-A4E1-4290-8F0F-B9BB27F361BC}">
    <text>Do not change</text>
  </threadedComment>
  <threadedComment ref="B4" dT="2023-03-03T23:48:03.84" personId="{F45B94C8-B8B2-4BCF-A2BE-3A059B5C2A87}" id="{9C0EDBAF-9770-45B3-BC3E-14BCC11A9A7E}">
    <text>Most recent filing that shows latest Revenue Requirement</text>
  </threadedComment>
  <threadedComment ref="E4" dT="2023-02-02T23:36:31.18" personId="{F45B94C8-B8B2-4BCF-A2BE-3A059B5C2A87}" id="{54533290-239C-4381-A420-2C9F5089BC99}">
    <text>Input total authorized revenue at beginning of the year</text>
  </threadedComment>
  <threadedComment ref="E5" dT="2023-02-08T21:57:22.34" personId="{F45B94C8-B8B2-4BCF-A2BE-3A059B5C2A87}" id="{8A3ECDCC-4277-4E73-B46C-B4AFE3020221}">
    <text>Incremental Revenue Requirements starting this row.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E3" dT="2023-02-08T21:58:13.76" personId="{F45B94C8-B8B2-4BCF-A2BE-3A059B5C2A87}" id="{5A1CA177-D261-4A53-B24E-17DBFC817373}">
    <text>12 months prior column</text>
  </threadedComment>
  <threadedComment ref="A4" dT="2023-02-02T23:36:56.28" personId="{F45B94C8-B8B2-4BCF-A2BE-3A059B5C2A87}" id="{C63C0B7F-E435-47F6-B4FC-C177B35F8E74}">
    <text>Do not change</text>
  </threadedComment>
  <threadedComment ref="B4" dT="2023-03-03T23:48:03.84" personId="{F45B94C8-B8B2-4BCF-A2BE-3A059B5C2A87}" id="{A1040656-C658-4586-BCB9-EF1FAC0222B0}">
    <text>Most recent filing that shows latest Revenue Requirement</text>
  </threadedComment>
  <threadedComment ref="E4" dT="2023-02-02T23:36:31.18" personId="{F45B94C8-B8B2-4BCF-A2BE-3A059B5C2A87}" id="{8BCA01AE-7860-44C2-9CAF-CD8E56288283}">
    <text>Input total authorized revenue at beginning of the year</text>
  </threadedComment>
  <threadedComment ref="E8" dT="2023-02-08T21:57:22.34" personId="{F45B94C8-B8B2-4BCF-A2BE-3A059B5C2A87}" id="{0E72D65D-E5A8-4BEE-BA11-2CA9F2FF2466}" done="1">
    <text>Incremental Revenue Requirements starting this row.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E3" dT="2023-02-08T21:58:13.76" personId="{F45B94C8-B8B2-4BCF-A2BE-3A059B5C2A87}" id="{51F71C09-AE81-40FC-9E7D-01BDD5F8DA9D}">
    <text>12 months prior column</text>
  </threadedComment>
  <threadedComment ref="A4" dT="2023-02-02T23:36:56.28" personId="{F45B94C8-B8B2-4BCF-A2BE-3A059B5C2A87}" id="{8BBA4BFF-BC17-42D9-A2DE-5BED265E97B0}">
    <text>Do not change</text>
  </threadedComment>
  <threadedComment ref="B4" dT="2023-03-03T23:48:03.84" personId="{F45B94C8-B8B2-4BCF-A2BE-3A059B5C2A87}" id="{E26E6C23-0AB9-4C21-B7A3-B5D2F46B9498}">
    <text>Most recent filing that shows latest Revenue Requirement</text>
  </threadedComment>
  <threadedComment ref="E4" dT="2023-02-02T23:36:31.18" personId="{F45B94C8-B8B2-4BCF-A2BE-3A059B5C2A87}" id="{AE2BD9EC-276D-4A32-A7F2-D6391A2B7C0D}">
    <text>Input total authorized revenue at beginning of the year</text>
  </threadedComment>
  <threadedComment ref="E5" dT="2023-02-08T21:57:22.34" personId="{F45B94C8-B8B2-4BCF-A2BE-3A059B5C2A87}" id="{ECC6C539-D34E-453E-A6E0-1A16F670822D}">
    <text>Incremental Revenue Requirements starting this row.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E3" dT="2023-02-08T21:58:13.76" personId="{F45B94C8-B8B2-4BCF-A2BE-3A059B5C2A87}" id="{1759277C-9611-4AC0-AC03-3C1BAFD3B8EF}">
    <text>12 months prior column</text>
  </threadedComment>
  <threadedComment ref="A4" dT="2023-02-02T23:36:56.28" personId="{F45B94C8-B8B2-4BCF-A2BE-3A059B5C2A87}" id="{35305A32-AFEE-477B-87BD-32098725A4DA}">
    <text>Do not change</text>
  </threadedComment>
  <threadedComment ref="B4" dT="2023-03-03T23:48:03.84" personId="{F45B94C8-B8B2-4BCF-A2BE-3A059B5C2A87}" id="{17B225D1-2722-4C29-84BB-7DBA4FF71372}">
    <text>Most recent filing that shows latest Revenue Requirement</text>
  </threadedComment>
  <threadedComment ref="E4" dT="2023-02-02T23:36:31.18" personId="{F45B94C8-B8B2-4BCF-A2BE-3A059B5C2A87}" id="{7EC7BB9D-850E-42D1-B72A-37690043B49E}">
    <text>Input total authorized revenue at beginning of the year</text>
  </threadedComment>
  <threadedComment ref="E5" dT="2023-02-08T21:57:22.34" personId="{F45B94C8-B8B2-4BCF-A2BE-3A059B5C2A87}" id="{6D31C170-5726-43A8-A861-C5ED0ED21C55}">
    <text>Incremental Revenue Requirements starting this row.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E3" dT="2023-02-08T21:58:13.76" personId="{F45B94C8-B8B2-4BCF-A2BE-3A059B5C2A87}" id="{2DB6BA03-3DA4-4186-8D2B-43EA0BFA8ABA}">
    <text>12 months prior column</text>
  </threadedComment>
  <threadedComment ref="A4" dT="2023-02-02T23:36:56.28" personId="{F45B94C8-B8B2-4BCF-A2BE-3A059B5C2A87}" id="{86BAC415-75D4-49B5-8DFD-F6FAE9BEACF9}">
    <text>Do not change</text>
  </threadedComment>
  <threadedComment ref="B4" dT="2023-03-03T23:48:03.84" personId="{F45B94C8-B8B2-4BCF-A2BE-3A059B5C2A87}" id="{4DF49E56-1B68-4F7D-B36B-E65E743BD9CE}">
    <text>Most recent filing that shows latest Revenue Requirement</text>
  </threadedComment>
  <threadedComment ref="E4" dT="2023-02-02T23:36:31.18" personId="{F45B94C8-B8B2-4BCF-A2BE-3A059B5C2A87}" id="{25904A89-820B-4B21-A29D-DDC197DB7F5D}">
    <text>Input total authorized revenue at beginning of the year</text>
  </threadedComment>
  <threadedComment ref="E5" dT="2023-02-08T21:57:22.34" personId="{F45B94C8-B8B2-4BCF-A2BE-3A059B5C2A87}" id="{21BF2165-BBB6-4CFA-9745-AE9E2D1070BD}">
    <text>Incremental Revenue Requirements starting this row.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E3" dT="2023-02-08T21:58:13.76" personId="{F45B94C8-B8B2-4BCF-A2BE-3A059B5C2A87}" id="{206A0A67-2CC9-412E-A63B-0105ADF28B70}">
    <text>12 months prior column</text>
  </threadedComment>
  <threadedComment ref="A4" dT="2023-02-02T23:36:56.28" personId="{F45B94C8-B8B2-4BCF-A2BE-3A059B5C2A87}" id="{D0414DF5-B160-4F62-B5B3-D8A42128AFFC}">
    <text>Do not change</text>
  </threadedComment>
  <threadedComment ref="B4" dT="2023-03-03T23:48:03.84" personId="{F45B94C8-B8B2-4BCF-A2BE-3A059B5C2A87}" id="{4CB0818E-321C-4E81-A1A2-D33A8EA56F40}">
    <text>Most recent filing that shows latest Revenue Requirement</text>
  </threadedComment>
  <threadedComment ref="E4" dT="2023-02-02T23:36:31.18" personId="{F45B94C8-B8B2-4BCF-A2BE-3A059B5C2A87}" id="{C5BEFD0B-1BF7-4897-BAFB-E82F0F6FEAE3}">
    <text>Input total authorized revenue at beginning of the year</text>
  </threadedComment>
  <threadedComment ref="E5" dT="2023-02-08T21:57:22.34" personId="{F45B94C8-B8B2-4BCF-A2BE-3A059B5C2A87}" id="{8002DF10-EEAE-48A9-B720-FFFA6830D2F4}">
    <text>Incremental Revenue Requirements starting this row.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3" dT="2023-02-08T21:58:13.76" personId="{F45B94C8-B8B2-4BCF-A2BE-3A059B5C2A87}" id="{BDDDD483-2A44-4AC8-83A2-DF193464B0FB}">
    <text>12 months prior column</text>
  </threadedComment>
  <threadedComment ref="A4" dT="2023-02-02T23:36:56.28" personId="{F45B94C8-B8B2-4BCF-A2BE-3A059B5C2A87}" id="{E91454D4-4C59-40E0-89FF-8E0267924DE5}">
    <text>Do not change</text>
  </threadedComment>
  <threadedComment ref="B4" dT="2023-03-03T23:48:03.84" personId="{F45B94C8-B8B2-4BCF-A2BE-3A059B5C2A87}" id="{3AE7D64D-4CF5-4487-A69C-F76A7DBA2642}">
    <text>Most recent filing that shows latest Revenue Requirement</text>
  </threadedComment>
  <threadedComment ref="E5" dT="2023-02-08T21:57:22.34" personId="{F45B94C8-B8B2-4BCF-A2BE-3A059B5C2A87}" id="{B28773CB-0706-405B-86D3-88F2DFBAA7C8}">
    <text>Incremental Revenue Requirements starting this row.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3" dT="2023-02-08T21:58:13.76" personId="{F45B94C8-B8B2-4BCF-A2BE-3A059B5C2A87}" id="{87A59194-0C29-401F-9B47-C9CABC5949EC}">
    <text>12 months prior column</text>
  </threadedComment>
  <threadedComment ref="A4" dT="2023-02-02T23:36:56.28" personId="{F45B94C8-B8B2-4BCF-A2BE-3A059B5C2A87}" id="{EB0B1A1A-8DEF-4AE5-9905-A8AB2650BF5E}">
    <text>Do not change</text>
  </threadedComment>
  <threadedComment ref="B4" dT="2023-03-03T23:48:03.84" personId="{F45B94C8-B8B2-4BCF-A2BE-3A059B5C2A87}" id="{E5DA6C31-A291-4C25-9D8E-F8DB2E350312}">
    <text>Most recent filing that shows latest Revenue Requirement</text>
  </threadedComment>
  <threadedComment ref="E4" dT="2023-02-02T23:36:31.18" personId="{F45B94C8-B8B2-4BCF-A2BE-3A059B5C2A87}" id="{D72FE116-98CC-4A4C-BF7F-199E576EC603}">
    <text>Input total authorized revenue at beginning of the year</text>
  </threadedComment>
  <threadedComment ref="E5" dT="2023-02-08T21:57:22.34" personId="{F45B94C8-B8B2-4BCF-A2BE-3A059B5C2A87}" id="{59955ED6-57D0-49B9-9A4A-5EB2700AB2B2}">
    <text>Incremental Revenue Requirements starting this row.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3" dT="2023-02-08T21:58:13.76" personId="{F45B94C8-B8B2-4BCF-A2BE-3A059B5C2A87}" id="{A4DE5A9A-1EED-43AC-8270-4848334CEAE0}">
    <text>12 months prior column</text>
  </threadedComment>
  <threadedComment ref="A4" dT="2023-02-02T23:36:56.28" personId="{F45B94C8-B8B2-4BCF-A2BE-3A059B5C2A87}" id="{14C78AF7-5A4A-4106-A373-3D51DF2E2E5A}">
    <text>Do not change</text>
  </threadedComment>
  <threadedComment ref="B4" dT="2023-03-03T23:48:03.84" personId="{F45B94C8-B8B2-4BCF-A2BE-3A059B5C2A87}" id="{5DA42024-E682-434F-8377-B0BD1A524842}">
    <text>Most recent filing that shows latest Revenue Requirement</text>
  </threadedComment>
  <threadedComment ref="E4" dT="2023-02-02T23:36:31.18" personId="{F45B94C8-B8B2-4BCF-A2BE-3A059B5C2A87}" id="{B7BC7B08-24E5-4ABC-BAD2-00F1DBB7487A}">
    <text>Input total authorized revenue at beginning of the year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E3" dT="2023-02-08T21:58:13.76" personId="{F45B94C8-B8B2-4BCF-A2BE-3A059B5C2A87}" id="{07D68AEC-DF9E-4E78-928F-5A843E11F23F}">
    <text>12 months prior column</text>
  </threadedComment>
  <threadedComment ref="A4" dT="2023-02-02T23:36:56.28" personId="{F45B94C8-B8B2-4BCF-A2BE-3A059B5C2A87}" id="{71C327DA-ECB7-42E8-ABBD-90AF9C1DE24D}">
    <text>Do not change</text>
  </threadedComment>
  <threadedComment ref="B4" dT="2023-03-03T23:48:03.84" personId="{F45B94C8-B8B2-4BCF-A2BE-3A059B5C2A87}" id="{E8310DE3-F50E-4EAE-9847-94F9EFDF79BF}">
    <text>Most recent filing that shows latest Revenue Requirement</text>
  </threadedComment>
  <threadedComment ref="E4" dT="2023-02-02T23:36:31.18" personId="{F45B94C8-B8B2-4BCF-A2BE-3A059B5C2A87}" id="{3E1CBF4B-3369-46BF-811E-35BB918C2A01}">
    <text>Input total authorized revenue at beginning of the year</text>
  </threadedComment>
  <threadedComment ref="E5" dT="2023-02-08T21:57:22.34" personId="{F45B94C8-B8B2-4BCF-A2BE-3A059B5C2A87}" id="{E4B82E10-1D30-484C-9294-1D19CE80D5A3}">
    <text>Incremental Revenue Requirements starting this row.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E3" dT="2023-02-08T21:58:13.76" personId="{F45B94C8-B8B2-4BCF-A2BE-3A059B5C2A87}" id="{D4BA1B56-59D9-4571-A127-CF0CC4F96B67}">
    <text>12 months prior column</text>
  </threadedComment>
  <threadedComment ref="A4" dT="2023-02-02T23:36:56.28" personId="{F45B94C8-B8B2-4BCF-A2BE-3A059B5C2A87}" id="{245E0C6B-5476-4438-AF2C-F362417CD0E5}">
    <text>Do not change</text>
  </threadedComment>
  <threadedComment ref="B4" dT="2023-03-03T23:48:03.84" personId="{F45B94C8-B8B2-4BCF-A2BE-3A059B5C2A87}" id="{09C60CFF-4D1C-47B8-A9BF-1AC96242E69F}">
    <text>Most recent filing that shows latest Revenue Requirement</text>
  </threadedComment>
  <threadedComment ref="E4" dT="2023-02-02T23:36:31.18" personId="{F45B94C8-B8B2-4BCF-A2BE-3A059B5C2A87}" id="{B79AEACE-B146-4270-BB82-680E31AA394A}">
    <text>Input total authorized revenue at beginning of the year</text>
  </threadedComment>
  <threadedComment ref="E5" dT="2023-02-08T21:57:22.34" personId="{F45B94C8-B8B2-4BCF-A2BE-3A059B5C2A87}" id="{760482CA-980E-47A2-B4E1-4CB0228040FE}">
    <text>Incremental Revenue Requirements starting this row.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E3" dT="2023-02-08T21:58:13.76" personId="{F45B94C8-B8B2-4BCF-A2BE-3A059B5C2A87}" id="{FCD0EDF6-23D0-4E78-BEF4-2215561666F8}">
    <text>12 months prior column</text>
  </threadedComment>
  <threadedComment ref="A4" dT="2023-02-02T23:36:56.28" personId="{F45B94C8-B8B2-4BCF-A2BE-3A059B5C2A87}" id="{8D4288F2-384F-4DE2-8563-80B0EEF50032}">
    <text>Do not change</text>
  </threadedComment>
  <threadedComment ref="B4" dT="2023-03-03T23:48:03.84" personId="{F45B94C8-B8B2-4BCF-A2BE-3A059B5C2A87}" id="{6F455C69-5C76-4F35-BCE3-F4EFF4AE502B}">
    <text>Most recent filing that shows latest Revenue Requirement</text>
  </threadedComment>
  <threadedComment ref="E4" dT="2023-02-02T23:36:31.18" personId="{F45B94C8-B8B2-4BCF-A2BE-3A059B5C2A87}" id="{52FCF335-774A-4493-AD73-5E35392E919C}">
    <text>Input total authorized revenue at beginning of the year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E3" dT="2023-02-08T21:58:13.76" personId="{F45B94C8-B8B2-4BCF-A2BE-3A059B5C2A87}" id="{7709025F-B114-48E5-A66C-B0572E69D507}">
    <text>12 months prior column</text>
  </threadedComment>
  <threadedComment ref="A4" dT="2023-02-02T23:36:56.28" personId="{F45B94C8-B8B2-4BCF-A2BE-3A059B5C2A87}" id="{6160FCD0-0BB6-4959-804C-7E2ECCBE7981}">
    <text>Do not change</text>
  </threadedComment>
  <threadedComment ref="B4" dT="2023-03-03T23:48:03.84" personId="{F45B94C8-B8B2-4BCF-A2BE-3A059B5C2A87}" id="{68F4CCE8-DA9C-4967-9021-F25DD3EC09F0}">
    <text>Most recent filing that shows latest Revenue Requirement</text>
  </threadedComment>
  <threadedComment ref="E4" dT="2023-02-02T23:36:31.18" personId="{F45B94C8-B8B2-4BCF-A2BE-3A059B5C2A87}" id="{59799956-701A-47F5-94CD-2F25138E1BFB}">
    <text>Input total authorized revenue at beginning of the year</text>
  </threadedComment>
  <threadedComment ref="E5" dT="2023-02-08T21:57:22.34" personId="{F45B94C8-B8B2-4BCF-A2BE-3A059B5C2A87}" id="{E700B998-FD6C-466C-84DD-E2402E1DFEA9}">
    <text>Incremental Revenue Requirements starting this row.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E3" dT="2023-02-08T21:58:13.76" personId="{F45B94C8-B8B2-4BCF-A2BE-3A059B5C2A87}" id="{A65B93C9-5123-4E63-BA0B-6DA0AF4347E0}">
    <text>12 months prior column</text>
  </threadedComment>
  <threadedComment ref="A4" dT="2023-02-02T23:36:56.28" personId="{F45B94C8-B8B2-4BCF-A2BE-3A059B5C2A87}" id="{DAA960CD-7A53-4D88-9F64-EA7C72BFED40}">
    <text>Do not change</text>
  </threadedComment>
  <threadedComment ref="B4" dT="2023-03-03T23:48:03.84" personId="{F45B94C8-B8B2-4BCF-A2BE-3A059B5C2A87}" id="{B3270057-2478-48E8-B83C-828ADF795D08}">
    <text>Most recent filing that shows latest Revenue Requirement</text>
  </threadedComment>
  <threadedComment ref="E4" dT="2023-02-02T23:36:31.18" personId="{F45B94C8-B8B2-4BCF-A2BE-3A059B5C2A87}" id="{9AE5F897-3230-4A20-931F-43DE9D7AA4B6}">
    <text>Input total authorized revenue at beginning of the year</text>
  </threadedComment>
  <threadedComment ref="E5" dT="2023-02-08T21:57:22.34" personId="{F45B94C8-B8B2-4BCF-A2BE-3A059B5C2A87}" id="{F5EB0EC4-7441-4A8E-A88C-12F38CC4FCED}">
    <text>Incremental Revenue Requirements starting this row.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Relationship Id="rId4" Type="http://schemas.microsoft.com/office/2017/10/relationships/threadedComment" Target="../threadedComments/threadedComment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Relationship Id="rId4" Type="http://schemas.microsoft.com/office/2017/10/relationships/threadedComment" Target="../threadedComments/threadedComment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Relationship Id="rId4" Type="http://schemas.microsoft.com/office/2017/10/relationships/threadedComment" Target="../threadedComments/threadedComment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Relationship Id="rId4" Type="http://schemas.microsoft.com/office/2017/10/relationships/threadedComment" Target="../threadedComments/threadedComment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00BC7-A97A-4623-9E46-7B3A10DC27E0}">
  <dimension ref="A1:Q33"/>
  <sheetViews>
    <sheetView tabSelected="1" view="pageBreakPreview" zoomScale="130" zoomScaleNormal="130" zoomScaleSheetLayoutView="130" workbookViewId="0">
      <selection activeCell="E29" sqref="E29"/>
    </sheetView>
  </sheetViews>
  <sheetFormatPr defaultRowHeight="15" x14ac:dyDescent="0.25"/>
  <cols>
    <col min="1" max="1" width="3.85546875" customWidth="1"/>
    <col min="2" max="2" width="5.28515625" customWidth="1"/>
    <col min="3" max="3" width="12.85546875" customWidth="1"/>
    <col min="17" max="17" width="15.5703125" bestFit="1" customWidth="1"/>
    <col min="18" max="18" width="10.5703125" bestFit="1" customWidth="1"/>
  </cols>
  <sheetData>
    <row r="1" spans="1:17" x14ac:dyDescent="0.25">
      <c r="A1" t="s">
        <v>124</v>
      </c>
      <c r="Q1" s="5"/>
    </row>
    <row r="2" spans="1:17" x14ac:dyDescent="0.25">
      <c r="Q2" s="5" t="s">
        <v>125</v>
      </c>
    </row>
    <row r="3" spans="1:17" x14ac:dyDescent="0.25">
      <c r="Q3" s="5" t="s">
        <v>126</v>
      </c>
    </row>
    <row r="4" spans="1:17" x14ac:dyDescent="0.25">
      <c r="Q4" s="40" t="s">
        <v>127</v>
      </c>
    </row>
    <row r="5" spans="1:17" x14ac:dyDescent="0.25">
      <c r="A5">
        <v>1</v>
      </c>
      <c r="B5" s="41" t="s">
        <v>128</v>
      </c>
      <c r="Q5" s="42">
        <f>'Rev Req''t_Base'!B3/1000</f>
        <v>307077.04381718213</v>
      </c>
    </row>
    <row r="6" spans="1:17" x14ac:dyDescent="0.25">
      <c r="B6" s="43" t="s">
        <v>129</v>
      </c>
      <c r="C6" t="s">
        <v>130</v>
      </c>
      <c r="Q6" s="42">
        <f>Q5*0.01</f>
        <v>3070.7704381718213</v>
      </c>
    </row>
    <row r="7" spans="1:17" x14ac:dyDescent="0.25">
      <c r="B7" s="43"/>
      <c r="Q7" s="42"/>
    </row>
    <row r="8" spans="1:17" x14ac:dyDescent="0.25">
      <c r="A8">
        <v>2</v>
      </c>
      <c r="B8" s="41" t="s">
        <v>131</v>
      </c>
    </row>
    <row r="9" spans="1:17" x14ac:dyDescent="0.25">
      <c r="B9" s="44" t="s">
        <v>129</v>
      </c>
      <c r="C9" s="45" t="s">
        <v>132</v>
      </c>
      <c r="D9" s="45" t="s">
        <v>133</v>
      </c>
      <c r="E9" s="45"/>
      <c r="F9" s="45"/>
      <c r="G9" s="45"/>
      <c r="H9" s="45"/>
      <c r="I9" s="45"/>
      <c r="J9" s="46" t="s">
        <v>134</v>
      </c>
      <c r="K9" s="45"/>
      <c r="L9" s="45"/>
      <c r="M9" s="45"/>
      <c r="N9" s="45"/>
      <c r="O9" s="45"/>
      <c r="P9" s="45"/>
      <c r="Q9" s="47">
        <v>19957.503132450976</v>
      </c>
    </row>
    <row r="10" spans="1:17" x14ac:dyDescent="0.25">
      <c r="B10" s="48" t="s">
        <v>135</v>
      </c>
      <c r="C10" s="45"/>
      <c r="D10" s="45"/>
      <c r="E10" s="45"/>
      <c r="F10" s="45"/>
      <c r="G10" s="45"/>
      <c r="H10" s="45"/>
      <c r="I10" s="45"/>
      <c r="J10" s="49"/>
      <c r="K10" s="45"/>
      <c r="L10" s="45"/>
      <c r="M10" s="45"/>
      <c r="N10" s="45"/>
      <c r="O10" s="45"/>
      <c r="P10" s="45"/>
      <c r="Q10" s="47"/>
    </row>
    <row r="11" spans="1:17" x14ac:dyDescent="0.25">
      <c r="B11" s="48" t="s">
        <v>136</v>
      </c>
      <c r="C11" s="45"/>
      <c r="D11" s="45"/>
      <c r="E11" s="45"/>
      <c r="F11" s="45"/>
      <c r="G11" s="45"/>
      <c r="H11" s="45"/>
      <c r="I11" s="45"/>
      <c r="J11" s="49"/>
      <c r="K11" s="45"/>
      <c r="L11" s="45"/>
      <c r="M11" s="45"/>
      <c r="N11" s="45"/>
      <c r="O11" s="45"/>
      <c r="P11" s="45"/>
      <c r="Q11" s="47"/>
    </row>
    <row r="12" spans="1:17" x14ac:dyDescent="0.25">
      <c r="B12" s="48" t="s">
        <v>137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7"/>
    </row>
    <row r="13" spans="1:17" x14ac:dyDescent="0.25">
      <c r="B13" s="48" t="s">
        <v>138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7"/>
    </row>
    <row r="14" spans="1:17" x14ac:dyDescent="0.25">
      <c r="B14" s="43" t="s">
        <v>139</v>
      </c>
    </row>
    <row r="16" spans="1:17" x14ac:dyDescent="0.25">
      <c r="A16">
        <v>3</v>
      </c>
      <c r="B16" s="50" t="s">
        <v>140</v>
      </c>
    </row>
    <row r="17" spans="1:17" x14ac:dyDescent="0.25">
      <c r="B17" s="51" t="s">
        <v>129</v>
      </c>
      <c r="C17" t="str">
        <f>C9</f>
        <v>A.22-07-001</v>
      </c>
      <c r="D17" t="str">
        <f>D9</f>
        <v>2022 GRC - Settlement - Test Year</v>
      </c>
      <c r="E17" t="s">
        <v>141</v>
      </c>
      <c r="Q17" s="42">
        <f>Q9</f>
        <v>19957.503132450976</v>
      </c>
    </row>
    <row r="18" spans="1:17" x14ac:dyDescent="0.25">
      <c r="B18" s="51" t="s">
        <v>135</v>
      </c>
    </row>
    <row r="20" spans="1:17" x14ac:dyDescent="0.25">
      <c r="A20">
        <v>4</v>
      </c>
      <c r="B20" t="s">
        <v>142</v>
      </c>
    </row>
    <row r="21" spans="1:17" x14ac:dyDescent="0.25">
      <c r="B21" s="44" t="s">
        <v>129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7"/>
    </row>
    <row r="22" spans="1:17" x14ac:dyDescent="0.25">
      <c r="B22" s="44" t="s">
        <v>135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7"/>
    </row>
    <row r="23" spans="1:17" x14ac:dyDescent="0.25">
      <c r="B23" s="44" t="s">
        <v>136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7"/>
    </row>
    <row r="24" spans="1:17" x14ac:dyDescent="0.25">
      <c r="B24" s="44" t="s">
        <v>137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7"/>
    </row>
    <row r="25" spans="1:17" x14ac:dyDescent="0.25">
      <c r="B25" s="51" t="s">
        <v>138</v>
      </c>
    </row>
    <row r="27" spans="1:17" ht="15" customHeight="1" x14ac:dyDescent="0.25">
      <c r="A27">
        <v>5</v>
      </c>
      <c r="B27" s="52" t="s">
        <v>143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1:17" x14ac:dyDescent="0.25">
      <c r="B28" s="51" t="s">
        <v>129</v>
      </c>
      <c r="C28" s="51" t="s">
        <v>144</v>
      </c>
      <c r="Q28" s="42">
        <f>Q5</f>
        <v>307077.04381718213</v>
      </c>
    </row>
    <row r="29" spans="1:17" x14ac:dyDescent="0.25">
      <c r="B29" s="51" t="s">
        <v>135</v>
      </c>
      <c r="C29" s="51" t="s">
        <v>145</v>
      </c>
      <c r="Q29" s="42">
        <f>Q28+Q9</f>
        <v>327034.54694963311</v>
      </c>
    </row>
    <row r="30" spans="1:17" x14ac:dyDescent="0.25">
      <c r="B30" s="51" t="s">
        <v>136</v>
      </c>
      <c r="C30" s="51" t="s">
        <v>146</v>
      </c>
      <c r="Q30" s="42"/>
    </row>
    <row r="31" spans="1:17" x14ac:dyDescent="0.25">
      <c r="B31" s="51" t="s">
        <v>137</v>
      </c>
      <c r="C31" s="51" t="s">
        <v>147</v>
      </c>
      <c r="Q31" s="42"/>
    </row>
    <row r="33" spans="3:17" x14ac:dyDescent="0.25"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</row>
  </sheetData>
  <mergeCells count="2">
    <mergeCell ref="B27:P27"/>
    <mergeCell ref="C33:Q33"/>
  </mergeCells>
  <pageMargins left="0.7" right="0.7" top="0.75" bottom="0.75" header="0.3" footer="0.3"/>
  <pageSetup scale="55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E9121-4244-48B9-B9EB-87044FDDE7C7}">
  <sheetPr>
    <tabColor theme="5" tint="0.39997558519241921"/>
  </sheetPr>
  <dimension ref="A1:Q59"/>
  <sheetViews>
    <sheetView view="pageBreakPreview" zoomScale="96" zoomScaleNormal="96" zoomScaleSheetLayoutView="96" workbookViewId="0">
      <selection activeCell="E3" sqref="E3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customWidth="1"/>
    <col min="4" max="4" width="25.140625" style="5" customWidth="1"/>
    <col min="5" max="5" width="11.28515625" style="4" customWidth="1"/>
    <col min="6" max="6" width="9" style="4" customWidth="1"/>
    <col min="7" max="7" width="10.5703125" style="4" customWidth="1"/>
    <col min="8" max="8" width="8.85546875" style="4" bestFit="1" customWidth="1"/>
    <col min="9" max="9" width="14.140625" style="4" customWidth="1"/>
    <col min="10" max="10" width="17.7109375" style="5" customWidth="1"/>
    <col min="11" max="11" width="12.7109375" style="5" customWidth="1"/>
    <col min="12" max="12" width="12.28515625" bestFit="1" customWidth="1"/>
    <col min="13" max="13" width="12.7109375" bestFit="1" customWidth="1"/>
    <col min="14" max="14" width="9.140625" bestFit="1" customWidth="1"/>
    <col min="15" max="15" width="8.85546875" bestFit="1" customWidth="1"/>
    <col min="16" max="16" width="10.5703125" bestFit="1" customWidth="1"/>
    <col min="17" max="17" width="7.285156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96</v>
      </c>
      <c r="B2" s="2" t="s">
        <v>3</v>
      </c>
      <c r="C2" s="6" t="s">
        <v>64</v>
      </c>
      <c r="E2" s="7" t="s">
        <v>4</v>
      </c>
      <c r="F2" s="7"/>
      <c r="G2" s="7"/>
      <c r="H2" s="7"/>
    </row>
    <row r="3" spans="1:17" s="9" customFormat="1" ht="45" x14ac:dyDescent="0.25">
      <c r="A3" s="9" t="s">
        <v>5</v>
      </c>
      <c r="B3" s="9" t="s">
        <v>6</v>
      </c>
      <c r="C3" s="9" t="s">
        <v>7</v>
      </c>
      <c r="D3" s="9" t="s">
        <v>8</v>
      </c>
      <c r="E3" s="9">
        <v>2023</v>
      </c>
      <c r="F3" s="9">
        <v>2024</v>
      </c>
      <c r="G3" s="9">
        <v>2025</v>
      </c>
      <c r="H3" s="9">
        <v>2026</v>
      </c>
      <c r="I3" s="10" t="s">
        <v>9</v>
      </c>
      <c r="J3" s="9" t="s">
        <v>10</v>
      </c>
      <c r="K3" s="9" t="s">
        <v>11</v>
      </c>
    </row>
    <row r="4" spans="1:17" x14ac:dyDescent="0.25">
      <c r="A4" s="11" t="s">
        <v>12</v>
      </c>
      <c r="B4" s="27" t="s">
        <v>97</v>
      </c>
      <c r="C4" s="11" t="s">
        <v>14</v>
      </c>
      <c r="D4" s="12"/>
      <c r="E4" s="13">
        <v>3099736.3619751856</v>
      </c>
      <c r="F4" s="13"/>
      <c r="G4" s="13"/>
      <c r="H4" s="13"/>
      <c r="I4" s="14">
        <v>44880</v>
      </c>
      <c r="J4" s="14">
        <v>44927</v>
      </c>
      <c r="K4" s="14" t="s">
        <v>15</v>
      </c>
      <c r="L4" s="4"/>
    </row>
    <row r="5" spans="1:17" x14ac:dyDescent="0.25">
      <c r="A5" s="26" t="s">
        <v>16</v>
      </c>
      <c r="B5" s="26" t="s">
        <v>97</v>
      </c>
      <c r="C5" s="26" t="s">
        <v>17</v>
      </c>
      <c r="D5" s="16" t="s">
        <v>18</v>
      </c>
      <c r="E5" s="17"/>
      <c r="F5" s="17"/>
      <c r="G5" s="17"/>
      <c r="H5" s="17"/>
      <c r="I5" s="18">
        <v>44880</v>
      </c>
      <c r="J5" s="18">
        <v>44927</v>
      </c>
      <c r="K5" s="18" t="s">
        <v>15</v>
      </c>
      <c r="L5" s="4"/>
      <c r="M5" s="5" t="s">
        <v>16</v>
      </c>
      <c r="N5" s="4">
        <f>SUMIF($A$5:$A55,$M5,E$5:E55)</f>
        <v>-23831.659959718585</v>
      </c>
      <c r="O5" s="4">
        <f>SUMIF($A$5:$A55,$M5,F$5:F55)</f>
        <v>59650.438598203007</v>
      </c>
      <c r="P5" s="4">
        <f>SUMIF($A$5:$A55,$M5,G$5:G55)</f>
        <v>0</v>
      </c>
      <c r="Q5" s="4">
        <f>SUMIF($A$5:$A55,$M5,H$5:H55)</f>
        <v>0</v>
      </c>
    </row>
    <row r="6" spans="1:17" x14ac:dyDescent="0.25">
      <c r="A6" s="26" t="s">
        <v>16</v>
      </c>
      <c r="B6" s="26" t="s">
        <v>19</v>
      </c>
      <c r="C6" s="26" t="s">
        <v>20</v>
      </c>
      <c r="D6" s="16" t="s">
        <v>18</v>
      </c>
      <c r="E6" s="17"/>
      <c r="F6" s="17"/>
      <c r="G6" s="17"/>
      <c r="H6" s="17"/>
      <c r="I6" s="18">
        <v>44917</v>
      </c>
      <c r="J6" s="18">
        <v>44927</v>
      </c>
      <c r="K6" s="18" t="s">
        <v>15</v>
      </c>
      <c r="L6" s="4"/>
      <c r="M6" s="5" t="s">
        <v>21</v>
      </c>
      <c r="N6" s="4">
        <f>SUMIF($A$5:$A56,$M6,E$5:E56)</f>
        <v>0</v>
      </c>
      <c r="O6" s="4">
        <f>SUMIF($A$5:$A56,$M6,F$5:F56)</f>
        <v>0</v>
      </c>
      <c r="P6" s="4">
        <f>SUMIF($A$5:$A56,$M6,G$5:G56)</f>
        <v>0</v>
      </c>
      <c r="Q6" s="4">
        <f>SUMIF($A$5:$A56,$M6,H$5:H56)</f>
        <v>0</v>
      </c>
    </row>
    <row r="7" spans="1:17" x14ac:dyDescent="0.25">
      <c r="A7" s="26" t="s">
        <v>16</v>
      </c>
      <c r="B7" s="26" t="s">
        <v>22</v>
      </c>
      <c r="C7" s="26" t="s">
        <v>23</v>
      </c>
      <c r="D7" s="16" t="s">
        <v>24</v>
      </c>
      <c r="E7" s="17">
        <v>14180.767148012761</v>
      </c>
      <c r="F7" s="17"/>
      <c r="G7" s="17"/>
      <c r="H7" s="17"/>
      <c r="I7" s="18">
        <v>44974</v>
      </c>
      <c r="J7" s="18">
        <v>45004</v>
      </c>
      <c r="K7" s="18" t="s">
        <v>15</v>
      </c>
      <c r="L7" s="4"/>
      <c r="M7" s="5" t="s">
        <v>25</v>
      </c>
      <c r="N7" s="4">
        <f>SUMIF($A$5:$A56,$M7,E$5:E56)</f>
        <v>0</v>
      </c>
      <c r="O7" s="4">
        <f>SUMIF($A$5:$A56,$M7,F$5:F56)</f>
        <v>618915.45338633005</v>
      </c>
      <c r="P7" s="4">
        <f>SUMIF($A$5:$A56,$M7,G$5:G56)</f>
        <v>0</v>
      </c>
      <c r="Q7" s="4">
        <f>SUMIF($A$5:$A56,$M7,H$5:H56)</f>
        <v>0</v>
      </c>
    </row>
    <row r="8" spans="1:17" x14ac:dyDescent="0.25">
      <c r="A8" s="26" t="s">
        <v>16</v>
      </c>
      <c r="B8" s="26" t="s">
        <v>26</v>
      </c>
      <c r="C8" s="26" t="s">
        <v>27</v>
      </c>
      <c r="D8" s="16" t="s">
        <v>18</v>
      </c>
      <c r="E8" s="17"/>
      <c r="F8" s="17"/>
      <c r="G8" s="17"/>
      <c r="H8" s="17"/>
      <c r="I8" s="18">
        <v>45019</v>
      </c>
      <c r="J8" s="18">
        <v>45019</v>
      </c>
      <c r="K8" s="18" t="s">
        <v>15</v>
      </c>
      <c r="L8" s="4"/>
      <c r="M8" s="5" t="s">
        <v>28</v>
      </c>
      <c r="N8" s="4">
        <f>SUMIF($A$5:$A60,$M8,E$5:E60)</f>
        <v>0</v>
      </c>
      <c r="O8" s="4">
        <f>SUMIF($A$5:$A60,$M8,F$5:F60)</f>
        <v>0</v>
      </c>
      <c r="P8" s="4">
        <f>SUMIF($A$5:$A60,$M8,G$5:G60)</f>
        <v>-551</v>
      </c>
      <c r="Q8" s="4">
        <f>SUMIF($A$5:$A60,$M8,H$5:H60)</f>
        <v>240607.52563396282</v>
      </c>
    </row>
    <row r="9" spans="1:17" x14ac:dyDescent="0.25">
      <c r="A9" s="26" t="s">
        <v>16</v>
      </c>
      <c r="B9" s="26" t="s">
        <v>29</v>
      </c>
      <c r="C9" s="26" t="s">
        <v>30</v>
      </c>
      <c r="D9" s="16" t="s">
        <v>18</v>
      </c>
      <c r="E9" s="17"/>
      <c r="F9" s="17"/>
      <c r="G9" s="17"/>
      <c r="H9" s="17"/>
      <c r="I9" s="18">
        <v>45086</v>
      </c>
      <c r="J9" s="18">
        <v>45116</v>
      </c>
      <c r="K9" s="18" t="s">
        <v>15</v>
      </c>
      <c r="L9" s="4"/>
    </row>
    <row r="10" spans="1:17" x14ac:dyDescent="0.25">
      <c r="A10" s="26" t="s">
        <v>16</v>
      </c>
      <c r="B10" s="26" t="s">
        <v>92</v>
      </c>
      <c r="C10" s="26" t="s">
        <v>32</v>
      </c>
      <c r="D10" s="16" t="s">
        <v>18</v>
      </c>
      <c r="E10" s="17"/>
      <c r="F10" s="17"/>
      <c r="G10" s="17"/>
      <c r="H10" s="17"/>
      <c r="I10" s="18">
        <v>45135</v>
      </c>
      <c r="J10" s="18">
        <v>45165</v>
      </c>
      <c r="K10" s="18" t="s">
        <v>15</v>
      </c>
      <c r="L10" s="4"/>
    </row>
    <row r="11" spans="1:17" x14ac:dyDescent="0.25">
      <c r="A11" s="26" t="s">
        <v>16</v>
      </c>
      <c r="B11" s="26" t="s">
        <v>33</v>
      </c>
      <c r="C11" s="26" t="s">
        <v>34</v>
      </c>
      <c r="D11" s="16" t="s">
        <v>24</v>
      </c>
      <c r="E11" s="17">
        <v>-38012.427107731346</v>
      </c>
      <c r="F11" s="17"/>
      <c r="G11" s="17"/>
      <c r="H11" s="17"/>
      <c r="I11" s="18">
        <v>45138</v>
      </c>
      <c r="J11" s="18">
        <v>45138</v>
      </c>
      <c r="K11" s="18" t="s">
        <v>15</v>
      </c>
      <c r="L11" s="4"/>
    </row>
    <row r="12" spans="1:17" x14ac:dyDescent="0.25">
      <c r="A12" s="26" t="s">
        <v>16</v>
      </c>
      <c r="B12" s="26" t="s">
        <v>35</v>
      </c>
      <c r="C12" s="26" t="s">
        <v>36</v>
      </c>
      <c r="D12" s="16" t="s">
        <v>24</v>
      </c>
      <c r="E12" s="17"/>
      <c r="F12" s="17">
        <v>59650.438598203007</v>
      </c>
      <c r="G12" s="17"/>
      <c r="H12" s="17"/>
      <c r="I12" s="18">
        <v>45214</v>
      </c>
      <c r="J12" s="18">
        <v>45292</v>
      </c>
      <c r="K12" s="18" t="s">
        <v>15</v>
      </c>
      <c r="L12" s="4"/>
      <c r="M12" s="5"/>
    </row>
    <row r="13" spans="1:17" x14ac:dyDescent="0.25">
      <c r="A13" s="26" t="s">
        <v>16</v>
      </c>
      <c r="B13" s="26" t="s">
        <v>98</v>
      </c>
      <c r="C13" s="26" t="s">
        <v>38</v>
      </c>
      <c r="D13" s="16" t="s">
        <v>24</v>
      </c>
      <c r="E13" s="17"/>
      <c r="F13" s="17">
        <v>0</v>
      </c>
      <c r="G13" s="17"/>
      <c r="H13" s="17"/>
      <c r="I13" s="18">
        <v>45245</v>
      </c>
      <c r="J13" s="18">
        <v>45292</v>
      </c>
      <c r="K13" s="18" t="s">
        <v>15</v>
      </c>
      <c r="L13" s="4"/>
      <c r="M13" s="5"/>
    </row>
    <row r="14" spans="1:17" x14ac:dyDescent="0.25">
      <c r="A14" s="26" t="s">
        <v>16</v>
      </c>
      <c r="B14" s="26" t="s">
        <v>39</v>
      </c>
      <c r="C14" s="26" t="s">
        <v>20</v>
      </c>
      <c r="D14" s="16" t="s">
        <v>18</v>
      </c>
      <c r="E14" s="17"/>
      <c r="F14" s="17"/>
      <c r="G14" s="17"/>
      <c r="H14" s="17"/>
      <c r="I14" s="18">
        <v>45275</v>
      </c>
      <c r="J14" s="18">
        <v>45292</v>
      </c>
      <c r="K14" s="18" t="s">
        <v>15</v>
      </c>
      <c r="L14" s="4"/>
      <c r="M14" s="5"/>
    </row>
    <row r="15" spans="1:17" x14ac:dyDescent="0.25">
      <c r="A15" s="26" t="s">
        <v>16</v>
      </c>
      <c r="B15" s="26" t="s">
        <v>40</v>
      </c>
      <c r="C15" s="26" t="s">
        <v>41</v>
      </c>
      <c r="D15" s="16" t="s">
        <v>24</v>
      </c>
      <c r="E15" s="17"/>
      <c r="F15" s="17">
        <v>0</v>
      </c>
      <c r="G15" s="17"/>
      <c r="H15" s="17"/>
      <c r="I15" s="18">
        <v>45278</v>
      </c>
      <c r="J15" s="18">
        <v>45292</v>
      </c>
      <c r="K15" s="18" t="s">
        <v>15</v>
      </c>
      <c r="L15" s="4"/>
    </row>
    <row r="16" spans="1:17" x14ac:dyDescent="0.25">
      <c r="A16" s="26" t="s">
        <v>16</v>
      </c>
      <c r="B16" s="26" t="s">
        <v>42</v>
      </c>
      <c r="C16" s="26" t="s">
        <v>43</v>
      </c>
      <c r="D16" s="16" t="s">
        <v>18</v>
      </c>
      <c r="E16" s="17"/>
      <c r="F16" s="17"/>
      <c r="G16" s="17"/>
      <c r="H16" s="17"/>
      <c r="I16" s="18">
        <v>45282</v>
      </c>
      <c r="J16" s="18">
        <v>45292</v>
      </c>
      <c r="K16" s="18" t="s">
        <v>15</v>
      </c>
      <c r="L16" s="4"/>
    </row>
    <row r="17" spans="1:12" x14ac:dyDescent="0.25">
      <c r="A17" s="26" t="s">
        <v>16</v>
      </c>
      <c r="B17" s="26" t="s">
        <v>99</v>
      </c>
      <c r="C17" s="26" t="s">
        <v>100</v>
      </c>
      <c r="D17" s="16" t="s">
        <v>18</v>
      </c>
      <c r="E17" s="17"/>
      <c r="F17" s="17"/>
      <c r="G17" s="17"/>
      <c r="H17" s="17"/>
      <c r="I17" s="18">
        <v>45282</v>
      </c>
      <c r="J17" s="18">
        <v>45292</v>
      </c>
      <c r="K17" s="18" t="s">
        <v>15</v>
      </c>
    </row>
    <row r="18" spans="1:12" x14ac:dyDescent="0.25">
      <c r="A18" s="26" t="s">
        <v>16</v>
      </c>
      <c r="B18" s="26" t="s">
        <v>94</v>
      </c>
      <c r="C18" s="26" t="s">
        <v>95</v>
      </c>
      <c r="D18" s="16" t="s">
        <v>18</v>
      </c>
      <c r="E18" s="17"/>
      <c r="F18" s="17"/>
      <c r="G18" s="17"/>
      <c r="H18" s="17"/>
      <c r="I18" s="18">
        <v>44760</v>
      </c>
      <c r="J18" s="18">
        <v>45292</v>
      </c>
      <c r="K18" s="18">
        <v>45291</v>
      </c>
      <c r="L18" s="4"/>
    </row>
    <row r="19" spans="1:12" x14ac:dyDescent="0.25">
      <c r="A19" s="26" t="s">
        <v>25</v>
      </c>
      <c r="B19" s="26" t="s">
        <v>48</v>
      </c>
      <c r="C19" s="26" t="s">
        <v>49</v>
      </c>
      <c r="D19" s="16" t="s">
        <v>24</v>
      </c>
      <c r="E19" s="17"/>
      <c r="F19" s="17">
        <v>618915.45338633005</v>
      </c>
      <c r="G19" s="17"/>
      <c r="H19" s="17"/>
      <c r="I19" s="18"/>
      <c r="J19" s="18">
        <v>45627</v>
      </c>
      <c r="K19" s="18" t="s">
        <v>15</v>
      </c>
      <c r="L19" s="4"/>
    </row>
    <row r="20" spans="1:12" x14ac:dyDescent="0.25">
      <c r="A20" s="26" t="s">
        <v>21</v>
      </c>
      <c r="B20" s="26" t="s">
        <v>101</v>
      </c>
      <c r="C20" s="26" t="s">
        <v>51</v>
      </c>
      <c r="D20" s="16" t="s">
        <v>18</v>
      </c>
      <c r="E20" s="17"/>
      <c r="F20" s="17"/>
      <c r="G20" s="17"/>
      <c r="H20" s="17"/>
      <c r="I20" s="18">
        <v>45383</v>
      </c>
      <c r="J20" s="18">
        <v>45383</v>
      </c>
      <c r="K20" s="18"/>
      <c r="L20" s="4"/>
    </row>
    <row r="21" spans="1:12" x14ac:dyDescent="0.25">
      <c r="A21" s="26" t="s">
        <v>21</v>
      </c>
      <c r="B21" s="26" t="s">
        <v>52</v>
      </c>
      <c r="C21" s="26" t="s">
        <v>53</v>
      </c>
      <c r="D21" s="16" t="s">
        <v>18</v>
      </c>
      <c r="E21" s="17"/>
      <c r="F21" s="17"/>
      <c r="G21" s="17"/>
      <c r="H21" s="17"/>
      <c r="I21" s="18">
        <v>45392</v>
      </c>
      <c r="J21" s="18">
        <v>45422</v>
      </c>
      <c r="K21" s="18"/>
    </row>
    <row r="22" spans="1:12" x14ac:dyDescent="0.25">
      <c r="A22" s="26" t="s">
        <v>28</v>
      </c>
      <c r="B22" s="26" t="s">
        <v>54</v>
      </c>
      <c r="C22" s="26" t="s">
        <v>55</v>
      </c>
      <c r="D22" s="16" t="s">
        <v>18</v>
      </c>
      <c r="E22" s="17"/>
      <c r="F22" s="17"/>
      <c r="G22" s="17"/>
      <c r="H22" s="17"/>
      <c r="I22" s="18"/>
      <c r="J22" s="18"/>
      <c r="K22" s="18"/>
    </row>
    <row r="23" spans="1:12" x14ac:dyDescent="0.25">
      <c r="A23" s="26" t="s">
        <v>28</v>
      </c>
      <c r="B23" s="26" t="s">
        <v>54</v>
      </c>
      <c r="C23" s="26" t="s">
        <v>56</v>
      </c>
      <c r="D23" s="16" t="s">
        <v>18</v>
      </c>
      <c r="E23" s="17"/>
      <c r="F23" s="17"/>
      <c r="G23" s="17"/>
      <c r="H23" s="17"/>
      <c r="I23" s="18"/>
      <c r="J23" s="18"/>
      <c r="K23" s="18"/>
      <c r="L23" s="4"/>
    </row>
    <row r="24" spans="1:12" x14ac:dyDescent="0.25">
      <c r="A24" s="26" t="s">
        <v>28</v>
      </c>
      <c r="B24" s="26" t="s">
        <v>48</v>
      </c>
      <c r="C24" s="26" t="s">
        <v>57</v>
      </c>
      <c r="D24" s="16" t="s">
        <v>24</v>
      </c>
      <c r="E24" s="17"/>
      <c r="F24" s="17"/>
      <c r="G24" s="17">
        <v>-551</v>
      </c>
      <c r="H24" s="17"/>
      <c r="I24" s="18"/>
      <c r="J24" s="18">
        <v>45658</v>
      </c>
      <c r="K24" s="18"/>
      <c r="L24" s="4"/>
    </row>
    <row r="25" spans="1:12" x14ac:dyDescent="0.25">
      <c r="A25" s="26" t="s">
        <v>28</v>
      </c>
      <c r="B25" s="26" t="s">
        <v>54</v>
      </c>
      <c r="C25" s="26" t="s">
        <v>17</v>
      </c>
      <c r="D25" s="16" t="s">
        <v>18</v>
      </c>
      <c r="E25" s="17"/>
      <c r="F25" s="17"/>
      <c r="G25" s="17"/>
      <c r="H25" s="17"/>
      <c r="I25" s="18"/>
      <c r="J25" s="18"/>
      <c r="K25" s="18"/>
    </row>
    <row r="26" spans="1:12" x14ac:dyDescent="0.25">
      <c r="A26" s="26" t="s">
        <v>28</v>
      </c>
      <c r="B26" s="26" t="s">
        <v>54</v>
      </c>
      <c r="C26" s="26" t="s">
        <v>56</v>
      </c>
      <c r="D26" s="16" t="s">
        <v>24</v>
      </c>
      <c r="E26" s="17"/>
      <c r="F26" s="17"/>
      <c r="G26" s="17"/>
      <c r="H26" s="17"/>
      <c r="I26" s="18"/>
      <c r="J26" s="18"/>
      <c r="K26" s="18"/>
      <c r="L26" s="4"/>
    </row>
    <row r="27" spans="1:12" x14ac:dyDescent="0.25">
      <c r="A27" s="26" t="s">
        <v>28</v>
      </c>
      <c r="B27" s="26" t="s">
        <v>48</v>
      </c>
      <c r="C27" s="26" t="s">
        <v>58</v>
      </c>
      <c r="D27" s="16" t="s">
        <v>24</v>
      </c>
      <c r="E27" s="17"/>
      <c r="F27" s="17"/>
      <c r="G27" s="17"/>
      <c r="H27" s="17">
        <v>240607.52563396282</v>
      </c>
      <c r="I27" s="18"/>
      <c r="J27" s="18">
        <v>46023</v>
      </c>
      <c r="K27" s="18"/>
      <c r="L27" s="4"/>
    </row>
    <row r="28" spans="1:12" x14ac:dyDescent="0.25">
      <c r="A28" s="26" t="s">
        <v>59</v>
      </c>
      <c r="B28" s="26"/>
      <c r="C28" s="26"/>
      <c r="D28" s="16"/>
      <c r="E28" s="17"/>
      <c r="F28" s="17"/>
      <c r="G28" s="17"/>
      <c r="H28" s="17"/>
      <c r="I28" s="18"/>
      <c r="J28" s="18"/>
      <c r="K28" s="18"/>
    </row>
    <row r="29" spans="1:12" x14ac:dyDescent="0.25">
      <c r="A29" s="15"/>
      <c r="B29" s="15"/>
      <c r="C29" s="15"/>
      <c r="D29" s="16"/>
      <c r="E29" s="17"/>
      <c r="F29" s="17"/>
      <c r="G29" s="17"/>
      <c r="H29" s="17"/>
      <c r="I29" s="17"/>
      <c r="J29" s="16"/>
      <c r="K29" s="16"/>
    </row>
    <row r="30" spans="1:12" x14ac:dyDescent="0.25">
      <c r="A30" s="15"/>
      <c r="B30" s="15"/>
      <c r="C30" s="15"/>
      <c r="D30" s="16"/>
      <c r="E30" s="17"/>
      <c r="F30" s="17"/>
      <c r="G30" s="17"/>
      <c r="H30" s="17"/>
      <c r="I30" s="17"/>
      <c r="J30" s="16"/>
      <c r="K30" s="16"/>
    </row>
    <row r="31" spans="1:12" x14ac:dyDescent="0.25">
      <c r="A31" s="15"/>
      <c r="B31" s="15"/>
      <c r="C31" s="15"/>
      <c r="D31" s="16"/>
      <c r="E31" s="17"/>
      <c r="F31" s="17"/>
      <c r="G31" s="17"/>
      <c r="H31" s="17"/>
      <c r="I31" s="17"/>
      <c r="J31" s="16"/>
      <c r="K31" s="16"/>
    </row>
    <row r="32" spans="1:12" x14ac:dyDescent="0.25">
      <c r="A32" s="15"/>
      <c r="B32" s="15"/>
      <c r="C32" s="15"/>
      <c r="D32" s="16"/>
      <c r="E32" s="17"/>
      <c r="F32" s="17"/>
      <c r="G32" s="17"/>
      <c r="H32" s="17"/>
      <c r="I32" s="17"/>
      <c r="J32" s="16"/>
      <c r="K32" s="16"/>
    </row>
    <row r="33" spans="1:11" x14ac:dyDescent="0.25">
      <c r="A33" s="15"/>
      <c r="B33" s="29"/>
      <c r="C33" s="15"/>
      <c r="D33" s="16"/>
      <c r="E33" s="17"/>
      <c r="F33" s="17"/>
      <c r="G33" s="17"/>
      <c r="H33" s="17"/>
      <c r="I33" s="17"/>
      <c r="J33" s="16"/>
      <c r="K33" s="16"/>
    </row>
    <row r="34" spans="1:11" x14ac:dyDescent="0.25">
      <c r="A34" s="15"/>
      <c r="B34" s="15"/>
      <c r="C34" s="15"/>
      <c r="D34" s="16"/>
      <c r="E34" s="17"/>
      <c r="F34" s="17"/>
      <c r="G34" s="17"/>
      <c r="H34" s="17"/>
      <c r="I34" s="17"/>
      <c r="J34" s="16"/>
      <c r="K34" s="16"/>
    </row>
    <row r="35" spans="1:11" x14ac:dyDescent="0.25">
      <c r="A35" s="15"/>
      <c r="B35" s="15"/>
      <c r="C35" s="15"/>
      <c r="D35" s="16"/>
      <c r="E35" s="17"/>
      <c r="F35" s="17"/>
      <c r="G35" s="17"/>
      <c r="H35" s="17"/>
      <c r="I35" s="17"/>
      <c r="J35" s="16"/>
      <c r="K35" s="16"/>
    </row>
    <row r="36" spans="1:11" x14ac:dyDescent="0.25">
      <c r="A36" s="15"/>
      <c r="B36" s="15"/>
      <c r="C36" s="15"/>
      <c r="D36" s="16"/>
      <c r="E36" s="17"/>
      <c r="F36" s="17"/>
      <c r="G36" s="17"/>
      <c r="H36" s="17"/>
      <c r="I36" s="17"/>
      <c r="J36" s="16"/>
      <c r="K36" s="16"/>
    </row>
    <row r="37" spans="1:11" x14ac:dyDescent="0.25">
      <c r="A37" s="15"/>
      <c r="B37" s="15"/>
      <c r="C37" s="15"/>
      <c r="D37" s="16"/>
      <c r="E37" s="17"/>
      <c r="F37" s="17"/>
      <c r="G37" s="17"/>
      <c r="H37" s="17"/>
      <c r="I37" s="17"/>
      <c r="J37" s="16"/>
      <c r="K37" s="16"/>
    </row>
    <row r="38" spans="1:11" x14ac:dyDescent="0.25">
      <c r="A38" s="15"/>
      <c r="B38" s="15"/>
      <c r="C38" s="15"/>
      <c r="D38" s="16"/>
      <c r="E38" s="17"/>
      <c r="F38" s="17"/>
      <c r="G38" s="17"/>
      <c r="H38" s="17"/>
      <c r="I38" s="17"/>
      <c r="J38" s="16"/>
      <c r="K38" s="16"/>
    </row>
    <row r="39" spans="1:11" x14ac:dyDescent="0.25">
      <c r="A39" s="15"/>
      <c r="B39" s="15"/>
      <c r="C39" s="15"/>
      <c r="D39" s="16"/>
      <c r="E39" s="17"/>
      <c r="F39" s="17"/>
      <c r="G39" s="17"/>
      <c r="H39" s="17"/>
      <c r="I39" s="17"/>
      <c r="J39" s="16"/>
      <c r="K39" s="16"/>
    </row>
    <row r="40" spans="1:11" x14ac:dyDescent="0.25">
      <c r="A40" s="15"/>
      <c r="B40" s="15"/>
      <c r="C40" s="15"/>
      <c r="D40" s="16"/>
      <c r="E40" s="17"/>
      <c r="F40" s="17"/>
      <c r="G40" s="17"/>
      <c r="H40" s="17"/>
      <c r="I40" s="17"/>
      <c r="J40" s="16"/>
      <c r="K40" s="16"/>
    </row>
    <row r="41" spans="1:11" x14ac:dyDescent="0.25">
      <c r="A41" s="15"/>
      <c r="B41" s="15"/>
      <c r="C41" s="15"/>
      <c r="D41" s="16"/>
      <c r="E41" s="17"/>
      <c r="F41" s="17"/>
      <c r="G41" s="17"/>
      <c r="H41" s="17"/>
      <c r="I41" s="17"/>
      <c r="J41" s="16"/>
      <c r="K41" s="16"/>
    </row>
    <row r="42" spans="1:11" x14ac:dyDescent="0.25">
      <c r="A42" s="15"/>
      <c r="B42" s="15"/>
      <c r="C42" s="15"/>
      <c r="D42" s="16"/>
      <c r="E42" s="17"/>
      <c r="F42" s="17"/>
      <c r="G42" s="17"/>
      <c r="H42" s="17"/>
      <c r="I42" s="17"/>
      <c r="J42" s="16"/>
      <c r="K42" s="16"/>
    </row>
    <row r="43" spans="1:11" x14ac:dyDescent="0.25">
      <c r="A43" s="15"/>
      <c r="B43" s="15"/>
      <c r="C43" s="15"/>
      <c r="D43" s="16"/>
      <c r="E43" s="17"/>
      <c r="F43" s="17"/>
      <c r="G43" s="17"/>
      <c r="H43" s="17"/>
      <c r="I43" s="17"/>
      <c r="J43" s="16"/>
      <c r="K43" s="16"/>
    </row>
    <row r="44" spans="1:11" x14ac:dyDescent="0.25">
      <c r="A44" s="15"/>
      <c r="B44" s="15"/>
      <c r="C44" s="15"/>
      <c r="D44" s="16"/>
      <c r="E44" s="17"/>
      <c r="F44" s="17"/>
      <c r="G44" s="17"/>
      <c r="H44" s="17"/>
      <c r="I44" s="17"/>
      <c r="J44" s="16"/>
      <c r="K44" s="16"/>
    </row>
    <row r="45" spans="1:11" x14ac:dyDescent="0.25">
      <c r="A45" s="15"/>
      <c r="B45" s="15"/>
      <c r="C45" s="15"/>
      <c r="D45" s="16"/>
      <c r="E45" s="17"/>
      <c r="F45" s="17"/>
      <c r="G45" s="17"/>
      <c r="H45" s="17"/>
      <c r="I45" s="17"/>
      <c r="J45" s="16"/>
      <c r="K45" s="16"/>
    </row>
    <row r="46" spans="1:11" x14ac:dyDescent="0.25">
      <c r="A46" s="15"/>
      <c r="B46" s="15"/>
      <c r="C46" s="15"/>
      <c r="D46" s="16"/>
      <c r="E46" s="17"/>
      <c r="F46" s="17"/>
      <c r="G46" s="17"/>
      <c r="H46" s="17"/>
      <c r="I46" s="17"/>
      <c r="J46" s="16"/>
      <c r="K46" s="16"/>
    </row>
    <row r="47" spans="1:11" x14ac:dyDescent="0.25">
      <c r="A47" s="15"/>
      <c r="B47" s="15"/>
      <c r="C47" s="15"/>
      <c r="D47" s="16"/>
      <c r="E47" s="17"/>
      <c r="F47" s="17"/>
      <c r="G47" s="17"/>
      <c r="H47" s="17"/>
      <c r="I47" s="17"/>
      <c r="J47" s="16"/>
      <c r="K47" s="16"/>
    </row>
    <row r="48" spans="1:11" x14ac:dyDescent="0.25">
      <c r="A48" s="15"/>
      <c r="B48" s="15"/>
      <c r="C48" s="15"/>
      <c r="D48" s="16"/>
      <c r="E48" s="17"/>
      <c r="F48" s="17"/>
      <c r="G48" s="17"/>
      <c r="H48" s="17"/>
      <c r="I48" s="17"/>
      <c r="J48" s="16"/>
      <c r="K48" s="16"/>
    </row>
    <row r="49" spans="1:11" x14ac:dyDescent="0.25">
      <c r="A49" s="15"/>
      <c r="B49" s="15"/>
      <c r="C49" s="15"/>
      <c r="D49" s="16"/>
      <c r="E49" s="17"/>
      <c r="F49" s="17"/>
      <c r="G49" s="17"/>
      <c r="H49" s="17"/>
      <c r="I49" s="17"/>
      <c r="J49" s="16"/>
      <c r="K49" s="16"/>
    </row>
    <row r="50" spans="1:11" x14ac:dyDescent="0.25">
      <c r="A50" s="15"/>
      <c r="B50" s="15"/>
      <c r="C50" s="15"/>
      <c r="D50" s="16"/>
      <c r="E50" s="17"/>
      <c r="F50" s="17"/>
      <c r="G50" s="17"/>
      <c r="H50" s="17"/>
      <c r="I50" s="17"/>
      <c r="J50" s="16"/>
      <c r="K50" s="16"/>
    </row>
    <row r="51" spans="1:11" x14ac:dyDescent="0.25">
      <c r="A51" s="15"/>
      <c r="B51" s="15"/>
      <c r="C51" s="15"/>
      <c r="D51" s="16"/>
      <c r="E51" s="17"/>
      <c r="F51" s="17"/>
      <c r="G51" s="17"/>
      <c r="H51" s="17"/>
      <c r="I51" s="17"/>
      <c r="J51" s="16"/>
      <c r="K51" s="16"/>
    </row>
    <row r="52" spans="1:11" x14ac:dyDescent="0.25">
      <c r="A52" s="15"/>
      <c r="B52" s="15"/>
      <c r="C52" s="15"/>
      <c r="D52" s="16"/>
      <c r="E52" s="17"/>
      <c r="F52" s="17"/>
      <c r="G52" s="17"/>
      <c r="H52" s="17"/>
      <c r="I52" s="17"/>
      <c r="J52" s="16"/>
      <c r="K52" s="16"/>
    </row>
    <row r="53" spans="1:11" x14ac:dyDescent="0.25">
      <c r="A53" s="15"/>
      <c r="B53" s="15"/>
      <c r="C53" s="15"/>
      <c r="D53" s="16"/>
      <c r="E53" s="17"/>
      <c r="F53" s="17"/>
      <c r="G53" s="17"/>
      <c r="H53" s="17"/>
      <c r="I53" s="17"/>
      <c r="J53" s="16"/>
      <c r="K53" s="16"/>
    </row>
    <row r="54" spans="1:11" x14ac:dyDescent="0.25">
      <c r="A54" s="15"/>
      <c r="B54" s="15"/>
      <c r="C54" s="15"/>
      <c r="D54" s="16"/>
      <c r="E54" s="17"/>
      <c r="F54" s="17"/>
      <c r="G54" s="17"/>
      <c r="H54" s="17"/>
      <c r="I54" s="17"/>
      <c r="J54" s="16"/>
      <c r="K54" s="16"/>
    </row>
    <row r="55" spans="1:11" x14ac:dyDescent="0.25">
      <c r="A55" s="15"/>
      <c r="B55" s="15"/>
      <c r="C55" s="15"/>
      <c r="D55" s="16"/>
      <c r="E55" s="17"/>
      <c r="F55" s="17"/>
      <c r="G55" s="17"/>
      <c r="H55" s="17"/>
      <c r="I55" s="17"/>
      <c r="J55" s="16"/>
      <c r="K55" s="16"/>
    </row>
    <row r="56" spans="1:11" x14ac:dyDescent="0.25">
      <c r="A56" s="20" t="s">
        <v>60</v>
      </c>
      <c r="B56" s="20" t="s">
        <v>60</v>
      </c>
      <c r="C56" s="20" t="s">
        <v>60</v>
      </c>
      <c r="D56" s="20" t="s">
        <v>60</v>
      </c>
      <c r="E56" s="20"/>
      <c r="F56" s="20"/>
      <c r="G56" s="20"/>
      <c r="H56" s="20"/>
      <c r="I56" s="20"/>
      <c r="J56" s="20" t="s">
        <v>60</v>
      </c>
      <c r="K56" s="20" t="s">
        <v>60</v>
      </c>
    </row>
    <row r="57" spans="1:11" x14ac:dyDescent="0.25">
      <c r="D57" s="21" t="s">
        <v>61</v>
      </c>
      <c r="E57" s="4">
        <f>SUM(E5:E55)</f>
        <v>-23831.659959718585</v>
      </c>
      <c r="F57" s="4">
        <f t="shared" ref="F57:H57" si="0">SUM(F5:F55)</f>
        <v>678565.89198453305</v>
      </c>
      <c r="G57" s="4">
        <f t="shared" si="0"/>
        <v>-551</v>
      </c>
      <c r="H57" s="4">
        <f t="shared" si="0"/>
        <v>240607.52563396282</v>
      </c>
    </row>
    <row r="58" spans="1:11" x14ac:dyDescent="0.25">
      <c r="D58" s="21"/>
      <c r="E58" s="22"/>
      <c r="F58" s="23"/>
      <c r="G58" s="24"/>
      <c r="H58" s="24"/>
    </row>
    <row r="59" spans="1:11" x14ac:dyDescent="0.25">
      <c r="C59" t="s">
        <v>62</v>
      </c>
      <c r="D59" s="25"/>
      <c r="E59" s="22"/>
      <c r="F59" s="22"/>
    </row>
  </sheetData>
  <mergeCells count="1">
    <mergeCell ref="E2:H2"/>
  </mergeCells>
  <pageMargins left="0.7" right="0.7" top="0.75" bottom="0.75" header="0.3" footer="0.3"/>
  <pageSetup scale="4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910A7-5E23-4BD7-B4C7-B3095ECD0A8D}">
  <sheetPr>
    <tabColor theme="5" tint="0.39997558519241921"/>
  </sheetPr>
  <dimension ref="A1:Q54"/>
  <sheetViews>
    <sheetView view="pageBreakPreview" zoomScale="80" zoomScaleNormal="100" zoomScaleSheetLayoutView="80" workbookViewId="0">
      <selection activeCell="A30" sqref="A30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74.5703125" customWidth="1"/>
    <col min="4" max="4" width="25.140625" style="5" bestFit="1" customWidth="1"/>
    <col min="5" max="5" width="12" style="4" customWidth="1"/>
    <col min="6" max="6" width="9.42578125" style="4" customWidth="1"/>
    <col min="7" max="7" width="10.85546875" style="4" customWidth="1"/>
    <col min="8" max="8" width="10.140625" style="4" customWidth="1"/>
    <col min="9" max="9" width="14.140625" style="4" customWidth="1"/>
    <col min="10" max="10" width="17.7109375" style="5" customWidth="1"/>
    <col min="11" max="11" width="12.7109375" style="5" customWidth="1"/>
    <col min="12" max="12" width="11.85546875" bestFit="1" customWidth="1"/>
    <col min="13" max="13" width="12.7109375" bestFit="1" customWidth="1"/>
    <col min="14" max="15" width="9.42578125" bestFit="1" customWidth="1"/>
    <col min="16" max="17" width="10.1406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102</v>
      </c>
      <c r="B2" s="2" t="s">
        <v>3</v>
      </c>
      <c r="C2" s="6" t="s">
        <v>64</v>
      </c>
      <c r="E2" s="7" t="s">
        <v>4</v>
      </c>
      <c r="F2" s="7"/>
      <c r="G2" s="7"/>
      <c r="H2" s="7"/>
    </row>
    <row r="3" spans="1:17" s="9" customFormat="1" ht="45" x14ac:dyDescent="0.25">
      <c r="A3" s="9" t="s">
        <v>5</v>
      </c>
      <c r="B3" s="9" t="s">
        <v>6</v>
      </c>
      <c r="C3" s="9" t="s">
        <v>7</v>
      </c>
      <c r="D3" s="9" t="s">
        <v>8</v>
      </c>
      <c r="E3" s="9">
        <v>2023</v>
      </c>
      <c r="F3" s="9">
        <v>2024</v>
      </c>
      <c r="G3" s="9">
        <v>2025</v>
      </c>
      <c r="H3" s="9">
        <v>2026</v>
      </c>
      <c r="I3" s="10" t="s">
        <v>9</v>
      </c>
      <c r="J3" s="9" t="s">
        <v>10</v>
      </c>
      <c r="K3" s="9" t="s">
        <v>11</v>
      </c>
    </row>
    <row r="4" spans="1:17" x14ac:dyDescent="0.25">
      <c r="A4" s="11" t="s">
        <v>12</v>
      </c>
      <c r="B4" s="30" t="s">
        <v>97</v>
      </c>
      <c r="C4" s="11" t="s">
        <v>14</v>
      </c>
      <c r="D4" s="12"/>
      <c r="E4" s="13">
        <v>1366658.768475469</v>
      </c>
      <c r="F4" s="13"/>
      <c r="G4" s="13"/>
      <c r="H4" s="13"/>
      <c r="I4" s="14">
        <v>44880</v>
      </c>
      <c r="J4" s="14">
        <v>44927</v>
      </c>
      <c r="K4" s="14" t="s">
        <v>15</v>
      </c>
      <c r="L4" s="4"/>
    </row>
    <row r="5" spans="1:17" x14ac:dyDescent="0.25">
      <c r="A5" s="31" t="s">
        <v>16</v>
      </c>
      <c r="B5" s="31" t="s">
        <v>97</v>
      </c>
      <c r="C5" s="31" t="s">
        <v>17</v>
      </c>
      <c r="D5" s="32" t="s">
        <v>18</v>
      </c>
      <c r="E5" s="17"/>
      <c r="F5" s="17"/>
      <c r="G5" s="17"/>
      <c r="H5" s="17"/>
      <c r="I5" s="33">
        <v>44880</v>
      </c>
      <c r="J5" s="33">
        <v>44927</v>
      </c>
      <c r="K5" s="33" t="s">
        <v>15</v>
      </c>
      <c r="L5" s="4"/>
      <c r="M5" s="5" t="s">
        <v>16</v>
      </c>
      <c r="N5" s="4">
        <f>SUMIF($A$5:$A50,$M5,E$5:E50)</f>
        <v>4491.3526893106755</v>
      </c>
      <c r="O5" s="4">
        <f>SUMIF($A$5:$A50,$M5,F$5:F50)</f>
        <v>26590.455178233096</v>
      </c>
      <c r="P5" s="4">
        <f>SUMIF($A$5:$A50,$M5,G$5:G50)</f>
        <v>0</v>
      </c>
      <c r="Q5" s="4">
        <f>SUMIF($A$5:$A50,$M5,H$5:H50)</f>
        <v>0</v>
      </c>
    </row>
    <row r="6" spans="1:17" x14ac:dyDescent="0.25">
      <c r="A6" s="31" t="s">
        <v>16</v>
      </c>
      <c r="B6" s="31" t="s">
        <v>19</v>
      </c>
      <c r="C6" s="31" t="s">
        <v>20</v>
      </c>
      <c r="D6" s="32" t="s">
        <v>18</v>
      </c>
      <c r="E6" s="17"/>
      <c r="F6" s="17"/>
      <c r="G6" s="17"/>
      <c r="H6" s="17"/>
      <c r="I6" s="33">
        <v>44917</v>
      </c>
      <c r="J6" s="33">
        <v>44927</v>
      </c>
      <c r="K6" s="33" t="s">
        <v>15</v>
      </c>
      <c r="L6" s="4"/>
      <c r="M6" s="5" t="s">
        <v>21</v>
      </c>
      <c r="N6" s="4">
        <f>SUMIF($A$5:$A51,$M6,E$5:E51)</f>
        <v>0</v>
      </c>
      <c r="O6" s="4">
        <f>SUMIF($A$5:$A51,$M6,F$5:F51)</f>
        <v>0</v>
      </c>
      <c r="P6" s="4">
        <f>SUMIF($A$5:$A51,$M6,G$5:G51)</f>
        <v>0</v>
      </c>
      <c r="Q6" s="4">
        <f>SUMIF($A$5:$A51,$M6,H$5:H51)</f>
        <v>0</v>
      </c>
    </row>
    <row r="7" spans="1:17" x14ac:dyDescent="0.25">
      <c r="A7" s="31" t="s">
        <v>16</v>
      </c>
      <c r="B7" s="31" t="s">
        <v>22</v>
      </c>
      <c r="C7" s="31" t="s">
        <v>23</v>
      </c>
      <c r="D7" s="32" t="s">
        <v>24</v>
      </c>
      <c r="E7" s="17">
        <v>6252.231642755447</v>
      </c>
      <c r="F7" s="17"/>
      <c r="G7" s="17"/>
      <c r="H7" s="17"/>
      <c r="I7" s="33">
        <v>44974</v>
      </c>
      <c r="J7" s="33">
        <v>45004</v>
      </c>
      <c r="K7" s="33" t="s">
        <v>15</v>
      </c>
      <c r="L7" s="4"/>
      <c r="M7" s="5" t="s">
        <v>25</v>
      </c>
      <c r="N7" s="4">
        <f>SUMIF($A$5:$A51,$M7,E$5:E51)</f>
        <v>0</v>
      </c>
      <c r="O7" s="4">
        <f>SUMIF($A$5:$A51,$M7,F$5:F51)</f>
        <v>31564.423656987259</v>
      </c>
      <c r="P7" s="4">
        <f>SUMIF($A$5:$A51,$M7,G$5:G51)</f>
        <v>0</v>
      </c>
      <c r="Q7" s="4">
        <f>SUMIF($A$5:$A51,$M7,H$5:H51)</f>
        <v>0</v>
      </c>
    </row>
    <row r="8" spans="1:17" x14ac:dyDescent="0.25">
      <c r="A8" s="31" t="s">
        <v>16</v>
      </c>
      <c r="B8" s="31" t="s">
        <v>26</v>
      </c>
      <c r="C8" s="31" t="s">
        <v>27</v>
      </c>
      <c r="D8" s="32" t="s">
        <v>18</v>
      </c>
      <c r="E8" s="17"/>
      <c r="F8" s="17"/>
      <c r="G8" s="17"/>
      <c r="H8" s="17"/>
      <c r="I8" s="33">
        <v>45019</v>
      </c>
      <c r="J8" s="33">
        <v>45019</v>
      </c>
      <c r="K8" s="33" t="s">
        <v>15</v>
      </c>
      <c r="L8" s="4"/>
      <c r="M8" s="5" t="s">
        <v>28</v>
      </c>
      <c r="N8" s="4">
        <f>SUMIF($A$5:$A55,$M8,E$5:E55)</f>
        <v>0</v>
      </c>
      <c r="O8" s="4">
        <f>SUMIF($A$5:$A55,$M8,F$5:F55)</f>
        <v>0</v>
      </c>
      <c r="P8" s="4">
        <f>SUMIF($A$5:$A55,$M8,G$5:G55)</f>
        <v>114045</v>
      </c>
      <c r="Q8" s="4">
        <f>SUMIF($A$5:$A55,$M8,H$5:H55)</f>
        <v>98921.038500851952</v>
      </c>
    </row>
    <row r="9" spans="1:17" ht="30" x14ac:dyDescent="0.25">
      <c r="A9" s="31" t="s">
        <v>16</v>
      </c>
      <c r="B9" s="31" t="s">
        <v>29</v>
      </c>
      <c r="C9" s="31" t="s">
        <v>30</v>
      </c>
      <c r="D9" s="32" t="s">
        <v>18</v>
      </c>
      <c r="E9" s="17"/>
      <c r="F9" s="17"/>
      <c r="G9" s="17"/>
      <c r="H9" s="17"/>
      <c r="I9" s="33">
        <v>45086</v>
      </c>
      <c r="J9" s="33">
        <v>45116</v>
      </c>
      <c r="K9" s="33" t="s">
        <v>15</v>
      </c>
      <c r="L9" s="4"/>
    </row>
    <row r="10" spans="1:17" x14ac:dyDescent="0.25">
      <c r="A10" s="31" t="s">
        <v>16</v>
      </c>
      <c r="B10" s="31" t="s">
        <v>92</v>
      </c>
      <c r="C10" s="31" t="s">
        <v>32</v>
      </c>
      <c r="D10" s="32" t="s">
        <v>18</v>
      </c>
      <c r="E10" s="17"/>
      <c r="F10" s="17"/>
      <c r="G10" s="17"/>
      <c r="H10" s="17"/>
      <c r="I10" s="33">
        <v>45135</v>
      </c>
      <c r="J10" s="33">
        <v>45165</v>
      </c>
      <c r="K10" s="33" t="s">
        <v>15</v>
      </c>
      <c r="L10" s="4"/>
    </row>
    <row r="11" spans="1:17" x14ac:dyDescent="0.25">
      <c r="A11" s="31" t="s">
        <v>16</v>
      </c>
      <c r="B11" s="31" t="s">
        <v>33</v>
      </c>
      <c r="C11" s="31" t="s">
        <v>34</v>
      </c>
      <c r="D11" s="32" t="s">
        <v>24</v>
      </c>
      <c r="E11" s="17">
        <v>-1760.8789534447715</v>
      </c>
      <c r="F11" s="17"/>
      <c r="G11" s="17"/>
      <c r="H11" s="17"/>
      <c r="I11" s="33">
        <v>45138</v>
      </c>
      <c r="J11" s="33">
        <v>45138</v>
      </c>
      <c r="K11" s="33" t="s">
        <v>15</v>
      </c>
      <c r="L11" s="4"/>
    </row>
    <row r="12" spans="1:17" x14ac:dyDescent="0.25">
      <c r="A12" s="31" t="s">
        <v>16</v>
      </c>
      <c r="B12" s="31" t="s">
        <v>35</v>
      </c>
      <c r="C12" s="31" t="s">
        <v>36</v>
      </c>
      <c r="D12" s="32" t="s">
        <v>24</v>
      </c>
      <c r="E12" s="17"/>
      <c r="F12" s="17">
        <v>26590.455178233096</v>
      </c>
      <c r="G12" s="17"/>
      <c r="H12" s="17"/>
      <c r="I12" s="33">
        <v>45214</v>
      </c>
      <c r="J12" s="33">
        <v>45292</v>
      </c>
      <c r="K12" s="33" t="s">
        <v>15</v>
      </c>
      <c r="L12" s="4"/>
      <c r="M12" s="5"/>
    </row>
    <row r="13" spans="1:17" x14ac:dyDescent="0.25">
      <c r="A13" s="31" t="s">
        <v>16</v>
      </c>
      <c r="B13" s="31" t="s">
        <v>98</v>
      </c>
      <c r="C13" s="31" t="s">
        <v>38</v>
      </c>
      <c r="D13" s="32" t="s">
        <v>24</v>
      </c>
      <c r="E13" s="17"/>
      <c r="F13" s="17">
        <v>0</v>
      </c>
      <c r="G13" s="17"/>
      <c r="H13" s="17"/>
      <c r="I13" s="33">
        <v>45245</v>
      </c>
      <c r="J13" s="33">
        <v>45292</v>
      </c>
      <c r="K13" s="33" t="s">
        <v>15</v>
      </c>
      <c r="L13" s="4"/>
      <c r="M13" s="5"/>
    </row>
    <row r="14" spans="1:17" x14ac:dyDescent="0.25">
      <c r="A14" s="31" t="s">
        <v>16</v>
      </c>
      <c r="B14" s="31" t="s">
        <v>39</v>
      </c>
      <c r="C14" s="31" t="s">
        <v>20</v>
      </c>
      <c r="D14" s="32" t="s">
        <v>18</v>
      </c>
      <c r="E14" s="17"/>
      <c r="F14" s="17"/>
      <c r="G14" s="17"/>
      <c r="H14" s="17"/>
      <c r="I14" s="33">
        <v>45275</v>
      </c>
      <c r="J14" s="33">
        <v>45292</v>
      </c>
      <c r="K14" s="33" t="s">
        <v>15</v>
      </c>
      <c r="L14" s="4"/>
    </row>
    <row r="15" spans="1:17" x14ac:dyDescent="0.25">
      <c r="A15" s="31" t="s">
        <v>16</v>
      </c>
      <c r="B15" s="31" t="s">
        <v>40</v>
      </c>
      <c r="C15" s="31" t="s">
        <v>41</v>
      </c>
      <c r="D15" s="32" t="s">
        <v>24</v>
      </c>
      <c r="E15" s="17"/>
      <c r="F15" s="17">
        <v>0</v>
      </c>
      <c r="G15" s="17"/>
      <c r="H15" s="17"/>
      <c r="I15" s="33">
        <v>45278</v>
      </c>
      <c r="J15" s="33">
        <v>45292</v>
      </c>
      <c r="K15" s="33" t="s">
        <v>15</v>
      </c>
      <c r="L15" s="4"/>
    </row>
    <row r="16" spans="1:17" x14ac:dyDescent="0.25">
      <c r="A16" s="31" t="s">
        <v>16</v>
      </c>
      <c r="B16" s="31" t="s">
        <v>42</v>
      </c>
      <c r="C16" s="31" t="s">
        <v>43</v>
      </c>
      <c r="D16" s="32" t="s">
        <v>18</v>
      </c>
      <c r="E16" s="17"/>
      <c r="F16" s="17"/>
      <c r="G16" s="17"/>
      <c r="H16" s="17"/>
      <c r="I16" s="33">
        <v>45282</v>
      </c>
      <c r="J16" s="33">
        <v>45292</v>
      </c>
      <c r="K16" s="33" t="s">
        <v>15</v>
      </c>
    </row>
    <row r="17" spans="1:12" x14ac:dyDescent="0.25">
      <c r="A17" s="31" t="s">
        <v>16</v>
      </c>
      <c r="B17" s="31" t="s">
        <v>99</v>
      </c>
      <c r="C17" s="31" t="s">
        <v>100</v>
      </c>
      <c r="D17" s="32" t="s">
        <v>18</v>
      </c>
      <c r="E17" s="17"/>
      <c r="F17" s="17"/>
      <c r="G17" s="17"/>
      <c r="H17" s="17"/>
      <c r="I17" s="33">
        <v>45282</v>
      </c>
      <c r="J17" s="33">
        <v>45292</v>
      </c>
      <c r="K17" s="33" t="s">
        <v>15</v>
      </c>
    </row>
    <row r="18" spans="1:12" x14ac:dyDescent="0.25">
      <c r="A18" s="31" t="s">
        <v>16</v>
      </c>
      <c r="B18" s="31" t="s">
        <v>94</v>
      </c>
      <c r="C18" s="31" t="s">
        <v>95</v>
      </c>
      <c r="D18" s="32" t="s">
        <v>18</v>
      </c>
      <c r="E18" s="17"/>
      <c r="F18" s="17"/>
      <c r="G18" s="17"/>
      <c r="H18" s="17"/>
      <c r="I18" s="33">
        <v>44760</v>
      </c>
      <c r="J18" s="33">
        <v>45292</v>
      </c>
      <c r="K18" s="33">
        <v>45291</v>
      </c>
    </row>
    <row r="19" spans="1:12" x14ac:dyDescent="0.25">
      <c r="A19" s="31" t="s">
        <v>25</v>
      </c>
      <c r="B19" s="31" t="s">
        <v>48</v>
      </c>
      <c r="C19" s="31" t="s">
        <v>49</v>
      </c>
      <c r="D19" s="32" t="s">
        <v>24</v>
      </c>
      <c r="E19" s="17"/>
      <c r="F19" s="17">
        <v>31564.423656987259</v>
      </c>
      <c r="G19" s="17"/>
      <c r="H19" s="17"/>
      <c r="I19" s="33"/>
      <c r="J19" s="33">
        <v>45627</v>
      </c>
      <c r="K19" s="33" t="s">
        <v>15</v>
      </c>
      <c r="L19" s="4"/>
    </row>
    <row r="20" spans="1:12" x14ac:dyDescent="0.25">
      <c r="A20" s="31" t="s">
        <v>21</v>
      </c>
      <c r="B20" s="31" t="s">
        <v>101</v>
      </c>
      <c r="C20" s="31" t="s">
        <v>51</v>
      </c>
      <c r="D20" s="32" t="s">
        <v>18</v>
      </c>
      <c r="E20" s="17"/>
      <c r="F20" s="17"/>
      <c r="G20" s="17"/>
      <c r="H20" s="17"/>
      <c r="I20" s="33">
        <v>45383</v>
      </c>
      <c r="J20" s="33">
        <v>45383</v>
      </c>
      <c r="K20" s="33"/>
      <c r="L20" s="4"/>
    </row>
    <row r="21" spans="1:12" x14ac:dyDescent="0.25">
      <c r="A21" s="31" t="s">
        <v>21</v>
      </c>
      <c r="B21" s="31" t="s">
        <v>52</v>
      </c>
      <c r="C21" s="31" t="s">
        <v>53</v>
      </c>
      <c r="D21" s="32" t="s">
        <v>18</v>
      </c>
      <c r="E21" s="17"/>
      <c r="F21" s="17"/>
      <c r="G21" s="17"/>
      <c r="H21" s="17"/>
      <c r="I21" s="33">
        <v>45392</v>
      </c>
      <c r="J21" s="33">
        <v>45422</v>
      </c>
      <c r="K21" s="33"/>
      <c r="L21" s="4"/>
    </row>
    <row r="22" spans="1:12" x14ac:dyDescent="0.25">
      <c r="A22" s="31" t="s">
        <v>28</v>
      </c>
      <c r="B22" s="31" t="s">
        <v>54</v>
      </c>
      <c r="C22" s="31" t="s">
        <v>55</v>
      </c>
      <c r="D22" s="32" t="s">
        <v>18</v>
      </c>
      <c r="E22" s="17"/>
      <c r="F22" s="17"/>
      <c r="G22" s="17"/>
      <c r="H22" s="17"/>
      <c r="I22" s="33"/>
      <c r="J22" s="33"/>
      <c r="K22" s="33"/>
      <c r="L22" s="4"/>
    </row>
    <row r="23" spans="1:12" x14ac:dyDescent="0.25">
      <c r="A23" s="31" t="s">
        <v>28</v>
      </c>
      <c r="B23" s="31" t="s">
        <v>54</v>
      </c>
      <c r="C23" s="31" t="s">
        <v>56</v>
      </c>
      <c r="D23" s="32" t="s">
        <v>18</v>
      </c>
      <c r="E23" s="17"/>
      <c r="F23" s="17"/>
      <c r="G23" s="17"/>
      <c r="H23" s="17"/>
      <c r="I23" s="33"/>
      <c r="J23" s="33"/>
      <c r="K23" s="33"/>
      <c r="L23" s="4"/>
    </row>
    <row r="24" spans="1:12" x14ac:dyDescent="0.25">
      <c r="A24" s="31" t="s">
        <v>28</v>
      </c>
      <c r="B24" s="31" t="s">
        <v>48</v>
      </c>
      <c r="C24" s="31" t="s">
        <v>57</v>
      </c>
      <c r="D24" s="32" t="s">
        <v>24</v>
      </c>
      <c r="E24" s="17"/>
      <c r="F24" s="17"/>
      <c r="G24" s="17">
        <v>114045</v>
      </c>
      <c r="H24" s="17"/>
      <c r="I24" s="33"/>
      <c r="J24" s="33">
        <v>45658</v>
      </c>
      <c r="K24" s="33"/>
      <c r="L24" s="4"/>
    </row>
    <row r="25" spans="1:12" x14ac:dyDescent="0.25">
      <c r="A25" s="31" t="s">
        <v>28</v>
      </c>
      <c r="B25" s="31" t="s">
        <v>54</v>
      </c>
      <c r="C25" s="31" t="s">
        <v>17</v>
      </c>
      <c r="D25" s="32" t="s">
        <v>18</v>
      </c>
      <c r="E25" s="17"/>
      <c r="F25" s="17"/>
      <c r="G25" s="17"/>
      <c r="H25" s="17"/>
      <c r="I25" s="33"/>
      <c r="J25" s="33"/>
      <c r="K25" s="33"/>
    </row>
    <row r="26" spans="1:12" x14ac:dyDescent="0.25">
      <c r="A26" s="31" t="s">
        <v>28</v>
      </c>
      <c r="B26" s="31" t="s">
        <v>54</v>
      </c>
      <c r="C26" s="31" t="s">
        <v>56</v>
      </c>
      <c r="D26" s="32" t="s">
        <v>24</v>
      </c>
      <c r="E26" s="17"/>
      <c r="F26" s="17"/>
      <c r="G26" s="17"/>
      <c r="H26" s="17"/>
      <c r="I26" s="33"/>
      <c r="J26" s="33"/>
      <c r="K26" s="33"/>
      <c r="L26" s="4"/>
    </row>
    <row r="27" spans="1:12" ht="14.45" customHeight="1" x14ac:dyDescent="0.25">
      <c r="A27" s="31" t="s">
        <v>28</v>
      </c>
      <c r="B27" s="31" t="s">
        <v>48</v>
      </c>
      <c r="C27" s="31" t="s">
        <v>58</v>
      </c>
      <c r="D27" s="32" t="s">
        <v>24</v>
      </c>
      <c r="E27" s="17"/>
      <c r="F27" s="17"/>
      <c r="G27" s="17"/>
      <c r="H27" s="17">
        <v>98921.038500851952</v>
      </c>
      <c r="I27" s="33"/>
      <c r="J27" s="33">
        <v>46023</v>
      </c>
      <c r="K27" s="33"/>
      <c r="L27" s="4"/>
    </row>
    <row r="28" spans="1:12" ht="14.45" customHeight="1" x14ac:dyDescent="0.25">
      <c r="A28" s="31" t="s">
        <v>89</v>
      </c>
      <c r="B28" s="31"/>
      <c r="C28" s="31"/>
      <c r="D28" s="32"/>
      <c r="E28" s="17"/>
      <c r="F28" s="17"/>
      <c r="G28" s="17"/>
      <c r="H28" s="17"/>
      <c r="I28" s="33"/>
      <c r="J28" s="33"/>
      <c r="K28" s="33"/>
    </row>
    <row r="29" spans="1:12" x14ac:dyDescent="0.25">
      <c r="A29" s="15"/>
      <c r="B29" s="15"/>
      <c r="C29" s="15"/>
      <c r="D29" s="16"/>
      <c r="E29" s="17"/>
      <c r="F29" s="17"/>
      <c r="G29" s="17"/>
      <c r="H29" s="17"/>
      <c r="I29" s="17"/>
      <c r="J29" s="16"/>
      <c r="K29" s="16"/>
    </row>
    <row r="30" spans="1:12" x14ac:dyDescent="0.25">
      <c r="A30" s="15"/>
      <c r="B30" s="15"/>
      <c r="C30" s="15"/>
      <c r="D30" s="16"/>
      <c r="E30" s="17"/>
      <c r="F30" s="17"/>
      <c r="G30" s="17"/>
      <c r="H30" s="17"/>
      <c r="I30" s="17"/>
      <c r="J30" s="16"/>
      <c r="K30" s="16"/>
    </row>
    <row r="31" spans="1:12" x14ac:dyDescent="0.25">
      <c r="A31" s="15"/>
      <c r="B31" s="15"/>
      <c r="C31" s="15"/>
      <c r="D31" s="16"/>
      <c r="E31" s="17"/>
      <c r="F31" s="17"/>
      <c r="G31" s="17"/>
      <c r="H31" s="17"/>
      <c r="I31" s="17"/>
      <c r="J31" s="16"/>
      <c r="K31" s="16"/>
    </row>
    <row r="32" spans="1:12" x14ac:dyDescent="0.25">
      <c r="A32" s="15"/>
      <c r="B32" s="15"/>
      <c r="C32" s="15"/>
      <c r="D32" s="16"/>
      <c r="E32" s="17"/>
      <c r="F32" s="17"/>
      <c r="G32" s="17"/>
      <c r="H32" s="17"/>
      <c r="I32" s="17"/>
      <c r="J32" s="16"/>
      <c r="K32" s="16"/>
    </row>
    <row r="33" spans="1:11" x14ac:dyDescent="0.25">
      <c r="A33" s="15"/>
      <c r="B33" s="15"/>
      <c r="C33" s="15"/>
      <c r="D33" s="16"/>
      <c r="E33" s="17"/>
      <c r="F33" s="17"/>
      <c r="G33" s="17"/>
      <c r="H33" s="17"/>
      <c r="I33" s="17"/>
      <c r="J33" s="16"/>
      <c r="K33" s="16"/>
    </row>
    <row r="34" spans="1:11" x14ac:dyDescent="0.25">
      <c r="A34" s="15"/>
      <c r="B34" s="15"/>
      <c r="C34" s="15"/>
      <c r="D34" s="16"/>
      <c r="E34" s="17"/>
      <c r="F34" s="17"/>
      <c r="G34" s="17"/>
      <c r="H34" s="17"/>
      <c r="I34" s="17"/>
      <c r="J34" s="16"/>
      <c r="K34" s="16"/>
    </row>
    <row r="35" spans="1:11" x14ac:dyDescent="0.25">
      <c r="A35" s="15"/>
      <c r="B35" s="15"/>
      <c r="C35" s="15"/>
      <c r="D35" s="16"/>
      <c r="E35" s="17"/>
      <c r="F35" s="17"/>
      <c r="G35" s="17"/>
      <c r="H35" s="17"/>
      <c r="I35" s="17"/>
      <c r="J35" s="16"/>
      <c r="K35" s="16"/>
    </row>
    <row r="36" spans="1:11" x14ac:dyDescent="0.25">
      <c r="A36" s="15"/>
      <c r="B36" s="15"/>
      <c r="C36" s="15"/>
      <c r="D36" s="16"/>
      <c r="E36" s="17"/>
      <c r="F36" s="17"/>
      <c r="G36" s="17"/>
      <c r="H36" s="17"/>
      <c r="I36" s="17"/>
      <c r="J36" s="16"/>
      <c r="K36" s="16"/>
    </row>
    <row r="37" spans="1:11" x14ac:dyDescent="0.25">
      <c r="A37" s="15"/>
      <c r="B37" s="15"/>
      <c r="C37" s="15"/>
      <c r="D37" s="16"/>
      <c r="E37" s="17"/>
      <c r="F37" s="17"/>
      <c r="G37" s="17"/>
      <c r="H37" s="17"/>
      <c r="I37" s="17"/>
      <c r="J37" s="16"/>
      <c r="K37" s="16"/>
    </row>
    <row r="38" spans="1:11" x14ac:dyDescent="0.25">
      <c r="A38" s="15"/>
      <c r="B38" s="15"/>
      <c r="C38" s="15"/>
      <c r="D38" s="16"/>
      <c r="E38" s="17"/>
      <c r="F38" s="17"/>
      <c r="G38" s="17"/>
      <c r="H38" s="17"/>
      <c r="I38" s="17"/>
      <c r="J38" s="16"/>
      <c r="K38" s="16"/>
    </row>
    <row r="39" spans="1:11" x14ac:dyDescent="0.25">
      <c r="A39" s="15"/>
      <c r="B39" s="15"/>
      <c r="C39" s="15"/>
      <c r="D39" s="16"/>
      <c r="E39" s="17"/>
      <c r="F39" s="17"/>
      <c r="G39" s="17"/>
      <c r="H39" s="17"/>
      <c r="I39" s="17"/>
      <c r="J39" s="16"/>
      <c r="K39" s="16"/>
    </row>
    <row r="40" spans="1:11" x14ac:dyDescent="0.25">
      <c r="A40" s="15"/>
      <c r="B40" s="15"/>
      <c r="C40" s="15"/>
      <c r="D40" s="16"/>
      <c r="E40" s="17"/>
      <c r="F40" s="17"/>
      <c r="G40" s="17"/>
      <c r="H40" s="17"/>
      <c r="I40" s="17"/>
      <c r="J40" s="16"/>
      <c r="K40" s="16"/>
    </row>
    <row r="41" spans="1:11" x14ac:dyDescent="0.25">
      <c r="A41" s="15"/>
      <c r="B41" s="15"/>
      <c r="C41" s="15"/>
      <c r="D41" s="16"/>
      <c r="E41" s="17"/>
      <c r="F41" s="17"/>
      <c r="G41" s="17"/>
      <c r="H41" s="17"/>
      <c r="I41" s="17"/>
      <c r="J41" s="16"/>
      <c r="K41" s="16"/>
    </row>
    <row r="42" spans="1:11" x14ac:dyDescent="0.25">
      <c r="A42" s="15"/>
      <c r="B42" s="15"/>
      <c r="C42" s="15"/>
      <c r="D42" s="16"/>
      <c r="E42" s="17"/>
      <c r="F42" s="17"/>
      <c r="G42" s="17"/>
      <c r="H42" s="17"/>
      <c r="I42" s="17"/>
      <c r="J42" s="16"/>
      <c r="K42" s="16"/>
    </row>
    <row r="43" spans="1:11" x14ac:dyDescent="0.25">
      <c r="A43" s="15"/>
      <c r="B43" s="15"/>
      <c r="C43" s="15"/>
      <c r="D43" s="16"/>
      <c r="E43" s="17"/>
      <c r="F43" s="17"/>
      <c r="G43" s="17"/>
      <c r="H43" s="17"/>
      <c r="I43" s="17"/>
      <c r="J43" s="16"/>
      <c r="K43" s="16"/>
    </row>
    <row r="44" spans="1:11" x14ac:dyDescent="0.25">
      <c r="A44" s="15"/>
      <c r="B44" s="15"/>
      <c r="C44" s="15"/>
      <c r="D44" s="16"/>
      <c r="E44" s="17"/>
      <c r="F44" s="17"/>
      <c r="G44" s="17"/>
      <c r="H44" s="17"/>
      <c r="I44" s="17"/>
      <c r="J44" s="16"/>
      <c r="K44" s="16"/>
    </row>
    <row r="45" spans="1:11" x14ac:dyDescent="0.25">
      <c r="A45" s="15"/>
      <c r="B45" s="15"/>
      <c r="C45" s="15"/>
      <c r="D45" s="16"/>
      <c r="E45" s="17"/>
      <c r="F45" s="17"/>
      <c r="G45" s="17"/>
      <c r="H45" s="17"/>
      <c r="I45" s="17"/>
      <c r="J45" s="16"/>
      <c r="K45" s="16"/>
    </row>
    <row r="46" spans="1:11" x14ac:dyDescent="0.25">
      <c r="A46" s="15"/>
      <c r="B46" s="15"/>
      <c r="C46" s="15"/>
      <c r="D46" s="16"/>
      <c r="E46" s="17"/>
      <c r="F46" s="17"/>
      <c r="G46" s="17"/>
      <c r="H46" s="17"/>
      <c r="I46" s="17"/>
      <c r="J46" s="16"/>
      <c r="K46" s="16"/>
    </row>
    <row r="47" spans="1:11" x14ac:dyDescent="0.25">
      <c r="A47" s="15"/>
      <c r="B47" s="15"/>
      <c r="C47" s="15"/>
      <c r="D47" s="16"/>
      <c r="E47" s="17"/>
      <c r="F47" s="17"/>
      <c r="G47" s="17"/>
      <c r="H47" s="17"/>
      <c r="I47" s="17"/>
      <c r="J47" s="16"/>
      <c r="K47" s="16"/>
    </row>
    <row r="48" spans="1:11" x14ac:dyDescent="0.25">
      <c r="A48" s="15"/>
      <c r="B48" s="15"/>
      <c r="C48" s="15"/>
      <c r="D48" s="16"/>
      <c r="E48" s="17"/>
      <c r="F48" s="17"/>
      <c r="G48" s="17"/>
      <c r="H48" s="17"/>
      <c r="I48" s="17"/>
      <c r="J48" s="16"/>
      <c r="K48" s="16"/>
    </row>
    <row r="49" spans="1:11" x14ac:dyDescent="0.25">
      <c r="A49" s="15"/>
      <c r="B49" s="15"/>
      <c r="C49" s="15"/>
      <c r="D49" s="16"/>
      <c r="E49" s="17"/>
      <c r="F49" s="17"/>
      <c r="G49" s="17"/>
      <c r="H49" s="17"/>
      <c r="I49" s="17"/>
      <c r="J49" s="16"/>
      <c r="K49" s="16"/>
    </row>
    <row r="50" spans="1:11" x14ac:dyDescent="0.25">
      <c r="A50" s="15"/>
      <c r="B50" s="15"/>
      <c r="C50" s="15"/>
      <c r="D50" s="16"/>
      <c r="E50" s="17"/>
      <c r="F50" s="17"/>
      <c r="G50" s="17"/>
      <c r="H50" s="17"/>
      <c r="I50" s="17"/>
      <c r="J50" s="16"/>
      <c r="K50" s="16"/>
    </row>
    <row r="51" spans="1:11" x14ac:dyDescent="0.25">
      <c r="A51" s="20" t="s">
        <v>60</v>
      </c>
      <c r="B51" s="20" t="s">
        <v>60</v>
      </c>
      <c r="C51" s="20" t="s">
        <v>60</v>
      </c>
      <c r="D51" s="20" t="s">
        <v>60</v>
      </c>
      <c r="E51" s="20"/>
      <c r="F51" s="20"/>
      <c r="G51" s="20"/>
      <c r="H51" s="20"/>
      <c r="I51" s="20"/>
      <c r="J51" s="20" t="s">
        <v>60</v>
      </c>
      <c r="K51" s="20" t="s">
        <v>60</v>
      </c>
    </row>
    <row r="52" spans="1:11" x14ac:dyDescent="0.25">
      <c r="D52" s="21" t="s">
        <v>61</v>
      </c>
      <c r="E52" s="4">
        <f>SUM(E5:E50)</f>
        <v>4491.3526893106755</v>
      </c>
      <c r="F52" s="4">
        <f>SUM(F5:F50)</f>
        <v>58154.878835220356</v>
      </c>
      <c r="G52" s="4">
        <f>SUM(G5:G50)</f>
        <v>114045</v>
      </c>
      <c r="H52" s="4">
        <f>SUM(H5:H50)</f>
        <v>98921.038500851952</v>
      </c>
    </row>
    <row r="53" spans="1:11" x14ac:dyDescent="0.25">
      <c r="D53" s="21"/>
      <c r="E53" s="22"/>
      <c r="F53" s="23"/>
      <c r="G53" s="24"/>
      <c r="H53" s="24"/>
    </row>
    <row r="54" spans="1:11" x14ac:dyDescent="0.25">
      <c r="C54" t="s">
        <v>62</v>
      </c>
      <c r="D54" s="25"/>
      <c r="E54" s="22"/>
      <c r="F54" s="22"/>
    </row>
  </sheetData>
  <mergeCells count="1">
    <mergeCell ref="E2:H2"/>
  </mergeCells>
  <pageMargins left="0.7" right="0.7" top="0.75" bottom="0.75" header="0.3" footer="0.3"/>
  <pageSetup scale="44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D2F78-3030-40A9-9800-8331B1A709B9}">
  <sheetPr>
    <tabColor theme="5" tint="0.39997558519241921"/>
    <pageSetUpPr fitToPage="1"/>
  </sheetPr>
  <dimension ref="A1:Q60"/>
  <sheetViews>
    <sheetView view="pageBreakPreview" zoomScale="80" zoomScaleNormal="80" zoomScaleSheetLayoutView="80" workbookViewId="0">
      <selection activeCell="E3" sqref="E3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78" customWidth="1"/>
    <col min="4" max="4" width="25.140625" style="5" customWidth="1"/>
    <col min="5" max="5" width="13.42578125" style="4" customWidth="1"/>
    <col min="6" max="6" width="12.5703125" style="4" customWidth="1"/>
    <col min="7" max="7" width="13.42578125" style="4" customWidth="1"/>
    <col min="8" max="8" width="12.28515625" style="4" customWidth="1"/>
    <col min="9" max="9" width="14.140625" style="4" customWidth="1"/>
    <col min="10" max="10" width="17.7109375" style="5" customWidth="1"/>
    <col min="11" max="11" width="12.7109375" style="5" customWidth="1"/>
    <col min="12" max="12" width="25.42578125" customWidth="1"/>
    <col min="13" max="13" width="14.140625" bestFit="1" customWidth="1"/>
    <col min="14" max="14" width="15.140625" bestFit="1" customWidth="1"/>
    <col min="15" max="15" width="12.5703125" bestFit="1" customWidth="1"/>
    <col min="16" max="16" width="12" bestFit="1" customWidth="1"/>
    <col min="17" max="17" width="10.8554687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103</v>
      </c>
      <c r="B2" s="2" t="s">
        <v>3</v>
      </c>
      <c r="C2" s="6" t="s">
        <v>64</v>
      </c>
      <c r="E2" s="7" t="s">
        <v>4</v>
      </c>
      <c r="F2" s="7"/>
      <c r="G2" s="7"/>
      <c r="H2" s="7"/>
    </row>
    <row r="3" spans="1:17" s="9" customFormat="1" ht="45" x14ac:dyDescent="0.25">
      <c r="A3" s="9" t="s">
        <v>5</v>
      </c>
      <c r="B3" s="9" t="s">
        <v>6</v>
      </c>
      <c r="C3" s="9" t="s">
        <v>7</v>
      </c>
      <c r="D3" s="9" t="s">
        <v>8</v>
      </c>
      <c r="E3" s="9">
        <v>2023</v>
      </c>
      <c r="F3" s="9">
        <v>2024</v>
      </c>
      <c r="G3" s="9">
        <v>2025</v>
      </c>
      <c r="H3" s="9">
        <v>2026</v>
      </c>
      <c r="I3" s="10" t="s">
        <v>9</v>
      </c>
      <c r="J3" s="9" t="s">
        <v>10</v>
      </c>
      <c r="K3" s="9" t="s">
        <v>11</v>
      </c>
    </row>
    <row r="4" spans="1:17" x14ac:dyDescent="0.25">
      <c r="A4" s="11" t="s">
        <v>12</v>
      </c>
      <c r="B4" s="27" t="s">
        <v>71</v>
      </c>
      <c r="C4" s="11" t="s">
        <v>14</v>
      </c>
      <c r="D4" s="12" t="s">
        <v>24</v>
      </c>
      <c r="E4" s="13">
        <v>88987374.909227982</v>
      </c>
      <c r="F4" s="13"/>
      <c r="G4" s="13"/>
      <c r="H4" s="13"/>
      <c r="I4" s="14">
        <v>44880</v>
      </c>
      <c r="J4" s="14">
        <v>44927</v>
      </c>
      <c r="K4" s="14" t="s">
        <v>15</v>
      </c>
      <c r="L4" s="4"/>
    </row>
    <row r="5" spans="1:17" x14ac:dyDescent="0.25">
      <c r="A5" s="26" t="s">
        <v>16</v>
      </c>
      <c r="B5" s="26" t="s">
        <v>104</v>
      </c>
      <c r="C5" s="26" t="s">
        <v>17</v>
      </c>
      <c r="D5" s="16" t="s">
        <v>18</v>
      </c>
      <c r="E5" s="17"/>
      <c r="F5" s="17"/>
      <c r="G5" s="17"/>
      <c r="H5" s="17"/>
      <c r="I5" s="18">
        <v>44880</v>
      </c>
      <c r="J5" s="18">
        <v>45004</v>
      </c>
      <c r="K5" s="18" t="s">
        <v>15</v>
      </c>
      <c r="L5" s="4"/>
      <c r="M5" s="5" t="s">
        <v>16</v>
      </c>
      <c r="N5" s="4">
        <f>SUMIF($A$5:$A56,$M5,E$5:E56)</f>
        <v>2693223.3772524744</v>
      </c>
      <c r="O5" s="4">
        <f>SUMIF($A$5:$A56,$M5,F$5:F56)</f>
        <v>1699068.6197415888</v>
      </c>
      <c r="P5" s="4">
        <f>SUMIF($A$5:$A56,$M5,G$5:G56)</f>
        <v>0</v>
      </c>
      <c r="Q5" s="4">
        <f>SUMIF($A$5:$A56,$M5,H$5:H56)</f>
        <v>0</v>
      </c>
    </row>
    <row r="6" spans="1:17" x14ac:dyDescent="0.25">
      <c r="A6" s="26" t="s">
        <v>16</v>
      </c>
      <c r="B6" s="26" t="s">
        <v>19</v>
      </c>
      <c r="C6" s="26" t="s">
        <v>105</v>
      </c>
      <c r="D6" s="16" t="s">
        <v>18</v>
      </c>
      <c r="E6" s="17"/>
      <c r="F6" s="17"/>
      <c r="G6" s="17"/>
      <c r="H6" s="17"/>
      <c r="I6" s="18">
        <v>44917</v>
      </c>
      <c r="J6" s="18">
        <v>45019</v>
      </c>
      <c r="K6" s="18" t="s">
        <v>15</v>
      </c>
      <c r="L6" s="4"/>
      <c r="M6" s="5" t="s">
        <v>21</v>
      </c>
      <c r="N6" s="4">
        <f>SUMIF($A$5:$A57,$M6,E$5:E57)</f>
        <v>0</v>
      </c>
      <c r="O6" s="4">
        <f>SUMIF($A$5:$A57,$M6,F$5:F57)</f>
        <v>0</v>
      </c>
      <c r="P6" s="4">
        <f>SUMIF($A$5:$A57,$M6,G$5:G57)</f>
        <v>0</v>
      </c>
      <c r="Q6" s="4">
        <f>SUMIF($A$5:$A57,$M6,H$5:H57)</f>
        <v>0</v>
      </c>
    </row>
    <row r="7" spans="1:17" x14ac:dyDescent="0.25">
      <c r="A7" s="26" t="s">
        <v>16</v>
      </c>
      <c r="B7" s="26" t="s">
        <v>22</v>
      </c>
      <c r="C7" s="26" t="s">
        <v>106</v>
      </c>
      <c r="D7" s="16" t="s">
        <v>24</v>
      </c>
      <c r="E7" s="17">
        <v>206881.31278140843</v>
      </c>
      <c r="F7" s="17"/>
      <c r="G7" s="17"/>
      <c r="H7" s="17"/>
      <c r="I7" s="18">
        <v>44974</v>
      </c>
      <c r="J7" s="18">
        <v>45004</v>
      </c>
      <c r="K7" s="18" t="s">
        <v>15</v>
      </c>
      <c r="L7" s="4"/>
      <c r="M7" s="5" t="s">
        <v>25</v>
      </c>
      <c r="N7" s="4">
        <f>SUMIF($A$5:$A57,$M7,E$5:E57)</f>
        <v>0</v>
      </c>
      <c r="O7" s="4">
        <f>SUMIF($A$5:$A57,$M7,F$5:F57)</f>
        <v>1607688.4479564875</v>
      </c>
      <c r="P7" s="4">
        <f>SUMIF($A$5:$A57,$M7,G$5:G57)</f>
        <v>0</v>
      </c>
      <c r="Q7" s="4">
        <f>SUMIF($A$5:$A57,$M7,H$5:H57)</f>
        <v>0</v>
      </c>
    </row>
    <row r="8" spans="1:17" x14ac:dyDescent="0.25">
      <c r="A8" s="26" t="s">
        <v>16</v>
      </c>
      <c r="B8" s="26" t="s">
        <v>107</v>
      </c>
      <c r="C8" s="26" t="s">
        <v>108</v>
      </c>
      <c r="D8" s="16" t="s">
        <v>24</v>
      </c>
      <c r="E8" s="17">
        <v>1061770.1906205863</v>
      </c>
      <c r="F8" s="17"/>
      <c r="G8" s="17"/>
      <c r="H8" s="17"/>
      <c r="I8" s="18">
        <v>45019</v>
      </c>
      <c r="J8" s="18">
        <v>45065</v>
      </c>
      <c r="K8" s="18" t="s">
        <v>15</v>
      </c>
      <c r="L8" s="4"/>
      <c r="M8" s="5" t="s">
        <v>28</v>
      </c>
      <c r="N8" s="4">
        <f>SUMIF($A$5:$A61,$M8,E$5:E61)</f>
        <v>0</v>
      </c>
      <c r="O8" s="4">
        <f>SUMIF($A$5:$A61,$M8,F$5:F61)</f>
        <v>0</v>
      </c>
      <c r="P8" s="4">
        <f>SUMIF($A$5:$A61,$M8,G$5:G61)</f>
        <v>1301970.9524233788</v>
      </c>
      <c r="Q8" s="4">
        <f>SUMIF($A$5:$A61,$M8,H$5:H61)</f>
        <v>2962057.1218280196</v>
      </c>
    </row>
    <row r="9" spans="1:17" x14ac:dyDescent="0.25">
      <c r="A9" s="26" t="s">
        <v>16</v>
      </c>
      <c r="B9" s="26" t="s">
        <v>109</v>
      </c>
      <c r="C9" s="26" t="s">
        <v>27</v>
      </c>
      <c r="D9" s="16" t="s">
        <v>18</v>
      </c>
      <c r="E9" s="17"/>
      <c r="F9" s="17"/>
      <c r="G9" s="17"/>
      <c r="H9" s="17"/>
      <c r="I9" s="18">
        <v>45019</v>
      </c>
      <c r="J9" s="18">
        <v>45017</v>
      </c>
      <c r="K9" s="18" t="s">
        <v>15</v>
      </c>
      <c r="L9" s="4"/>
    </row>
    <row r="10" spans="1:17" x14ac:dyDescent="0.25">
      <c r="A10" s="26" t="s">
        <v>16</v>
      </c>
      <c r="B10" s="26" t="s">
        <v>29</v>
      </c>
      <c r="C10" s="26" t="s">
        <v>30</v>
      </c>
      <c r="D10" s="16" t="s">
        <v>18</v>
      </c>
      <c r="E10" s="17"/>
      <c r="F10" s="17"/>
      <c r="G10" s="17"/>
      <c r="H10" s="17"/>
      <c r="I10" s="18">
        <v>45086</v>
      </c>
      <c r="J10" s="18">
        <v>45116</v>
      </c>
      <c r="K10" s="18" t="s">
        <v>15</v>
      </c>
      <c r="L10" s="4"/>
    </row>
    <row r="11" spans="1:17" x14ac:dyDescent="0.25">
      <c r="A11" s="26" t="s">
        <v>16</v>
      </c>
      <c r="B11" s="26" t="s">
        <v>110</v>
      </c>
      <c r="C11" s="26" t="s">
        <v>111</v>
      </c>
      <c r="D11" s="16" t="s">
        <v>24</v>
      </c>
      <c r="E11" s="17">
        <v>1003941.7430835068</v>
      </c>
      <c r="F11" s="17"/>
      <c r="G11" s="17"/>
      <c r="H11" s="17"/>
      <c r="I11" s="18">
        <v>45093</v>
      </c>
      <c r="J11" s="18">
        <v>45123</v>
      </c>
      <c r="K11" s="18" t="s">
        <v>15</v>
      </c>
      <c r="L11" s="4"/>
    </row>
    <row r="12" spans="1:17" x14ac:dyDescent="0.25">
      <c r="A12" s="26" t="s">
        <v>16</v>
      </c>
      <c r="B12" s="26" t="s">
        <v>112</v>
      </c>
      <c r="C12" s="26" t="s">
        <v>113</v>
      </c>
      <c r="D12" s="16" t="s">
        <v>24</v>
      </c>
      <c r="E12" s="17">
        <v>1079998.2164999992</v>
      </c>
      <c r="F12" s="17"/>
      <c r="G12" s="17"/>
      <c r="H12" s="17"/>
      <c r="I12" s="18">
        <v>45100</v>
      </c>
      <c r="J12" s="18">
        <v>45108</v>
      </c>
      <c r="K12" s="18" t="s">
        <v>15</v>
      </c>
      <c r="L12" s="4"/>
      <c r="M12" s="5"/>
    </row>
    <row r="13" spans="1:17" x14ac:dyDescent="0.25">
      <c r="A13" s="26" t="s">
        <v>16</v>
      </c>
      <c r="B13" s="26" t="s">
        <v>72</v>
      </c>
      <c r="C13" s="26" t="s">
        <v>73</v>
      </c>
      <c r="D13" s="16" t="s">
        <v>18</v>
      </c>
      <c r="E13" s="17"/>
      <c r="F13" s="17"/>
      <c r="G13" s="17"/>
      <c r="H13" s="17"/>
      <c r="I13" s="18">
        <v>45135</v>
      </c>
      <c r="J13" s="18">
        <v>45165</v>
      </c>
      <c r="K13" s="18" t="s">
        <v>15</v>
      </c>
    </row>
    <row r="14" spans="1:17" x14ac:dyDescent="0.25">
      <c r="A14" s="26" t="s">
        <v>16</v>
      </c>
      <c r="B14" s="26" t="s">
        <v>33</v>
      </c>
      <c r="C14" s="26" t="s">
        <v>34</v>
      </c>
      <c r="D14" s="16" t="s">
        <v>24</v>
      </c>
      <c r="E14" s="17">
        <v>-659368.08573302627</v>
      </c>
      <c r="F14" s="17"/>
      <c r="G14" s="17"/>
      <c r="H14" s="17"/>
      <c r="I14" s="18">
        <v>45138</v>
      </c>
      <c r="J14" s="18">
        <v>45138</v>
      </c>
      <c r="K14" s="18" t="s">
        <v>15</v>
      </c>
      <c r="L14" s="4"/>
      <c r="M14" s="34"/>
    </row>
    <row r="15" spans="1:17" x14ac:dyDescent="0.25">
      <c r="A15" s="26" t="s">
        <v>16</v>
      </c>
      <c r="B15" s="26" t="s">
        <v>35</v>
      </c>
      <c r="C15" s="26" t="s">
        <v>36</v>
      </c>
      <c r="D15" s="16" t="s">
        <v>24</v>
      </c>
      <c r="E15" s="17"/>
      <c r="F15" s="17">
        <v>1699068.6197415888</v>
      </c>
      <c r="G15" s="17"/>
      <c r="H15" s="17"/>
      <c r="I15" s="18">
        <v>45214</v>
      </c>
      <c r="J15" s="18">
        <v>45292</v>
      </c>
      <c r="K15" s="18" t="s">
        <v>15</v>
      </c>
      <c r="L15" s="4"/>
    </row>
    <row r="16" spans="1:17" x14ac:dyDescent="0.25">
      <c r="A16" s="26" t="s">
        <v>16</v>
      </c>
      <c r="B16" s="26" t="s">
        <v>74</v>
      </c>
      <c r="C16" s="26" t="s">
        <v>38</v>
      </c>
      <c r="D16" s="16" t="s">
        <v>24</v>
      </c>
      <c r="E16" s="17"/>
      <c r="F16" s="17">
        <v>0</v>
      </c>
      <c r="G16" s="17"/>
      <c r="H16" s="17"/>
      <c r="I16" s="18">
        <v>45245</v>
      </c>
      <c r="J16" s="18">
        <v>45292</v>
      </c>
      <c r="K16" s="18" t="s">
        <v>15</v>
      </c>
      <c r="L16" s="35"/>
    </row>
    <row r="17" spans="1:14" x14ac:dyDescent="0.25">
      <c r="A17" s="26" t="s">
        <v>16</v>
      </c>
      <c r="B17" s="26" t="s">
        <v>39</v>
      </c>
      <c r="C17" s="26" t="s">
        <v>20</v>
      </c>
      <c r="D17" s="16" t="s">
        <v>18</v>
      </c>
      <c r="E17" s="17"/>
      <c r="F17" s="17"/>
      <c r="G17" s="17"/>
      <c r="H17" s="17"/>
      <c r="I17" s="18">
        <v>45275</v>
      </c>
      <c r="J17" s="18">
        <v>45292</v>
      </c>
      <c r="K17" s="18" t="s">
        <v>15</v>
      </c>
      <c r="L17" s="35"/>
      <c r="M17" s="34"/>
    </row>
    <row r="18" spans="1:14" x14ac:dyDescent="0.25">
      <c r="A18" s="26" t="s">
        <v>16</v>
      </c>
      <c r="B18" s="26" t="s">
        <v>40</v>
      </c>
      <c r="C18" s="26" t="s">
        <v>41</v>
      </c>
      <c r="D18" s="16" t="s">
        <v>24</v>
      </c>
      <c r="E18" s="17"/>
      <c r="F18" s="17">
        <v>0</v>
      </c>
      <c r="G18" s="17"/>
      <c r="H18" s="17"/>
      <c r="I18" s="18">
        <v>45278</v>
      </c>
      <c r="J18" s="18">
        <v>45292</v>
      </c>
      <c r="K18" s="18" t="s">
        <v>15</v>
      </c>
      <c r="M18" s="34"/>
    </row>
    <row r="19" spans="1:14" x14ac:dyDescent="0.25">
      <c r="A19" s="26" t="s">
        <v>16</v>
      </c>
      <c r="B19" s="26" t="s">
        <v>42</v>
      </c>
      <c r="C19" s="26" t="s">
        <v>43</v>
      </c>
      <c r="D19" s="16" t="s">
        <v>18</v>
      </c>
      <c r="E19" s="17"/>
      <c r="F19" s="17"/>
      <c r="G19" s="17"/>
      <c r="H19" s="17"/>
      <c r="I19" s="18">
        <v>45282</v>
      </c>
      <c r="J19" s="18">
        <v>45292</v>
      </c>
      <c r="K19" s="18" t="s">
        <v>15</v>
      </c>
    </row>
    <row r="20" spans="1:14" x14ac:dyDescent="0.25">
      <c r="A20" s="26" t="s">
        <v>16</v>
      </c>
      <c r="B20" s="26" t="s">
        <v>75</v>
      </c>
      <c r="C20" s="26" t="s">
        <v>76</v>
      </c>
      <c r="D20" s="16" t="s">
        <v>18</v>
      </c>
      <c r="E20" s="17"/>
      <c r="F20" s="17"/>
      <c r="G20" s="17"/>
      <c r="H20" s="17"/>
      <c r="I20" s="18">
        <v>44760</v>
      </c>
      <c r="J20" s="18">
        <v>45292</v>
      </c>
      <c r="K20" s="18">
        <v>45291</v>
      </c>
    </row>
    <row r="21" spans="1:14" x14ac:dyDescent="0.25">
      <c r="A21" s="26" t="s">
        <v>25</v>
      </c>
      <c r="B21" s="26" t="s">
        <v>48</v>
      </c>
      <c r="C21" s="26" t="s">
        <v>49</v>
      </c>
      <c r="D21" s="16" t="s">
        <v>24</v>
      </c>
      <c r="E21" s="17"/>
      <c r="F21" s="17">
        <v>1607688.4479564875</v>
      </c>
      <c r="G21" s="17"/>
      <c r="H21" s="17"/>
      <c r="I21" s="18"/>
      <c r="J21" s="18">
        <v>45627</v>
      </c>
      <c r="K21" s="18"/>
      <c r="L21" s="4"/>
    </row>
    <row r="22" spans="1:14" x14ac:dyDescent="0.25">
      <c r="A22" s="26" t="s">
        <v>21</v>
      </c>
      <c r="B22" s="26" t="s">
        <v>77</v>
      </c>
      <c r="C22" s="26" t="s">
        <v>51</v>
      </c>
      <c r="D22" s="16" t="s">
        <v>18</v>
      </c>
      <c r="E22" s="17"/>
      <c r="F22" s="17"/>
      <c r="G22" s="17"/>
      <c r="H22" s="17"/>
      <c r="I22" s="18">
        <v>45383</v>
      </c>
      <c r="J22" s="18">
        <v>45383</v>
      </c>
      <c r="K22" s="18"/>
    </row>
    <row r="23" spans="1:14" x14ac:dyDescent="0.25">
      <c r="A23" s="26" t="s">
        <v>21</v>
      </c>
      <c r="B23" s="26" t="s">
        <v>52</v>
      </c>
      <c r="C23" s="26" t="s">
        <v>53</v>
      </c>
      <c r="D23" s="16" t="s">
        <v>18</v>
      </c>
      <c r="E23" s="17"/>
      <c r="F23" s="17"/>
      <c r="G23" s="17"/>
      <c r="H23" s="17"/>
      <c r="I23" s="18">
        <v>45392</v>
      </c>
      <c r="J23" s="18">
        <v>45422</v>
      </c>
      <c r="K23" s="18"/>
    </row>
    <row r="24" spans="1:14" x14ac:dyDescent="0.25">
      <c r="A24" s="26" t="s">
        <v>28</v>
      </c>
      <c r="B24" s="26" t="s">
        <v>54</v>
      </c>
      <c r="C24" s="26" t="s">
        <v>55</v>
      </c>
      <c r="D24" s="16" t="s">
        <v>18</v>
      </c>
      <c r="E24" s="17"/>
      <c r="F24" s="17"/>
      <c r="G24" s="17"/>
      <c r="H24" s="17"/>
      <c r="I24" s="18"/>
      <c r="J24" s="18"/>
      <c r="K24" s="18"/>
      <c r="L24" s="4"/>
    </row>
    <row r="25" spans="1:14" x14ac:dyDescent="0.25">
      <c r="A25" s="26" t="s">
        <v>28</v>
      </c>
      <c r="B25" s="26" t="s">
        <v>48</v>
      </c>
      <c r="C25" s="26" t="s">
        <v>57</v>
      </c>
      <c r="D25" s="16" t="s">
        <v>24</v>
      </c>
      <c r="E25" s="17"/>
      <c r="F25" s="17"/>
      <c r="G25" s="17">
        <v>1301970.9524233788</v>
      </c>
      <c r="H25" s="17"/>
      <c r="I25" s="18"/>
      <c r="J25" s="18">
        <v>45658</v>
      </c>
      <c r="K25" s="18"/>
      <c r="L25" s="4"/>
      <c r="N25" s="36"/>
    </row>
    <row r="26" spans="1:14" x14ac:dyDescent="0.25">
      <c r="A26" s="26" t="s">
        <v>28</v>
      </c>
      <c r="B26" s="26" t="s">
        <v>54</v>
      </c>
      <c r="C26" s="26" t="s">
        <v>17</v>
      </c>
      <c r="D26" s="16" t="s">
        <v>18</v>
      </c>
      <c r="E26" s="17"/>
      <c r="F26" s="17"/>
      <c r="G26" s="17"/>
      <c r="H26" s="17"/>
      <c r="I26" s="18"/>
      <c r="J26" s="18"/>
      <c r="K26" s="18"/>
    </row>
    <row r="27" spans="1:14" x14ac:dyDescent="0.25">
      <c r="A27" s="26" t="s">
        <v>28</v>
      </c>
      <c r="B27" s="26" t="s">
        <v>54</v>
      </c>
      <c r="C27" s="26" t="s">
        <v>114</v>
      </c>
      <c r="D27" s="16" t="s">
        <v>24</v>
      </c>
      <c r="E27" s="17"/>
      <c r="F27" s="17"/>
      <c r="G27" s="17"/>
      <c r="H27" s="17"/>
      <c r="I27" s="18"/>
      <c r="J27" s="18"/>
      <c r="K27" s="18"/>
    </row>
    <row r="28" spans="1:14" x14ac:dyDescent="0.25">
      <c r="A28" s="26" t="s">
        <v>28</v>
      </c>
      <c r="B28" s="26" t="s">
        <v>54</v>
      </c>
      <c r="C28" s="26" t="s">
        <v>115</v>
      </c>
      <c r="D28" s="16" t="s">
        <v>24</v>
      </c>
      <c r="E28" s="17"/>
      <c r="F28" s="17"/>
      <c r="G28" s="17"/>
      <c r="H28" s="17"/>
      <c r="I28" s="18"/>
      <c r="J28" s="18"/>
      <c r="K28" s="18"/>
      <c r="L28" s="4"/>
    </row>
    <row r="29" spans="1:14" x14ac:dyDescent="0.25">
      <c r="A29" s="26" t="s">
        <v>28</v>
      </c>
      <c r="B29" s="26" t="s">
        <v>48</v>
      </c>
      <c r="C29" s="26" t="s">
        <v>58</v>
      </c>
      <c r="D29" s="16" t="s">
        <v>24</v>
      </c>
      <c r="E29" s="17"/>
      <c r="F29" s="17"/>
      <c r="G29" s="17"/>
      <c r="H29" s="17">
        <v>2962057.1218280196</v>
      </c>
      <c r="I29" s="18"/>
      <c r="J29" s="18">
        <v>46023</v>
      </c>
      <c r="K29" s="18"/>
      <c r="L29" s="4"/>
    </row>
    <row r="30" spans="1:14" x14ac:dyDescent="0.25">
      <c r="A30" s="26" t="s">
        <v>59</v>
      </c>
      <c r="B30" s="26"/>
      <c r="C30" s="26"/>
      <c r="D30" s="16"/>
      <c r="E30" s="17"/>
      <c r="F30" s="17"/>
      <c r="G30" s="17"/>
      <c r="H30" s="17"/>
      <c r="I30" s="18"/>
      <c r="J30" s="18"/>
      <c r="K30" s="18"/>
    </row>
    <row r="31" spans="1:14" x14ac:dyDescent="0.25">
      <c r="A31" s="26">
        <v>0</v>
      </c>
      <c r="B31" s="26">
        <v>0</v>
      </c>
      <c r="C31" s="26">
        <v>0</v>
      </c>
      <c r="D31" s="16">
        <v>0</v>
      </c>
      <c r="E31" s="17"/>
      <c r="F31" s="17"/>
      <c r="G31" s="17"/>
      <c r="H31" s="17"/>
      <c r="I31" s="18"/>
      <c r="J31" s="18"/>
      <c r="K31" s="18"/>
      <c r="M31" s="37"/>
    </row>
    <row r="32" spans="1:14" x14ac:dyDescent="0.25">
      <c r="A32" s="26">
        <v>0</v>
      </c>
      <c r="B32" s="26">
        <v>0</v>
      </c>
      <c r="C32" s="26">
        <v>0</v>
      </c>
      <c r="D32" s="16">
        <v>0</v>
      </c>
      <c r="E32" s="17"/>
      <c r="F32" s="17"/>
      <c r="G32" s="17"/>
      <c r="H32" s="17"/>
      <c r="I32" s="18"/>
      <c r="J32" s="18"/>
      <c r="K32" s="18"/>
      <c r="M32" s="37"/>
    </row>
    <row r="33" spans="1:14" x14ac:dyDescent="0.25">
      <c r="A33" s="26"/>
      <c r="B33" s="16"/>
      <c r="C33" s="26"/>
      <c r="D33" s="16"/>
      <c r="E33" s="17"/>
      <c r="F33" s="17"/>
      <c r="G33" s="17"/>
      <c r="H33" s="17"/>
      <c r="I33" s="18"/>
      <c r="J33" s="18"/>
      <c r="K33" s="18"/>
      <c r="L33" s="4"/>
      <c r="M33" s="4"/>
      <c r="N33" s="4"/>
    </row>
    <row r="34" spans="1:14" x14ac:dyDescent="0.25">
      <c r="A34" s="15"/>
      <c r="B34" s="15"/>
      <c r="C34" s="15"/>
      <c r="D34" s="16"/>
      <c r="E34" s="17"/>
      <c r="F34" s="17"/>
      <c r="G34" s="17"/>
      <c r="H34" s="17"/>
      <c r="I34" s="17"/>
      <c r="J34" s="16"/>
      <c r="K34" s="16"/>
      <c r="L34" s="4"/>
    </row>
    <row r="35" spans="1:14" x14ac:dyDescent="0.25">
      <c r="A35" s="15"/>
      <c r="B35" s="15"/>
      <c r="C35" s="15"/>
      <c r="D35" s="16"/>
      <c r="E35" s="17"/>
      <c r="F35" s="17"/>
      <c r="G35" s="17"/>
      <c r="H35" s="17"/>
      <c r="I35" s="17"/>
      <c r="J35" s="16"/>
      <c r="K35" s="16"/>
      <c r="L35" s="4"/>
      <c r="M35" s="4"/>
      <c r="N35" s="4"/>
    </row>
    <row r="36" spans="1:14" x14ac:dyDescent="0.25">
      <c r="A36" s="15"/>
      <c r="B36" s="15"/>
      <c r="C36" s="15"/>
      <c r="D36" s="16"/>
      <c r="E36" s="17"/>
      <c r="F36" s="17"/>
      <c r="G36" s="17"/>
      <c r="H36" s="17"/>
      <c r="I36" s="17"/>
      <c r="J36" s="16"/>
      <c r="K36" s="16"/>
    </row>
    <row r="37" spans="1:14" x14ac:dyDescent="0.25">
      <c r="A37" s="15"/>
      <c r="B37" s="15"/>
      <c r="C37" s="15"/>
      <c r="D37" s="16"/>
      <c r="E37" s="17"/>
      <c r="F37" s="17"/>
      <c r="G37" s="17"/>
      <c r="H37" s="17"/>
      <c r="I37" s="17"/>
      <c r="J37" s="16"/>
      <c r="K37" s="16"/>
      <c r="L37" s="4"/>
    </row>
    <row r="38" spans="1:14" x14ac:dyDescent="0.25">
      <c r="A38" s="15"/>
      <c r="B38" s="15"/>
      <c r="C38" s="15"/>
      <c r="D38" s="16"/>
      <c r="E38" s="17"/>
      <c r="F38" s="17"/>
      <c r="G38" s="17"/>
      <c r="H38" s="17"/>
      <c r="I38" s="17"/>
      <c r="J38" s="16"/>
      <c r="K38" s="16"/>
    </row>
    <row r="39" spans="1:14" x14ac:dyDescent="0.25">
      <c r="A39" s="15"/>
      <c r="B39" s="15"/>
      <c r="C39" s="15"/>
      <c r="D39" s="16"/>
      <c r="E39" s="17"/>
      <c r="F39" s="17"/>
      <c r="G39" s="17"/>
      <c r="H39" s="17"/>
      <c r="I39" s="17"/>
      <c r="J39" s="16"/>
      <c r="K39" s="16"/>
    </row>
    <row r="40" spans="1:14" x14ac:dyDescent="0.25">
      <c r="A40" s="15"/>
      <c r="B40" s="15"/>
      <c r="C40" s="15"/>
      <c r="D40" s="16"/>
      <c r="E40" s="17"/>
      <c r="F40" s="17"/>
      <c r="G40" s="17"/>
      <c r="H40" s="17"/>
      <c r="I40" s="17"/>
      <c r="J40" s="16"/>
      <c r="K40" s="16"/>
    </row>
    <row r="41" spans="1:14" x14ac:dyDescent="0.25">
      <c r="A41" s="15"/>
      <c r="B41" s="15"/>
      <c r="C41" s="15"/>
      <c r="D41" s="16"/>
      <c r="E41" s="17"/>
      <c r="F41" s="17"/>
      <c r="G41" s="17"/>
      <c r="H41" s="17"/>
      <c r="I41" s="17"/>
      <c r="J41" s="16"/>
      <c r="K41" s="16"/>
    </row>
    <row r="42" spans="1:14" x14ac:dyDescent="0.25">
      <c r="A42" s="15"/>
      <c r="B42" s="15"/>
      <c r="C42" s="15"/>
      <c r="D42" s="16"/>
      <c r="E42" s="17"/>
      <c r="F42" s="17"/>
      <c r="G42" s="17"/>
      <c r="H42" s="17"/>
      <c r="I42" s="17"/>
      <c r="J42" s="16"/>
      <c r="K42" s="16"/>
    </row>
    <row r="43" spans="1:14" x14ac:dyDescent="0.25">
      <c r="A43" s="15"/>
      <c r="B43" s="15"/>
      <c r="C43" s="15"/>
      <c r="D43" s="16"/>
      <c r="E43" s="17"/>
      <c r="F43" s="17"/>
      <c r="G43" s="17"/>
      <c r="H43" s="17"/>
      <c r="I43" s="17"/>
      <c r="J43" s="16"/>
      <c r="K43" s="16"/>
    </row>
    <row r="44" spans="1:14" x14ac:dyDescent="0.25">
      <c r="A44" s="15"/>
      <c r="B44" s="15"/>
      <c r="C44" s="15"/>
      <c r="D44" s="16"/>
      <c r="E44" s="17"/>
      <c r="F44" s="17"/>
      <c r="G44" s="17"/>
      <c r="H44" s="17"/>
      <c r="I44" s="17"/>
      <c r="J44" s="16"/>
      <c r="K44" s="16"/>
    </row>
    <row r="45" spans="1:14" x14ac:dyDescent="0.25">
      <c r="A45" s="15"/>
      <c r="B45" s="15"/>
      <c r="C45" s="15"/>
      <c r="D45" s="16"/>
      <c r="E45" s="17"/>
      <c r="F45" s="17"/>
      <c r="G45" s="17"/>
      <c r="H45" s="17"/>
      <c r="I45" s="17"/>
      <c r="J45" s="16"/>
      <c r="K45" s="16"/>
    </row>
    <row r="46" spans="1:14" x14ac:dyDescent="0.25">
      <c r="A46" s="15"/>
      <c r="B46" s="15"/>
      <c r="C46" s="15"/>
      <c r="D46" s="16"/>
      <c r="E46" s="17"/>
      <c r="F46" s="17"/>
      <c r="G46" s="17"/>
      <c r="H46" s="17"/>
      <c r="I46" s="17"/>
      <c r="J46" s="16"/>
      <c r="K46" s="16"/>
    </row>
    <row r="47" spans="1:14" x14ac:dyDescent="0.25">
      <c r="A47" s="15"/>
      <c r="B47" s="15"/>
      <c r="C47" s="15"/>
      <c r="D47" s="16"/>
      <c r="E47" s="17"/>
      <c r="F47" s="17"/>
      <c r="G47" s="17"/>
      <c r="H47" s="17"/>
      <c r="I47" s="17"/>
      <c r="J47" s="16"/>
      <c r="K47" s="16"/>
    </row>
    <row r="48" spans="1:14" x14ac:dyDescent="0.25">
      <c r="A48" s="15"/>
      <c r="B48" s="15"/>
      <c r="C48" s="15"/>
      <c r="D48" s="16"/>
      <c r="E48" s="17"/>
      <c r="F48" s="17"/>
      <c r="G48" s="17"/>
      <c r="H48" s="17"/>
      <c r="I48" s="17"/>
      <c r="J48" s="16"/>
      <c r="K48" s="16"/>
    </row>
    <row r="49" spans="1:11" x14ac:dyDescent="0.25">
      <c r="A49" s="15"/>
      <c r="B49" s="15"/>
      <c r="C49" s="15"/>
      <c r="D49" s="16"/>
      <c r="E49" s="17"/>
      <c r="F49" s="17"/>
      <c r="G49" s="17"/>
      <c r="H49" s="17"/>
      <c r="I49" s="17"/>
      <c r="J49" s="16"/>
      <c r="K49" s="16"/>
    </row>
    <row r="50" spans="1:11" x14ac:dyDescent="0.25">
      <c r="A50" s="15"/>
      <c r="B50" s="15"/>
      <c r="C50" s="15"/>
      <c r="D50" s="16"/>
      <c r="E50" s="17"/>
      <c r="F50" s="17"/>
      <c r="G50" s="17"/>
      <c r="H50" s="17"/>
      <c r="I50" s="17"/>
      <c r="J50" s="16"/>
      <c r="K50" s="16"/>
    </row>
    <row r="51" spans="1:11" x14ac:dyDescent="0.25">
      <c r="A51" s="15"/>
      <c r="B51" s="15"/>
      <c r="C51" s="15"/>
      <c r="D51" s="16"/>
      <c r="E51" s="17"/>
      <c r="F51" s="17"/>
      <c r="G51" s="17"/>
      <c r="H51" s="17"/>
      <c r="I51" s="17"/>
      <c r="J51" s="16"/>
      <c r="K51" s="16"/>
    </row>
    <row r="52" spans="1:11" x14ac:dyDescent="0.25">
      <c r="A52" s="15"/>
      <c r="B52" s="15"/>
      <c r="C52" s="15"/>
      <c r="D52" s="16"/>
      <c r="E52" s="17"/>
      <c r="F52" s="17"/>
      <c r="G52" s="17"/>
      <c r="H52" s="17"/>
      <c r="I52" s="17"/>
      <c r="J52" s="16"/>
      <c r="K52" s="16"/>
    </row>
    <row r="53" spans="1:11" x14ac:dyDescent="0.25">
      <c r="A53" s="15"/>
      <c r="B53" s="15"/>
      <c r="C53" s="15"/>
      <c r="D53" s="16"/>
      <c r="E53" s="17"/>
      <c r="F53" s="17"/>
      <c r="G53" s="17"/>
      <c r="H53" s="17"/>
      <c r="I53" s="17"/>
      <c r="J53" s="16"/>
      <c r="K53" s="16"/>
    </row>
    <row r="54" spans="1:11" x14ac:dyDescent="0.25">
      <c r="A54" s="15"/>
      <c r="B54" s="15"/>
      <c r="C54" s="15"/>
      <c r="D54" s="16"/>
      <c r="E54" s="17"/>
      <c r="F54" s="17"/>
      <c r="G54" s="17"/>
      <c r="H54" s="17"/>
      <c r="I54" s="17"/>
      <c r="J54" s="16"/>
      <c r="K54" s="16"/>
    </row>
    <row r="55" spans="1:11" x14ac:dyDescent="0.25">
      <c r="A55" s="15"/>
      <c r="B55" s="15"/>
      <c r="C55" s="15"/>
      <c r="D55" s="16"/>
      <c r="E55" s="17"/>
      <c r="F55" s="17"/>
      <c r="G55" s="17"/>
      <c r="H55" s="17"/>
      <c r="I55" s="17"/>
      <c r="J55" s="16"/>
      <c r="K55" s="16"/>
    </row>
    <row r="56" spans="1:11" x14ac:dyDescent="0.25">
      <c r="A56" s="15"/>
      <c r="B56" s="15"/>
      <c r="C56" s="15"/>
      <c r="D56" s="16"/>
      <c r="E56" s="17"/>
      <c r="F56" s="17"/>
      <c r="G56" s="17"/>
      <c r="H56" s="17"/>
      <c r="I56" s="17"/>
      <c r="J56" s="16"/>
      <c r="K56" s="16"/>
    </row>
    <row r="57" spans="1:11" x14ac:dyDescent="0.25">
      <c r="A57" s="20" t="s">
        <v>60</v>
      </c>
      <c r="B57" s="20" t="s">
        <v>60</v>
      </c>
      <c r="C57" s="20" t="s">
        <v>60</v>
      </c>
      <c r="D57" s="20" t="s">
        <v>60</v>
      </c>
      <c r="E57" s="20"/>
      <c r="F57" s="20"/>
      <c r="G57" s="20"/>
      <c r="H57" s="20"/>
      <c r="I57" s="20"/>
      <c r="J57" s="20" t="s">
        <v>60</v>
      </c>
      <c r="K57" s="20" t="s">
        <v>60</v>
      </c>
    </row>
    <row r="58" spans="1:11" x14ac:dyDescent="0.25">
      <c r="D58" s="21" t="s">
        <v>61</v>
      </c>
      <c r="E58" s="4">
        <f>SUM(E5:E56)</f>
        <v>2693223.3772524744</v>
      </c>
      <c r="F58" s="4">
        <f t="shared" ref="F58:H58" si="0">SUM(F5:F56)</f>
        <v>3306757.0676980764</v>
      </c>
      <c r="G58" s="4">
        <f t="shared" si="0"/>
        <v>1301970.9524233788</v>
      </c>
      <c r="H58" s="4">
        <f t="shared" si="0"/>
        <v>2962057.1218280196</v>
      </c>
    </row>
    <row r="59" spans="1:11" x14ac:dyDescent="0.25">
      <c r="D59" s="21"/>
      <c r="E59" s="22"/>
      <c r="F59" s="23"/>
      <c r="G59" s="24"/>
      <c r="H59" s="24"/>
    </row>
    <row r="60" spans="1:11" x14ac:dyDescent="0.25">
      <c r="C60" t="s">
        <v>62</v>
      </c>
      <c r="D60" s="25"/>
      <c r="E60" s="22"/>
      <c r="F60" s="22"/>
    </row>
  </sheetData>
  <mergeCells count="1">
    <mergeCell ref="E2:H2"/>
  </mergeCells>
  <pageMargins left="0.7" right="0.7" top="0.75" bottom="0.75" header="0.3" footer="0.3"/>
  <pageSetup scale="42" fitToHeight="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197CC-225D-417F-B239-E404C25854B8}">
  <sheetPr>
    <tabColor theme="5" tint="0.39997558519241921"/>
  </sheetPr>
  <dimension ref="A1:Q55"/>
  <sheetViews>
    <sheetView view="pageBreakPreview" zoomScale="96" zoomScaleNormal="96" zoomScaleSheetLayoutView="96" workbookViewId="0">
      <selection activeCell="L3" sqref="L3:L16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25.140625" style="5" bestFit="1" customWidth="1"/>
    <col min="5" max="5" width="8.5703125" style="4" bestFit="1" customWidth="1"/>
    <col min="6" max="7" width="10.140625" style="4" bestFit="1" customWidth="1"/>
    <col min="8" max="8" width="9.42578125" style="4" bestFit="1" customWidth="1"/>
    <col min="9" max="9" width="14.140625" style="4" bestFit="1" customWidth="1"/>
    <col min="10" max="10" width="17.7109375" style="5" bestFit="1" customWidth="1"/>
    <col min="11" max="11" width="12.7109375" style="5" bestFit="1" customWidth="1"/>
    <col min="12" max="12" width="10.5703125" bestFit="1" customWidth="1"/>
    <col min="13" max="13" width="12.7109375" bestFit="1" customWidth="1"/>
    <col min="14" max="14" width="4.140625" bestFit="1" customWidth="1"/>
    <col min="15" max="15" width="8.5703125" bestFit="1" customWidth="1"/>
    <col min="16" max="16" width="10.140625" bestFit="1" customWidth="1"/>
    <col min="17" max="17" width="9.425781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116</v>
      </c>
      <c r="B2" s="2" t="s">
        <v>3</v>
      </c>
      <c r="C2" s="6" t="s">
        <v>64</v>
      </c>
      <c r="E2" s="7" t="s">
        <v>4</v>
      </c>
      <c r="F2" s="7"/>
      <c r="G2" s="7"/>
      <c r="H2" s="7"/>
    </row>
    <row r="3" spans="1:17" s="9" customFormat="1" ht="45" x14ac:dyDescent="0.25">
      <c r="A3" s="9" t="s">
        <v>5</v>
      </c>
      <c r="B3" s="9" t="s">
        <v>6</v>
      </c>
      <c r="C3" s="9" t="s">
        <v>7</v>
      </c>
      <c r="D3" s="9" t="s">
        <v>8</v>
      </c>
      <c r="E3" s="9">
        <v>2023</v>
      </c>
      <c r="F3" s="9">
        <v>2024</v>
      </c>
      <c r="G3" s="9">
        <v>2025</v>
      </c>
      <c r="H3" s="9">
        <v>2026</v>
      </c>
      <c r="I3" s="10" t="s">
        <v>9</v>
      </c>
      <c r="J3" s="9" t="s">
        <v>10</v>
      </c>
      <c r="K3" s="9" t="s">
        <v>11</v>
      </c>
    </row>
    <row r="4" spans="1:17" x14ac:dyDescent="0.25">
      <c r="A4" s="11" t="s">
        <v>12</v>
      </c>
      <c r="B4" s="12" t="s">
        <v>117</v>
      </c>
      <c r="C4" s="11" t="s">
        <v>118</v>
      </c>
      <c r="D4" s="12" t="s">
        <v>24</v>
      </c>
      <c r="E4" s="13">
        <v>731039</v>
      </c>
      <c r="F4" s="13"/>
      <c r="G4" s="13"/>
      <c r="H4" s="13"/>
      <c r="I4" s="13"/>
      <c r="J4" s="14">
        <v>44958</v>
      </c>
      <c r="K4" s="12" t="s">
        <v>15</v>
      </c>
      <c r="L4" s="4"/>
    </row>
    <row r="5" spans="1:17" x14ac:dyDescent="0.25">
      <c r="A5" s="15" t="s">
        <v>21</v>
      </c>
      <c r="B5" s="16" t="s">
        <v>39</v>
      </c>
      <c r="C5" s="15" t="s">
        <v>20</v>
      </c>
      <c r="D5" s="16" t="s">
        <v>18</v>
      </c>
      <c r="E5" s="17"/>
      <c r="F5" s="17"/>
      <c r="G5" s="17"/>
      <c r="H5" s="17"/>
      <c r="I5" s="18">
        <v>44917</v>
      </c>
      <c r="J5" s="18">
        <v>45292</v>
      </c>
      <c r="K5" s="16" t="s">
        <v>15</v>
      </c>
      <c r="L5" s="4"/>
    </row>
    <row r="6" spans="1:17" x14ac:dyDescent="0.25">
      <c r="A6" s="15" t="s">
        <v>21</v>
      </c>
      <c r="B6" s="16" t="s">
        <v>40</v>
      </c>
      <c r="C6" s="15" t="s">
        <v>41</v>
      </c>
      <c r="D6" s="16" t="s">
        <v>24</v>
      </c>
      <c r="E6" s="17"/>
      <c r="F6" s="17">
        <v>0</v>
      </c>
      <c r="G6" s="17"/>
      <c r="H6" s="17"/>
      <c r="I6" s="18">
        <v>45282</v>
      </c>
      <c r="J6" s="18">
        <v>45292</v>
      </c>
      <c r="K6" s="16" t="s">
        <v>15</v>
      </c>
      <c r="L6" s="4"/>
    </row>
    <row r="7" spans="1:17" x14ac:dyDescent="0.25">
      <c r="A7" s="15" t="s">
        <v>21</v>
      </c>
      <c r="B7" s="16" t="s">
        <v>87</v>
      </c>
      <c r="C7" s="15" t="s">
        <v>88</v>
      </c>
      <c r="D7" s="16" t="s">
        <v>18</v>
      </c>
      <c r="E7" s="17"/>
      <c r="F7" s="17"/>
      <c r="G7" s="17"/>
      <c r="H7" s="17"/>
      <c r="I7" s="18">
        <v>45282</v>
      </c>
      <c r="J7" s="18">
        <v>45313</v>
      </c>
      <c r="K7" s="16" t="s">
        <v>15</v>
      </c>
      <c r="L7" s="4"/>
      <c r="M7" s="5" t="s">
        <v>16</v>
      </c>
      <c r="N7" s="4">
        <f>SUMIF($A$7:$A51,$M7,E$7:E51)</f>
        <v>0</v>
      </c>
      <c r="O7" s="4">
        <f>SUMIF($A$7:$A51,$M7,F$7:F51)</f>
        <v>0</v>
      </c>
      <c r="P7" s="4">
        <f>SUMIF($A$7:$A51,$M7,G$7:G51)</f>
        <v>0</v>
      </c>
      <c r="Q7" s="4">
        <f>SUMIF($A$7:$A51,$M7,H$7:H51)</f>
        <v>0</v>
      </c>
    </row>
    <row r="8" spans="1:17" x14ac:dyDescent="0.25">
      <c r="A8" s="15" t="s">
        <v>25</v>
      </c>
      <c r="B8" s="16" t="s">
        <v>48</v>
      </c>
      <c r="C8" s="15" t="s">
        <v>49</v>
      </c>
      <c r="D8" s="16" t="s">
        <v>24</v>
      </c>
      <c r="E8" s="17"/>
      <c r="F8" s="17">
        <v>825003</v>
      </c>
      <c r="G8" s="17"/>
      <c r="H8" s="17"/>
      <c r="I8" s="18"/>
      <c r="J8" s="18">
        <v>45292</v>
      </c>
      <c r="K8" s="16"/>
      <c r="L8" s="4"/>
      <c r="M8" s="5" t="s">
        <v>21</v>
      </c>
      <c r="N8" s="4">
        <f>SUMIF($A$7:$A52,$M8,E$7:E52)</f>
        <v>0</v>
      </c>
      <c r="O8" s="4">
        <f>SUMIF($A$7:$A52,$M8,F$7:F52)</f>
        <v>0</v>
      </c>
      <c r="P8" s="4">
        <f>SUMIF($A$7:$A52,$M8,G$7:G52)</f>
        <v>0</v>
      </c>
      <c r="Q8" s="4">
        <f>SUMIF($A$7:$A52,$M8,H$7:H52)</f>
        <v>0</v>
      </c>
    </row>
    <row r="9" spans="1:17" x14ac:dyDescent="0.25">
      <c r="A9" s="15" t="s">
        <v>28</v>
      </c>
      <c r="B9" s="16" t="s">
        <v>54</v>
      </c>
      <c r="C9" s="15" t="s">
        <v>55</v>
      </c>
      <c r="D9" s="16" t="s">
        <v>18</v>
      </c>
      <c r="E9" s="17"/>
      <c r="F9" s="17"/>
      <c r="G9" s="17"/>
      <c r="H9" s="17"/>
      <c r="I9" s="18"/>
      <c r="J9" s="18"/>
      <c r="K9" s="18"/>
      <c r="L9" s="4"/>
      <c r="M9" s="5" t="s">
        <v>25</v>
      </c>
      <c r="N9" s="4">
        <f>SUMIF($A$7:$A52,$M9,E$7:E52)</f>
        <v>0</v>
      </c>
      <c r="O9" s="4">
        <f>SUMIF($A$7:$A52,$M9,F$7:F52)</f>
        <v>825003</v>
      </c>
      <c r="P9" s="4">
        <f>SUMIF($A$7:$A52,$M9,G$7:G52)</f>
        <v>0</v>
      </c>
      <c r="Q9" s="4">
        <f>SUMIF($A$7:$A52,$M9,H$7:H52)</f>
        <v>0</v>
      </c>
    </row>
    <row r="10" spans="1:17" x14ac:dyDescent="0.25">
      <c r="A10" s="15" t="s">
        <v>28</v>
      </c>
      <c r="B10" s="16" t="s">
        <v>54</v>
      </c>
      <c r="C10" s="15" t="s">
        <v>43</v>
      </c>
      <c r="D10" s="16" t="s">
        <v>18</v>
      </c>
      <c r="E10" s="17"/>
      <c r="F10" s="17"/>
      <c r="G10" s="17"/>
      <c r="H10" s="17"/>
      <c r="I10" s="18"/>
      <c r="J10" s="18"/>
      <c r="K10" s="18"/>
      <c r="L10" s="4"/>
      <c r="M10" s="5" t="s">
        <v>28</v>
      </c>
      <c r="N10" s="4">
        <f>SUMIF($A$7:$A56,$M10,E$7:E56)</f>
        <v>0</v>
      </c>
      <c r="O10" s="4">
        <f>SUMIF($A$7:$A56,$M10,F$7:F56)</f>
        <v>0</v>
      </c>
      <c r="P10" s="4">
        <f>SUMIF($A$7:$A56,$M10,G$7:G56)</f>
        <v>48897</v>
      </c>
      <c r="Q10" s="4">
        <f>SUMIF($A$7:$A56,$M10,H$7:H56)</f>
        <v>35129.684137423756</v>
      </c>
    </row>
    <row r="11" spans="1:17" x14ac:dyDescent="0.25">
      <c r="A11" s="15" t="s">
        <v>28</v>
      </c>
      <c r="B11" s="16" t="s">
        <v>54</v>
      </c>
      <c r="C11" s="15" t="s">
        <v>56</v>
      </c>
      <c r="D11" s="16" t="s">
        <v>24</v>
      </c>
      <c r="E11" s="17"/>
      <c r="F11" s="17"/>
      <c r="G11" s="17"/>
      <c r="H11" s="17"/>
      <c r="I11" s="18"/>
      <c r="J11" s="18"/>
      <c r="K11" s="16"/>
      <c r="L11" s="4"/>
    </row>
    <row r="12" spans="1:17" x14ac:dyDescent="0.25">
      <c r="A12" s="15" t="s">
        <v>28</v>
      </c>
      <c r="B12" s="16" t="s">
        <v>48</v>
      </c>
      <c r="C12" s="15" t="s">
        <v>57</v>
      </c>
      <c r="D12" s="16" t="s">
        <v>24</v>
      </c>
      <c r="E12" s="17"/>
      <c r="F12" s="17"/>
      <c r="G12" s="17">
        <v>48897</v>
      </c>
      <c r="H12" s="17"/>
      <c r="I12" s="18"/>
      <c r="J12" s="18">
        <v>45658</v>
      </c>
      <c r="K12" s="16"/>
      <c r="L12" s="4"/>
    </row>
    <row r="13" spans="1:17" x14ac:dyDescent="0.25">
      <c r="A13" s="15" t="s">
        <v>28</v>
      </c>
      <c r="B13" s="16" t="s">
        <v>54</v>
      </c>
      <c r="C13" s="15" t="s">
        <v>17</v>
      </c>
      <c r="D13" s="16" t="s">
        <v>18</v>
      </c>
      <c r="E13" s="17"/>
      <c r="F13" s="17"/>
      <c r="G13" s="17"/>
      <c r="H13" s="17"/>
      <c r="I13" s="18"/>
      <c r="J13" s="18"/>
      <c r="K13" s="16"/>
      <c r="L13" s="4"/>
      <c r="M13" s="5"/>
    </row>
    <row r="14" spans="1:17" x14ac:dyDescent="0.25">
      <c r="A14" s="15" t="s">
        <v>28</v>
      </c>
      <c r="B14" s="16" t="s">
        <v>54</v>
      </c>
      <c r="C14" s="15" t="s">
        <v>56</v>
      </c>
      <c r="D14" s="16" t="s">
        <v>24</v>
      </c>
      <c r="E14" s="17"/>
      <c r="F14" s="17"/>
      <c r="G14" s="17"/>
      <c r="H14" s="17"/>
      <c r="I14" s="18"/>
      <c r="J14" s="18"/>
      <c r="K14" s="16"/>
      <c r="L14" s="4"/>
    </row>
    <row r="15" spans="1:17" x14ac:dyDescent="0.25">
      <c r="A15" s="15" t="s">
        <v>28</v>
      </c>
      <c r="B15" s="16" t="s">
        <v>48</v>
      </c>
      <c r="C15" s="15" t="s">
        <v>58</v>
      </c>
      <c r="D15" s="16" t="s">
        <v>24</v>
      </c>
      <c r="E15" s="17"/>
      <c r="F15" s="17"/>
      <c r="G15" s="17"/>
      <c r="H15" s="17">
        <v>35129.684137423756</v>
      </c>
      <c r="I15" s="18"/>
      <c r="J15" s="18">
        <v>46023</v>
      </c>
      <c r="K15" s="16"/>
      <c r="L15" s="4"/>
    </row>
    <row r="16" spans="1:17" x14ac:dyDescent="0.25">
      <c r="A16" t="s">
        <v>59</v>
      </c>
      <c r="B16" s="15"/>
      <c r="C16" s="15"/>
      <c r="D16" s="16"/>
      <c r="E16" s="17"/>
      <c r="F16" s="17"/>
      <c r="G16" s="17"/>
      <c r="H16" s="17"/>
      <c r="I16" s="18"/>
      <c r="J16" s="18"/>
      <c r="K16" s="16"/>
    </row>
    <row r="17" spans="1:11" x14ac:dyDescent="0.25">
      <c r="A17" s="15"/>
      <c r="B17" s="15"/>
      <c r="C17" s="15"/>
      <c r="D17" s="16"/>
      <c r="E17" s="17"/>
      <c r="F17" s="17"/>
      <c r="G17" s="17"/>
      <c r="H17" s="17"/>
      <c r="I17" s="18"/>
      <c r="J17" s="16"/>
      <c r="K17" s="16"/>
    </row>
    <row r="18" spans="1:11" x14ac:dyDescent="0.25">
      <c r="A18" s="15"/>
      <c r="B18" s="15"/>
      <c r="C18" s="15"/>
      <c r="D18" s="16"/>
      <c r="E18" s="17"/>
      <c r="F18" s="17"/>
      <c r="G18" s="17"/>
      <c r="H18" s="17"/>
      <c r="I18" s="18"/>
      <c r="J18" s="16"/>
      <c r="K18" s="16"/>
    </row>
    <row r="19" spans="1:11" x14ac:dyDescent="0.25">
      <c r="A19" s="15"/>
      <c r="B19" s="15"/>
      <c r="C19" s="15"/>
      <c r="D19" s="16"/>
      <c r="E19" s="17"/>
      <c r="F19" s="17"/>
      <c r="G19" s="17"/>
      <c r="H19" s="17"/>
      <c r="I19" s="18"/>
      <c r="J19" s="16"/>
      <c r="K19" s="16"/>
    </row>
    <row r="20" spans="1:11" x14ac:dyDescent="0.25">
      <c r="A20" s="15"/>
      <c r="B20" s="15"/>
      <c r="C20" s="15"/>
      <c r="D20" s="16"/>
      <c r="E20" s="17"/>
      <c r="F20" s="17"/>
      <c r="G20" s="17"/>
      <c r="H20" s="17"/>
      <c r="I20" s="17"/>
      <c r="J20" s="18"/>
      <c r="K20" s="16"/>
    </row>
    <row r="21" spans="1:11" x14ac:dyDescent="0.25">
      <c r="A21" s="15"/>
      <c r="B21" s="15"/>
      <c r="C21" s="15"/>
      <c r="D21" s="16"/>
      <c r="E21" s="17"/>
      <c r="F21" s="17"/>
      <c r="G21" s="17"/>
      <c r="H21" s="17"/>
      <c r="I21" s="17"/>
      <c r="J21" s="16"/>
      <c r="K21" s="16"/>
    </row>
    <row r="22" spans="1:11" x14ac:dyDescent="0.25">
      <c r="A22" s="15"/>
      <c r="B22" s="15"/>
      <c r="C22" s="15"/>
      <c r="D22" s="16"/>
      <c r="E22" s="17"/>
      <c r="F22" s="17"/>
      <c r="G22" s="17"/>
      <c r="H22" s="17"/>
      <c r="I22" s="17"/>
      <c r="J22" s="16"/>
      <c r="K22" s="16"/>
    </row>
    <row r="23" spans="1:11" x14ac:dyDescent="0.25">
      <c r="A23" s="15"/>
      <c r="B23" s="15"/>
      <c r="C23" s="15"/>
      <c r="D23" s="16"/>
      <c r="E23" s="17"/>
      <c r="F23" s="17"/>
      <c r="G23" s="17"/>
      <c r="H23" s="17"/>
      <c r="I23" s="17"/>
      <c r="J23" s="16"/>
      <c r="K23" s="16"/>
    </row>
    <row r="24" spans="1:11" x14ac:dyDescent="0.25">
      <c r="A24" s="15"/>
      <c r="B24" s="15"/>
      <c r="C24" s="15"/>
      <c r="D24" s="16"/>
      <c r="E24" s="17"/>
      <c r="F24" s="17"/>
      <c r="G24" s="17"/>
      <c r="H24" s="17"/>
      <c r="I24" s="17"/>
      <c r="J24" s="16"/>
      <c r="K24" s="16"/>
    </row>
    <row r="25" spans="1:11" x14ac:dyDescent="0.25">
      <c r="A25" s="15"/>
      <c r="B25" s="15"/>
      <c r="C25" s="15"/>
      <c r="D25" s="16"/>
      <c r="E25" s="17"/>
      <c r="F25" s="17"/>
      <c r="G25" s="17"/>
      <c r="H25" s="17"/>
      <c r="I25" s="17"/>
      <c r="J25" s="16"/>
      <c r="K25" s="16"/>
    </row>
    <row r="26" spans="1:11" x14ac:dyDescent="0.25">
      <c r="A26" s="15"/>
      <c r="B26" s="15"/>
      <c r="C26" s="15"/>
      <c r="D26" s="16"/>
      <c r="E26" s="17"/>
      <c r="F26" s="17"/>
      <c r="G26" s="17"/>
      <c r="H26" s="17"/>
      <c r="I26" s="17"/>
      <c r="J26" s="16"/>
      <c r="K26" s="16"/>
    </row>
    <row r="27" spans="1:11" x14ac:dyDescent="0.25">
      <c r="A27" s="15"/>
      <c r="B27" s="15"/>
      <c r="C27" s="15"/>
      <c r="D27" s="16"/>
      <c r="E27" s="17"/>
      <c r="F27" s="17"/>
      <c r="G27" s="17"/>
      <c r="H27" s="17"/>
      <c r="I27" s="17"/>
      <c r="J27" s="16"/>
      <c r="K27" s="16"/>
    </row>
    <row r="28" spans="1:11" x14ac:dyDescent="0.25">
      <c r="A28" s="15"/>
      <c r="B28" s="15"/>
      <c r="C28" s="15"/>
      <c r="D28" s="16"/>
      <c r="E28" s="17"/>
      <c r="F28" s="17"/>
      <c r="G28" s="17"/>
      <c r="H28" s="17"/>
      <c r="I28" s="17"/>
      <c r="J28" s="16"/>
      <c r="K28" s="16"/>
    </row>
    <row r="29" spans="1:11" x14ac:dyDescent="0.25">
      <c r="A29" s="15"/>
      <c r="B29" s="15"/>
      <c r="C29" s="15"/>
      <c r="D29" s="16"/>
      <c r="E29" s="17"/>
      <c r="F29" s="17"/>
      <c r="G29" s="17"/>
      <c r="H29" s="17"/>
      <c r="I29" s="17"/>
      <c r="J29" s="16"/>
      <c r="K29" s="16"/>
    </row>
    <row r="30" spans="1:11" x14ac:dyDescent="0.25">
      <c r="A30" s="15"/>
      <c r="B30" s="15"/>
      <c r="C30" s="15"/>
      <c r="D30" s="16"/>
      <c r="E30" s="17"/>
      <c r="F30" s="17"/>
      <c r="G30" s="17"/>
      <c r="H30" s="17"/>
      <c r="I30" s="17"/>
      <c r="J30" s="16"/>
      <c r="K30" s="16"/>
    </row>
    <row r="31" spans="1:11" x14ac:dyDescent="0.25">
      <c r="A31" s="15"/>
      <c r="B31" s="15"/>
      <c r="C31" s="15"/>
      <c r="D31" s="16"/>
      <c r="E31" s="17"/>
      <c r="F31" s="17"/>
      <c r="G31" s="17"/>
      <c r="H31" s="17"/>
      <c r="I31" s="17"/>
      <c r="J31" s="16"/>
      <c r="K31" s="16"/>
    </row>
    <row r="32" spans="1:11" x14ac:dyDescent="0.25">
      <c r="A32" s="15"/>
      <c r="B32" s="15"/>
      <c r="C32" s="15"/>
      <c r="D32" s="16"/>
      <c r="E32" s="17"/>
      <c r="F32" s="17"/>
      <c r="G32" s="17"/>
      <c r="H32" s="17"/>
      <c r="I32" s="17"/>
      <c r="J32" s="16"/>
      <c r="K32" s="16"/>
    </row>
    <row r="33" spans="1:11" x14ac:dyDescent="0.25">
      <c r="A33" s="15"/>
      <c r="B33" s="15"/>
      <c r="C33" s="15"/>
      <c r="D33" s="16"/>
      <c r="E33" s="17"/>
      <c r="F33" s="17"/>
      <c r="G33" s="17"/>
      <c r="H33" s="17"/>
      <c r="I33" s="17"/>
      <c r="J33" s="16"/>
      <c r="K33" s="16"/>
    </row>
    <row r="34" spans="1:11" x14ac:dyDescent="0.25">
      <c r="A34" s="15"/>
      <c r="B34" s="15"/>
      <c r="C34" s="15"/>
      <c r="D34" s="16"/>
      <c r="E34" s="17"/>
      <c r="F34" s="17"/>
      <c r="G34" s="17"/>
      <c r="H34" s="17"/>
      <c r="I34" s="17"/>
      <c r="J34" s="16"/>
      <c r="K34" s="16"/>
    </row>
    <row r="35" spans="1:11" x14ac:dyDescent="0.25">
      <c r="A35" s="15"/>
      <c r="B35" s="15"/>
      <c r="C35" s="15"/>
      <c r="D35" s="16"/>
      <c r="E35" s="17"/>
      <c r="F35" s="17"/>
      <c r="G35" s="17"/>
      <c r="H35" s="17"/>
      <c r="I35" s="17"/>
      <c r="J35" s="16"/>
      <c r="K35" s="16"/>
    </row>
    <row r="36" spans="1:11" x14ac:dyDescent="0.25">
      <c r="A36" s="15"/>
      <c r="B36" s="15"/>
      <c r="C36" s="15"/>
      <c r="D36" s="16"/>
      <c r="E36" s="17"/>
      <c r="F36" s="17"/>
      <c r="G36" s="17"/>
      <c r="H36" s="17"/>
      <c r="I36" s="17"/>
      <c r="J36" s="16"/>
      <c r="K36" s="16"/>
    </row>
    <row r="37" spans="1:11" x14ac:dyDescent="0.25">
      <c r="A37" s="15"/>
      <c r="B37" s="15"/>
      <c r="C37" s="15"/>
      <c r="D37" s="16"/>
      <c r="E37" s="17"/>
      <c r="F37" s="17"/>
      <c r="G37" s="17"/>
      <c r="H37" s="17"/>
      <c r="I37" s="17"/>
      <c r="J37" s="16"/>
      <c r="K37" s="16"/>
    </row>
    <row r="38" spans="1:11" x14ac:dyDescent="0.25">
      <c r="A38" s="15"/>
      <c r="B38" s="15"/>
      <c r="C38" s="15"/>
      <c r="D38" s="16"/>
      <c r="E38" s="17"/>
      <c r="F38" s="17"/>
      <c r="G38" s="17"/>
      <c r="H38" s="17"/>
      <c r="I38" s="17"/>
      <c r="J38" s="16"/>
      <c r="K38" s="16"/>
    </row>
    <row r="39" spans="1:11" x14ac:dyDescent="0.25">
      <c r="A39" s="15"/>
      <c r="B39" s="15"/>
      <c r="C39" s="15"/>
      <c r="D39" s="16"/>
      <c r="E39" s="17"/>
      <c r="F39" s="17"/>
      <c r="G39" s="17"/>
      <c r="H39" s="17"/>
      <c r="I39" s="17"/>
      <c r="J39" s="16"/>
      <c r="K39" s="16"/>
    </row>
    <row r="40" spans="1:11" x14ac:dyDescent="0.25">
      <c r="A40" s="15"/>
      <c r="B40" s="15"/>
      <c r="C40" s="15"/>
      <c r="D40" s="16"/>
      <c r="E40" s="17"/>
      <c r="F40" s="17"/>
      <c r="G40" s="17"/>
      <c r="H40" s="17"/>
      <c r="I40" s="17"/>
      <c r="J40" s="16"/>
      <c r="K40" s="16"/>
    </row>
    <row r="41" spans="1:11" x14ac:dyDescent="0.25">
      <c r="A41" s="15"/>
      <c r="B41" s="15"/>
      <c r="C41" s="15"/>
      <c r="D41" s="16"/>
      <c r="E41" s="17"/>
      <c r="F41" s="17"/>
      <c r="G41" s="17"/>
      <c r="H41" s="17"/>
      <c r="I41" s="17"/>
      <c r="J41" s="16"/>
      <c r="K41" s="16"/>
    </row>
    <row r="42" spans="1:11" x14ac:dyDescent="0.25">
      <c r="A42" s="15"/>
      <c r="B42" s="15"/>
      <c r="C42" s="15"/>
      <c r="D42" s="16"/>
      <c r="E42" s="17"/>
      <c r="F42" s="17"/>
      <c r="G42" s="17"/>
      <c r="H42" s="17"/>
      <c r="I42" s="17"/>
      <c r="J42" s="16"/>
      <c r="K42" s="16"/>
    </row>
    <row r="43" spans="1:11" x14ac:dyDescent="0.25">
      <c r="A43" s="15"/>
      <c r="B43" s="15"/>
      <c r="C43" s="15"/>
      <c r="D43" s="16"/>
      <c r="E43" s="17"/>
      <c r="F43" s="17"/>
      <c r="G43" s="17"/>
      <c r="H43" s="17"/>
      <c r="I43" s="17"/>
      <c r="J43" s="16"/>
      <c r="K43" s="16"/>
    </row>
    <row r="44" spans="1:11" x14ac:dyDescent="0.25">
      <c r="A44" s="15"/>
      <c r="B44" s="15"/>
      <c r="C44" s="15"/>
      <c r="D44" s="16"/>
      <c r="E44" s="17"/>
      <c r="F44" s="17"/>
      <c r="G44" s="17"/>
      <c r="H44" s="17"/>
      <c r="I44" s="17"/>
      <c r="J44" s="16"/>
      <c r="K44" s="16"/>
    </row>
    <row r="45" spans="1:11" x14ac:dyDescent="0.25">
      <c r="A45" s="15"/>
      <c r="B45" s="15"/>
      <c r="C45" s="15"/>
      <c r="D45" s="16"/>
      <c r="E45" s="17"/>
      <c r="F45" s="17"/>
      <c r="G45" s="17"/>
      <c r="H45" s="17"/>
      <c r="I45" s="17"/>
      <c r="J45" s="16"/>
      <c r="K45" s="16"/>
    </row>
    <row r="46" spans="1:11" x14ac:dyDescent="0.25">
      <c r="A46" s="15"/>
      <c r="B46" s="15"/>
      <c r="C46" s="15"/>
      <c r="D46" s="16"/>
      <c r="E46" s="17"/>
      <c r="F46" s="17"/>
      <c r="G46" s="17"/>
      <c r="H46" s="17"/>
      <c r="I46" s="17"/>
      <c r="J46" s="16"/>
      <c r="K46" s="16"/>
    </row>
    <row r="47" spans="1:11" x14ac:dyDescent="0.25">
      <c r="A47" s="15"/>
      <c r="B47" s="15"/>
      <c r="C47" s="15"/>
      <c r="D47" s="16"/>
      <c r="E47" s="17"/>
      <c r="F47" s="17"/>
      <c r="G47" s="17"/>
      <c r="H47" s="17"/>
      <c r="I47" s="17"/>
      <c r="J47" s="16"/>
      <c r="K47" s="16"/>
    </row>
    <row r="48" spans="1:11" x14ac:dyDescent="0.25">
      <c r="A48" s="15"/>
      <c r="B48" s="15"/>
      <c r="C48" s="15"/>
      <c r="D48" s="16"/>
      <c r="E48" s="17"/>
      <c r="F48" s="17"/>
      <c r="G48" s="17"/>
      <c r="H48" s="17"/>
      <c r="I48" s="17"/>
      <c r="J48" s="16"/>
      <c r="K48" s="16"/>
    </row>
    <row r="49" spans="1:11" x14ac:dyDescent="0.25">
      <c r="A49" s="15"/>
      <c r="B49" s="15"/>
      <c r="C49" s="15"/>
      <c r="D49" s="16"/>
      <c r="E49" s="17"/>
      <c r="F49" s="17"/>
      <c r="G49" s="17"/>
      <c r="H49" s="17"/>
      <c r="I49" s="17"/>
      <c r="J49" s="16"/>
      <c r="K49" s="16"/>
    </row>
    <row r="50" spans="1:11" x14ac:dyDescent="0.25">
      <c r="A50" s="15"/>
      <c r="B50" s="15"/>
      <c r="C50" s="15"/>
      <c r="D50" s="16"/>
      <c r="E50" s="17"/>
      <c r="F50" s="17"/>
      <c r="G50" s="17"/>
      <c r="H50" s="17"/>
      <c r="I50" s="17"/>
      <c r="J50" s="16"/>
      <c r="K50" s="16"/>
    </row>
    <row r="51" spans="1:11" x14ac:dyDescent="0.25">
      <c r="A51" s="15"/>
      <c r="B51" s="15"/>
      <c r="C51" s="15"/>
      <c r="D51" s="16"/>
      <c r="E51" s="17"/>
      <c r="F51" s="17"/>
      <c r="G51" s="17"/>
      <c r="H51" s="17"/>
      <c r="I51" s="17"/>
      <c r="J51" s="16"/>
      <c r="K51" s="16"/>
    </row>
    <row r="52" spans="1:11" x14ac:dyDescent="0.25">
      <c r="A52" s="20" t="s">
        <v>60</v>
      </c>
      <c r="B52" s="20" t="s">
        <v>60</v>
      </c>
      <c r="C52" s="20" t="s">
        <v>60</v>
      </c>
      <c r="D52" s="20" t="s">
        <v>60</v>
      </c>
      <c r="E52" s="20"/>
      <c r="F52" s="20"/>
      <c r="G52" s="20"/>
      <c r="H52" s="20"/>
      <c r="I52" s="20"/>
      <c r="J52" s="20" t="s">
        <v>60</v>
      </c>
      <c r="K52" s="20" t="s">
        <v>60</v>
      </c>
    </row>
    <row r="53" spans="1:11" x14ac:dyDescent="0.25">
      <c r="D53" s="21" t="s">
        <v>61</v>
      </c>
      <c r="E53" s="4">
        <f>SUM(E7:E51)</f>
        <v>0</v>
      </c>
      <c r="F53" s="4">
        <f>SUM(F7:F51)</f>
        <v>825003</v>
      </c>
      <c r="G53" s="4">
        <f t="shared" ref="G53:H53" si="0">SUM(G7:G51)</f>
        <v>48897</v>
      </c>
      <c r="H53" s="4">
        <f t="shared" si="0"/>
        <v>35129.684137423756</v>
      </c>
    </row>
    <row r="54" spans="1:11" x14ac:dyDescent="0.25">
      <c r="D54" s="21"/>
      <c r="E54" s="22"/>
      <c r="F54" s="23"/>
      <c r="G54" s="24"/>
      <c r="H54" s="24"/>
    </row>
    <row r="55" spans="1:11" x14ac:dyDescent="0.25">
      <c r="C55" t="s">
        <v>62</v>
      </c>
      <c r="D55" s="25"/>
      <c r="E55" s="22"/>
      <c r="F55" s="22"/>
    </row>
  </sheetData>
  <mergeCells count="1">
    <mergeCell ref="E2:H2"/>
  </mergeCells>
  <pageMargins left="0.7" right="0.7" top="0.75" bottom="0.75" header="0.3" footer="0.3"/>
  <pageSetup scale="46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F8092-0179-4136-AF6A-40F9AE96116D}">
  <sheetPr>
    <tabColor theme="5" tint="0.39997558519241921"/>
  </sheetPr>
  <dimension ref="A1:Q130"/>
  <sheetViews>
    <sheetView view="pageBreakPreview" zoomScale="96" zoomScaleNormal="96" zoomScaleSheetLayoutView="96" workbookViewId="0">
      <selection activeCell="L3" sqref="L3:L28"/>
    </sheetView>
  </sheetViews>
  <sheetFormatPr defaultRowHeight="15" x14ac:dyDescent="0.25"/>
  <cols>
    <col min="1" max="1" width="41.5703125" bestFit="1" customWidth="1"/>
    <col min="2" max="2" width="32.140625" bestFit="1" customWidth="1"/>
    <col min="3" max="3" width="64.85546875" customWidth="1"/>
    <col min="4" max="4" width="17.85546875" style="5" customWidth="1"/>
    <col min="5" max="7" width="11.5703125" style="4" bestFit="1" customWidth="1"/>
    <col min="8" max="8" width="10.5703125" style="4" bestFit="1" customWidth="1"/>
    <col min="9" max="9" width="18.42578125" style="4" customWidth="1"/>
    <col min="10" max="10" width="16.85546875" style="5" customWidth="1"/>
    <col min="11" max="11" width="14" style="5" bestFit="1" customWidth="1"/>
    <col min="12" max="12" width="15.140625" style="28" customWidth="1"/>
    <col min="13" max="13" width="11.28515625" bestFit="1" customWidth="1"/>
    <col min="14" max="14" width="13.140625" bestFit="1" customWidth="1"/>
    <col min="15" max="15" width="11.140625" bestFit="1" customWidth="1"/>
    <col min="16" max="16" width="12" bestFit="1" customWidth="1"/>
    <col min="17" max="17" width="11.1406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119</v>
      </c>
      <c r="B2" s="2" t="s">
        <v>3</v>
      </c>
      <c r="C2" s="6" t="s">
        <v>64</v>
      </c>
      <c r="E2" s="7" t="s">
        <v>4</v>
      </c>
      <c r="F2" s="7"/>
      <c r="G2" s="7"/>
      <c r="H2" s="7"/>
    </row>
    <row r="3" spans="1:17" s="9" customFormat="1" ht="75" x14ac:dyDescent="0.25">
      <c r="A3" s="9" t="s">
        <v>5</v>
      </c>
      <c r="B3" s="9" t="s">
        <v>6</v>
      </c>
      <c r="C3" s="9" t="s">
        <v>7</v>
      </c>
      <c r="D3" s="9" t="s">
        <v>8</v>
      </c>
      <c r="E3" s="9">
        <v>2023</v>
      </c>
      <c r="F3" s="9">
        <v>2024</v>
      </c>
      <c r="G3" s="9">
        <v>2025</v>
      </c>
      <c r="H3" s="9">
        <v>2026</v>
      </c>
      <c r="I3" s="10" t="s">
        <v>9</v>
      </c>
      <c r="J3" s="9" t="s">
        <v>10</v>
      </c>
      <c r="K3" s="9" t="s">
        <v>11</v>
      </c>
      <c r="L3" s="38"/>
    </row>
    <row r="4" spans="1:17" x14ac:dyDescent="0.25">
      <c r="A4" s="11" t="s">
        <v>12</v>
      </c>
      <c r="B4" s="27" t="s">
        <v>97</v>
      </c>
      <c r="C4" s="11" t="s">
        <v>14</v>
      </c>
      <c r="D4" s="12"/>
      <c r="E4" s="13">
        <v>71542340.822905585</v>
      </c>
      <c r="F4" s="13"/>
      <c r="G4" s="13"/>
      <c r="H4" s="13"/>
      <c r="I4" s="14">
        <v>44880</v>
      </c>
      <c r="J4" s="14">
        <v>44927</v>
      </c>
      <c r="K4" s="14" t="s">
        <v>15</v>
      </c>
      <c r="L4" s="39"/>
    </row>
    <row r="5" spans="1:17" x14ac:dyDescent="0.25">
      <c r="A5" s="26" t="s">
        <v>16</v>
      </c>
      <c r="B5" s="26" t="s">
        <v>97</v>
      </c>
      <c r="C5" s="15" t="s">
        <v>17</v>
      </c>
      <c r="D5" s="16" t="s">
        <v>18</v>
      </c>
      <c r="E5" s="17"/>
      <c r="F5" s="17"/>
      <c r="G5" s="17"/>
      <c r="H5" s="17"/>
      <c r="I5" s="18">
        <v>44880</v>
      </c>
      <c r="J5" s="18">
        <v>44927</v>
      </c>
      <c r="K5" s="18" t="s">
        <v>15</v>
      </c>
      <c r="L5" s="39"/>
      <c r="M5" s="5" t="s">
        <v>16</v>
      </c>
      <c r="N5" s="4">
        <f>SUMIF($A$5:$A55,$M5,E$5:E55)</f>
        <v>-219983.17402902246</v>
      </c>
      <c r="O5" s="4">
        <f>SUMIF($A$5:$A55,$M5,F$5:F55)</f>
        <v>1383137.5485311151</v>
      </c>
      <c r="P5" s="4">
        <f>SUMIF($A$5:$A55,$M5,G$5:G55)</f>
        <v>0</v>
      </c>
      <c r="Q5" s="4">
        <f>SUMIF($A$5:$A55,$M5,H$5:H55)</f>
        <v>0</v>
      </c>
    </row>
    <row r="6" spans="1:17" x14ac:dyDescent="0.25">
      <c r="A6" s="26" t="s">
        <v>16</v>
      </c>
      <c r="B6" s="26" t="s">
        <v>19</v>
      </c>
      <c r="C6" s="15" t="s">
        <v>20</v>
      </c>
      <c r="D6" s="16" t="s">
        <v>18</v>
      </c>
      <c r="E6" s="17"/>
      <c r="F6" s="17"/>
      <c r="G6" s="17"/>
      <c r="H6" s="17"/>
      <c r="I6" s="18">
        <v>44917</v>
      </c>
      <c r="J6" s="18">
        <v>44927</v>
      </c>
      <c r="K6" s="18" t="s">
        <v>15</v>
      </c>
      <c r="L6" s="39"/>
      <c r="M6" s="5" t="s">
        <v>21</v>
      </c>
      <c r="N6" s="4">
        <f>SUMIF($A$5:$A56,$M6,E$5:E56)</f>
        <v>0</v>
      </c>
      <c r="O6" s="4">
        <f>SUMIF($A$5:$A56,$M6,F$5:F56)</f>
        <v>0</v>
      </c>
      <c r="P6" s="4">
        <f>SUMIF($A$5:$A56,$M6,G$5:G56)</f>
        <v>0</v>
      </c>
      <c r="Q6" s="4">
        <f>SUMIF($A$5:$A56,$M6,H$5:H56)</f>
        <v>0</v>
      </c>
    </row>
    <row r="7" spans="1:17" x14ac:dyDescent="0.25">
      <c r="A7" s="26" t="s">
        <v>16</v>
      </c>
      <c r="B7" s="26" t="s">
        <v>22</v>
      </c>
      <c r="C7" s="15" t="s">
        <v>23</v>
      </c>
      <c r="D7" s="16" t="s">
        <v>24</v>
      </c>
      <c r="E7" s="17">
        <v>327294.05277130008</v>
      </c>
      <c r="F7" s="17"/>
      <c r="G7" s="17"/>
      <c r="H7" s="17"/>
      <c r="I7" s="18">
        <v>44974</v>
      </c>
      <c r="J7" s="18">
        <v>45004</v>
      </c>
      <c r="K7" s="18" t="s">
        <v>15</v>
      </c>
      <c r="L7" s="39"/>
      <c r="M7" s="5" t="s">
        <v>25</v>
      </c>
      <c r="N7" s="4">
        <f>SUMIF($A$5:$A56,$M7,E$5:E56)</f>
        <v>0</v>
      </c>
      <c r="O7" s="4">
        <f>SUMIF($A$5:$A56,$M7,F$5:F56)</f>
        <v>8829633.6847453266</v>
      </c>
      <c r="P7" s="4">
        <f>SUMIF($A$5:$A56,$M7,G$5:G56)</f>
        <v>0</v>
      </c>
      <c r="Q7" s="4">
        <f>SUMIF($A$5:$A56,$M7,H$5:H56)</f>
        <v>0</v>
      </c>
    </row>
    <row r="8" spans="1:17" x14ac:dyDescent="0.25">
      <c r="A8" s="26" t="s">
        <v>16</v>
      </c>
      <c r="B8" s="26" t="s">
        <v>26</v>
      </c>
      <c r="C8" s="15" t="s">
        <v>27</v>
      </c>
      <c r="D8" s="16" t="s">
        <v>18</v>
      </c>
      <c r="E8" s="17"/>
      <c r="F8" s="17"/>
      <c r="G8" s="17"/>
      <c r="H8" s="17"/>
      <c r="I8" s="18">
        <v>45019</v>
      </c>
      <c r="J8" s="18">
        <v>45019</v>
      </c>
      <c r="K8" s="18" t="s">
        <v>15</v>
      </c>
      <c r="L8" s="39"/>
      <c r="M8" s="5" t="s">
        <v>28</v>
      </c>
      <c r="N8" s="4">
        <f>SUMIF($A$5:$A60,$M8,E$5:E60)</f>
        <v>0</v>
      </c>
      <c r="O8" s="4">
        <f>SUMIF($A$5:$A60,$M8,F$5:F60)</f>
        <v>0</v>
      </c>
      <c r="P8" s="4">
        <f>SUMIF($A$5:$A60,$M8,G$5:G60)</f>
        <v>6856655.1684084535</v>
      </c>
      <c r="Q8" s="4">
        <f>SUMIF($A$5:$A60,$M8,H$5:H60)</f>
        <v>5665472.5585412234</v>
      </c>
    </row>
    <row r="9" spans="1:17" x14ac:dyDescent="0.25">
      <c r="A9" s="26" t="s">
        <v>16</v>
      </c>
      <c r="B9" s="26" t="s">
        <v>29</v>
      </c>
      <c r="C9" s="15" t="s">
        <v>30</v>
      </c>
      <c r="D9" s="16" t="s">
        <v>18</v>
      </c>
      <c r="E9" s="17"/>
      <c r="F9" s="17"/>
      <c r="G9" s="17"/>
      <c r="H9" s="17"/>
      <c r="I9" s="18">
        <v>45086</v>
      </c>
      <c r="J9" s="18">
        <v>45116</v>
      </c>
      <c r="K9" s="18" t="s">
        <v>15</v>
      </c>
      <c r="L9" s="39"/>
    </row>
    <row r="10" spans="1:17" x14ac:dyDescent="0.25">
      <c r="A10" s="26" t="s">
        <v>16</v>
      </c>
      <c r="B10" s="26" t="s">
        <v>92</v>
      </c>
      <c r="C10" s="15" t="s">
        <v>32</v>
      </c>
      <c r="D10" s="16" t="s">
        <v>18</v>
      </c>
      <c r="E10" s="17"/>
      <c r="F10" s="17"/>
      <c r="G10" s="17"/>
      <c r="H10" s="17"/>
      <c r="I10" s="18">
        <v>45135</v>
      </c>
      <c r="J10" s="18">
        <v>45165</v>
      </c>
      <c r="K10" s="18" t="s">
        <v>15</v>
      </c>
      <c r="L10" s="39"/>
    </row>
    <row r="11" spans="1:17" x14ac:dyDescent="0.25">
      <c r="A11" s="26" t="s">
        <v>16</v>
      </c>
      <c r="B11" s="26" t="s">
        <v>33</v>
      </c>
      <c r="C11" s="15" t="s">
        <v>34</v>
      </c>
      <c r="D11" s="16" t="s">
        <v>24</v>
      </c>
      <c r="E11" s="17">
        <v>-547277.22680032253</v>
      </c>
      <c r="F11" s="17"/>
      <c r="G11" s="17"/>
      <c r="H11" s="17"/>
      <c r="I11" s="18">
        <v>45138</v>
      </c>
      <c r="J11" s="18">
        <v>45138</v>
      </c>
      <c r="K11" s="18" t="s">
        <v>15</v>
      </c>
      <c r="L11" s="39"/>
    </row>
    <row r="12" spans="1:17" x14ac:dyDescent="0.25">
      <c r="A12" s="26" t="s">
        <v>16</v>
      </c>
      <c r="B12" s="26" t="s">
        <v>35</v>
      </c>
      <c r="C12" s="15" t="s">
        <v>36</v>
      </c>
      <c r="D12" s="16" t="s">
        <v>24</v>
      </c>
      <c r="E12" s="17"/>
      <c r="F12" s="17">
        <v>1383137.5485311151</v>
      </c>
      <c r="G12" s="17"/>
      <c r="H12" s="17"/>
      <c r="I12" s="18">
        <v>45214</v>
      </c>
      <c r="J12" s="18">
        <v>45292</v>
      </c>
      <c r="K12" s="18" t="s">
        <v>15</v>
      </c>
      <c r="L12" s="39"/>
      <c r="M12" s="5"/>
    </row>
    <row r="13" spans="1:17" x14ac:dyDescent="0.25">
      <c r="A13" s="26" t="s">
        <v>16</v>
      </c>
      <c r="B13" s="26" t="s">
        <v>98</v>
      </c>
      <c r="C13" s="15" t="s">
        <v>38</v>
      </c>
      <c r="D13" s="16" t="s">
        <v>24</v>
      </c>
      <c r="E13" s="17"/>
      <c r="F13" s="17">
        <v>0</v>
      </c>
      <c r="G13" s="17"/>
      <c r="H13" s="17"/>
      <c r="I13" s="18">
        <v>45245</v>
      </c>
      <c r="J13" s="18">
        <v>45292</v>
      </c>
      <c r="K13" s="18" t="s">
        <v>15</v>
      </c>
      <c r="L13" s="35"/>
      <c r="M13" s="5"/>
    </row>
    <row r="14" spans="1:17" x14ac:dyDescent="0.25">
      <c r="A14" s="26" t="s">
        <v>16</v>
      </c>
      <c r="B14" s="26" t="s">
        <v>39</v>
      </c>
      <c r="C14" s="15" t="s">
        <v>20</v>
      </c>
      <c r="D14" s="16" t="s">
        <v>18</v>
      </c>
      <c r="E14" s="17"/>
      <c r="F14" s="17"/>
      <c r="G14" s="17"/>
      <c r="H14" s="17"/>
      <c r="I14" s="18">
        <v>45275</v>
      </c>
      <c r="J14" s="18">
        <v>45292</v>
      </c>
      <c r="K14" s="18" t="s">
        <v>15</v>
      </c>
      <c r="L14" s="39"/>
    </row>
    <row r="15" spans="1:17" x14ac:dyDescent="0.25">
      <c r="A15" s="26" t="s">
        <v>16</v>
      </c>
      <c r="B15" s="26" t="s">
        <v>40</v>
      </c>
      <c r="C15" s="15" t="s">
        <v>41</v>
      </c>
      <c r="D15" s="16" t="s">
        <v>24</v>
      </c>
      <c r="E15" s="17"/>
      <c r="F15" s="17">
        <v>0</v>
      </c>
      <c r="G15" s="17"/>
      <c r="H15" s="17"/>
      <c r="I15" s="18">
        <v>45278</v>
      </c>
      <c r="J15" s="18">
        <v>45292</v>
      </c>
      <c r="K15" s="18" t="s">
        <v>15</v>
      </c>
      <c r="L15" s="39"/>
    </row>
    <row r="16" spans="1:17" x14ac:dyDescent="0.25">
      <c r="A16" s="26" t="s">
        <v>16</v>
      </c>
      <c r="B16" s="26" t="s">
        <v>42</v>
      </c>
      <c r="C16" s="15" t="s">
        <v>43</v>
      </c>
      <c r="D16" s="16" t="s">
        <v>18</v>
      </c>
      <c r="E16" s="17"/>
      <c r="F16" s="17"/>
      <c r="G16" s="17"/>
      <c r="H16" s="17"/>
      <c r="I16" s="18">
        <v>45282</v>
      </c>
      <c r="J16" s="18">
        <v>45292</v>
      </c>
      <c r="K16" s="18" t="s">
        <v>15</v>
      </c>
    </row>
    <row r="17" spans="1:12" x14ac:dyDescent="0.25">
      <c r="A17" s="26" t="s">
        <v>16</v>
      </c>
      <c r="B17" s="26" t="s">
        <v>99</v>
      </c>
      <c r="C17" s="15" t="s">
        <v>100</v>
      </c>
      <c r="D17" s="16" t="s">
        <v>18</v>
      </c>
      <c r="E17" s="17"/>
      <c r="F17" s="17"/>
      <c r="G17" s="17"/>
      <c r="H17" s="17"/>
      <c r="I17" s="18">
        <v>45282</v>
      </c>
      <c r="J17" s="18">
        <v>45292</v>
      </c>
      <c r="K17" s="18" t="s">
        <v>15</v>
      </c>
      <c r="L17" s="39"/>
    </row>
    <row r="18" spans="1:12" x14ac:dyDescent="0.25">
      <c r="A18" s="26" t="s">
        <v>16</v>
      </c>
      <c r="B18" s="26" t="s">
        <v>94</v>
      </c>
      <c r="C18" s="15" t="s">
        <v>95</v>
      </c>
      <c r="D18" s="16" t="s">
        <v>18</v>
      </c>
      <c r="E18" s="17"/>
      <c r="F18" s="17"/>
      <c r="G18" s="17"/>
      <c r="H18" s="17"/>
      <c r="I18" s="18">
        <v>44760</v>
      </c>
      <c r="J18" s="18">
        <v>45292</v>
      </c>
      <c r="K18" s="18">
        <v>45291</v>
      </c>
      <c r="L18" s="39"/>
    </row>
    <row r="19" spans="1:12" x14ac:dyDescent="0.25">
      <c r="A19" s="26" t="s">
        <v>25</v>
      </c>
      <c r="B19" s="26" t="s">
        <v>48</v>
      </c>
      <c r="C19" s="15" t="s">
        <v>49</v>
      </c>
      <c r="D19" s="16" t="s">
        <v>24</v>
      </c>
      <c r="E19" s="17"/>
      <c r="F19" s="17">
        <v>8829633.6847453266</v>
      </c>
      <c r="G19" s="17"/>
      <c r="H19" s="17"/>
      <c r="I19" s="18"/>
      <c r="J19" s="18">
        <v>45627</v>
      </c>
      <c r="K19" s="18" t="s">
        <v>15</v>
      </c>
      <c r="L19" s="39"/>
    </row>
    <row r="20" spans="1:12" x14ac:dyDescent="0.25">
      <c r="A20" s="26" t="s">
        <v>21</v>
      </c>
      <c r="B20" s="26" t="s">
        <v>101</v>
      </c>
      <c r="C20" s="15" t="s">
        <v>51</v>
      </c>
      <c r="D20" s="16" t="s">
        <v>18</v>
      </c>
      <c r="E20" s="17"/>
      <c r="F20" s="17"/>
      <c r="G20" s="17"/>
      <c r="H20" s="17"/>
      <c r="I20" s="18">
        <v>45383</v>
      </c>
      <c r="J20" s="18">
        <v>45383</v>
      </c>
      <c r="K20" s="18"/>
    </row>
    <row r="21" spans="1:12" x14ac:dyDescent="0.25">
      <c r="A21" s="26" t="s">
        <v>21</v>
      </c>
      <c r="B21" s="26" t="s">
        <v>52</v>
      </c>
      <c r="C21" s="15" t="s">
        <v>53</v>
      </c>
      <c r="D21" s="16" t="s">
        <v>18</v>
      </c>
      <c r="E21" s="17"/>
      <c r="F21" s="17"/>
      <c r="G21" s="17"/>
      <c r="H21" s="17"/>
      <c r="I21" s="18">
        <v>45392</v>
      </c>
      <c r="J21" s="18">
        <v>45422</v>
      </c>
      <c r="K21" s="18"/>
    </row>
    <row r="22" spans="1:12" x14ac:dyDescent="0.25">
      <c r="A22" s="26" t="s">
        <v>28</v>
      </c>
      <c r="B22" s="26" t="s">
        <v>54</v>
      </c>
      <c r="C22" s="15" t="s">
        <v>55</v>
      </c>
      <c r="D22" s="16" t="s">
        <v>18</v>
      </c>
      <c r="E22" s="17"/>
      <c r="F22" s="17"/>
      <c r="G22" s="17"/>
      <c r="H22" s="17"/>
      <c r="I22" s="18"/>
      <c r="J22" s="18"/>
      <c r="K22" s="18"/>
      <c r="L22" s="39"/>
    </row>
    <row r="23" spans="1:12" x14ac:dyDescent="0.25">
      <c r="A23" s="26" t="s">
        <v>28</v>
      </c>
      <c r="B23" s="26" t="s">
        <v>54</v>
      </c>
      <c r="C23" s="15" t="s">
        <v>56</v>
      </c>
      <c r="D23" s="16" t="s">
        <v>18</v>
      </c>
      <c r="E23" s="17"/>
      <c r="F23" s="17"/>
      <c r="G23" s="17"/>
      <c r="H23" s="17"/>
      <c r="I23" s="18"/>
      <c r="J23" s="18"/>
      <c r="K23" s="18"/>
      <c r="L23" s="39"/>
    </row>
    <row r="24" spans="1:12" x14ac:dyDescent="0.25">
      <c r="A24" s="26" t="s">
        <v>28</v>
      </c>
      <c r="B24" s="26" t="s">
        <v>48</v>
      </c>
      <c r="C24" s="15" t="s">
        <v>57</v>
      </c>
      <c r="D24" s="16" t="s">
        <v>24</v>
      </c>
      <c r="E24" s="17"/>
      <c r="F24" s="17"/>
      <c r="G24" s="17">
        <v>6856655.1684084535</v>
      </c>
      <c r="H24" s="17"/>
      <c r="I24" s="18"/>
      <c r="J24" s="18">
        <v>45658</v>
      </c>
      <c r="K24" s="18"/>
      <c r="L24" s="39"/>
    </row>
    <row r="25" spans="1:12" x14ac:dyDescent="0.25">
      <c r="A25" s="26" t="s">
        <v>28</v>
      </c>
      <c r="B25" s="26" t="s">
        <v>54</v>
      </c>
      <c r="C25" s="15" t="s">
        <v>17</v>
      </c>
      <c r="D25" s="16" t="s">
        <v>18</v>
      </c>
      <c r="E25" s="17"/>
      <c r="F25" s="17"/>
      <c r="G25" s="17"/>
      <c r="H25" s="17"/>
      <c r="I25" s="18"/>
      <c r="J25" s="18"/>
      <c r="K25" s="18"/>
    </row>
    <row r="26" spans="1:12" x14ac:dyDescent="0.25">
      <c r="A26" s="26" t="s">
        <v>28</v>
      </c>
      <c r="B26" s="26" t="s">
        <v>54</v>
      </c>
      <c r="C26" s="15" t="s">
        <v>56</v>
      </c>
      <c r="D26" s="16" t="s">
        <v>24</v>
      </c>
      <c r="E26" s="17"/>
      <c r="F26" s="17"/>
      <c r="G26" s="17"/>
      <c r="H26" s="17"/>
      <c r="I26" s="18"/>
      <c r="J26" s="18"/>
      <c r="K26" s="18"/>
      <c r="L26" s="39"/>
    </row>
    <row r="27" spans="1:12" x14ac:dyDescent="0.25">
      <c r="A27" s="26" t="s">
        <v>28</v>
      </c>
      <c r="B27" s="26" t="s">
        <v>48</v>
      </c>
      <c r="C27" s="15" t="s">
        <v>58</v>
      </c>
      <c r="D27" s="16" t="s">
        <v>24</v>
      </c>
      <c r="E27" s="17"/>
      <c r="F27" s="17"/>
      <c r="G27" s="17"/>
      <c r="H27" s="17">
        <v>5665472.5585412234</v>
      </c>
      <c r="I27" s="18"/>
      <c r="J27" s="18">
        <v>46023</v>
      </c>
      <c r="K27" s="18"/>
      <c r="L27" s="39"/>
    </row>
    <row r="28" spans="1:12" x14ac:dyDescent="0.25">
      <c r="A28" s="26" t="s">
        <v>59</v>
      </c>
      <c r="B28" s="26"/>
      <c r="C28" s="15"/>
      <c r="D28" s="16"/>
      <c r="E28" s="17"/>
      <c r="F28" s="17"/>
      <c r="G28" s="17"/>
      <c r="H28" s="17"/>
      <c r="I28" s="18"/>
      <c r="J28" s="18"/>
      <c r="K28" s="18"/>
    </row>
    <row r="29" spans="1:12" x14ac:dyDescent="0.25">
      <c r="A29" s="15"/>
      <c r="B29" s="16"/>
      <c r="C29" s="15"/>
      <c r="D29" s="16"/>
      <c r="E29" s="17"/>
      <c r="F29" s="17"/>
      <c r="G29" s="17"/>
      <c r="H29" s="17"/>
      <c r="I29" s="17"/>
      <c r="J29" s="16"/>
      <c r="K29" s="16"/>
    </row>
    <row r="30" spans="1:12" x14ac:dyDescent="0.25">
      <c r="A30" s="15"/>
      <c r="B30" s="15"/>
      <c r="C30" s="15"/>
      <c r="D30" s="16"/>
      <c r="E30" s="17"/>
      <c r="F30" s="17"/>
      <c r="G30" s="17"/>
      <c r="H30" s="17"/>
      <c r="I30" s="17"/>
      <c r="J30" s="16"/>
      <c r="K30" s="16"/>
    </row>
    <row r="31" spans="1:12" x14ac:dyDescent="0.25">
      <c r="A31" s="15"/>
      <c r="B31" s="15"/>
      <c r="C31" s="15"/>
      <c r="D31" s="16"/>
      <c r="E31" s="17"/>
      <c r="F31" s="17"/>
      <c r="G31" s="17"/>
      <c r="H31" s="17"/>
      <c r="I31" s="17"/>
      <c r="J31" s="16"/>
      <c r="K31" s="16"/>
    </row>
    <row r="32" spans="1:12" x14ac:dyDescent="0.25">
      <c r="A32" s="15"/>
      <c r="B32" s="15"/>
      <c r="C32" s="15"/>
      <c r="D32" s="16"/>
      <c r="E32" s="17"/>
      <c r="F32" s="17"/>
      <c r="G32" s="17"/>
      <c r="H32" s="17"/>
      <c r="I32" s="17"/>
      <c r="J32" s="16"/>
      <c r="K32" s="16"/>
    </row>
    <row r="33" spans="1:11" x14ac:dyDescent="0.25">
      <c r="A33" s="15"/>
      <c r="B33" s="15"/>
      <c r="C33" s="15"/>
      <c r="D33" s="16"/>
      <c r="E33" s="17"/>
      <c r="F33" s="17"/>
      <c r="G33" s="17"/>
      <c r="H33" s="17"/>
      <c r="I33" s="17"/>
      <c r="J33" s="16"/>
      <c r="K33" s="16"/>
    </row>
    <row r="34" spans="1:11" x14ac:dyDescent="0.25">
      <c r="A34" s="15"/>
      <c r="B34" s="15"/>
      <c r="C34" s="15"/>
      <c r="D34" s="16"/>
      <c r="E34" s="17"/>
      <c r="F34" s="17"/>
      <c r="G34" s="17"/>
      <c r="H34" s="17"/>
      <c r="I34" s="17"/>
      <c r="J34" s="16"/>
      <c r="K34" s="16"/>
    </row>
    <row r="35" spans="1:11" x14ac:dyDescent="0.25">
      <c r="A35" s="15"/>
      <c r="B35" s="15"/>
      <c r="C35" s="15"/>
      <c r="D35" s="16"/>
      <c r="E35" s="17"/>
      <c r="F35" s="17"/>
      <c r="G35" s="17"/>
      <c r="H35" s="17"/>
      <c r="I35" s="17"/>
      <c r="J35" s="16"/>
      <c r="K35" s="16"/>
    </row>
    <row r="36" spans="1:11" x14ac:dyDescent="0.25">
      <c r="A36" s="15"/>
      <c r="B36" s="15"/>
      <c r="C36" s="15"/>
      <c r="D36" s="16"/>
      <c r="E36" s="17"/>
      <c r="F36" s="17"/>
      <c r="G36" s="17"/>
      <c r="H36" s="17"/>
      <c r="I36" s="17"/>
      <c r="J36" s="16"/>
      <c r="K36" s="16"/>
    </row>
    <row r="37" spans="1:11" x14ac:dyDescent="0.25">
      <c r="A37" s="15"/>
      <c r="B37" s="15"/>
      <c r="C37" s="15"/>
      <c r="D37" s="16"/>
      <c r="E37" s="17"/>
      <c r="F37" s="17"/>
      <c r="G37" s="17"/>
      <c r="H37" s="17"/>
      <c r="I37" s="17"/>
      <c r="J37" s="16"/>
      <c r="K37" s="16"/>
    </row>
    <row r="38" spans="1:11" x14ac:dyDescent="0.25">
      <c r="A38" s="15"/>
      <c r="B38" s="15"/>
      <c r="C38" s="15"/>
      <c r="D38" s="16"/>
      <c r="E38" s="17"/>
      <c r="F38" s="17"/>
      <c r="G38" s="17"/>
      <c r="H38" s="17"/>
      <c r="I38" s="17"/>
      <c r="J38" s="16"/>
      <c r="K38" s="16"/>
    </row>
    <row r="39" spans="1:11" x14ac:dyDescent="0.25">
      <c r="A39" s="15"/>
      <c r="B39" s="15"/>
      <c r="C39" s="15"/>
      <c r="D39" s="16"/>
      <c r="E39" s="17"/>
      <c r="F39" s="17"/>
      <c r="G39" s="17"/>
      <c r="H39" s="17"/>
      <c r="I39" s="17"/>
      <c r="J39" s="16"/>
      <c r="K39" s="16"/>
    </row>
    <row r="40" spans="1:11" x14ac:dyDescent="0.25">
      <c r="A40" s="15"/>
      <c r="B40" s="15"/>
      <c r="C40" s="15"/>
      <c r="D40" s="16"/>
      <c r="E40" s="17"/>
      <c r="F40" s="17"/>
      <c r="G40" s="17"/>
      <c r="H40" s="17"/>
      <c r="I40" s="17"/>
      <c r="J40" s="16"/>
      <c r="K40" s="16"/>
    </row>
    <row r="41" spans="1:11" x14ac:dyDescent="0.25">
      <c r="A41" s="15"/>
      <c r="B41" s="15"/>
      <c r="C41" s="15"/>
      <c r="D41" s="16"/>
      <c r="E41" s="17"/>
      <c r="F41" s="17"/>
      <c r="G41" s="17"/>
      <c r="H41" s="17"/>
      <c r="I41" s="17"/>
      <c r="J41" s="16"/>
      <c r="K41" s="16"/>
    </row>
    <row r="42" spans="1:11" x14ac:dyDescent="0.25">
      <c r="A42" s="15"/>
      <c r="B42" s="15"/>
      <c r="C42" s="15"/>
      <c r="D42" s="16"/>
      <c r="E42" s="17"/>
      <c r="F42" s="17"/>
      <c r="G42" s="17"/>
      <c r="H42" s="17"/>
      <c r="I42" s="17"/>
      <c r="J42" s="16"/>
      <c r="K42" s="16"/>
    </row>
    <row r="43" spans="1:11" x14ac:dyDescent="0.25">
      <c r="A43" s="15"/>
      <c r="B43" s="15"/>
      <c r="C43" s="15"/>
      <c r="D43" s="16"/>
      <c r="E43" s="17"/>
      <c r="F43" s="17"/>
      <c r="G43" s="17"/>
      <c r="H43" s="17"/>
      <c r="I43" s="17"/>
      <c r="J43" s="16"/>
      <c r="K43" s="16"/>
    </row>
    <row r="44" spans="1:11" x14ac:dyDescent="0.25">
      <c r="A44" s="15"/>
      <c r="B44" s="15"/>
      <c r="C44" s="15"/>
      <c r="D44" s="16"/>
      <c r="E44" s="17"/>
      <c r="F44" s="17"/>
      <c r="G44" s="17"/>
      <c r="H44" s="17"/>
      <c r="I44" s="17"/>
      <c r="J44" s="16"/>
      <c r="K44" s="16"/>
    </row>
    <row r="45" spans="1:11" x14ac:dyDescent="0.25">
      <c r="A45" s="15"/>
      <c r="B45" s="15"/>
      <c r="C45" s="15"/>
      <c r="D45" s="16"/>
      <c r="E45" s="17"/>
      <c r="F45" s="17"/>
      <c r="G45" s="17"/>
      <c r="H45" s="17"/>
      <c r="I45" s="17"/>
      <c r="J45" s="16"/>
      <c r="K45" s="16"/>
    </row>
    <row r="46" spans="1:11" x14ac:dyDescent="0.25">
      <c r="A46" s="15"/>
      <c r="B46" s="15"/>
      <c r="C46" s="15"/>
      <c r="D46" s="16"/>
      <c r="E46" s="17"/>
      <c r="F46" s="17"/>
      <c r="G46" s="17"/>
      <c r="H46" s="17"/>
      <c r="I46" s="17"/>
      <c r="J46" s="16"/>
      <c r="K46" s="16"/>
    </row>
    <row r="47" spans="1:11" x14ac:dyDescent="0.25">
      <c r="A47" s="15"/>
      <c r="B47" s="15"/>
      <c r="C47" s="15"/>
      <c r="D47" s="16"/>
      <c r="E47" s="17"/>
      <c r="F47" s="17"/>
      <c r="G47" s="17"/>
      <c r="H47" s="17"/>
      <c r="I47" s="17"/>
      <c r="J47" s="16"/>
      <c r="K47" s="16"/>
    </row>
    <row r="48" spans="1:11" x14ac:dyDescent="0.25">
      <c r="A48" s="15"/>
      <c r="B48" s="15"/>
      <c r="C48" s="15"/>
      <c r="D48" s="16"/>
      <c r="E48" s="17"/>
      <c r="F48" s="17"/>
      <c r="G48" s="17"/>
      <c r="H48" s="17"/>
      <c r="I48" s="17"/>
      <c r="J48" s="16"/>
      <c r="K48" s="16"/>
    </row>
    <row r="49" spans="1:11" x14ac:dyDescent="0.25">
      <c r="A49" s="15"/>
      <c r="B49" s="15"/>
      <c r="C49" s="15"/>
      <c r="D49" s="16"/>
      <c r="E49" s="17"/>
      <c r="F49" s="17"/>
      <c r="G49" s="17"/>
      <c r="H49" s="17"/>
      <c r="I49" s="17"/>
      <c r="J49" s="16"/>
      <c r="K49" s="16"/>
    </row>
    <row r="50" spans="1:11" x14ac:dyDescent="0.25">
      <c r="A50" s="15"/>
      <c r="B50" s="15"/>
      <c r="C50" s="15"/>
      <c r="D50" s="16"/>
      <c r="E50" s="17"/>
      <c r="F50" s="17"/>
      <c r="G50" s="17"/>
      <c r="H50" s="17"/>
      <c r="I50" s="17"/>
      <c r="J50" s="16"/>
      <c r="K50" s="16"/>
    </row>
    <row r="51" spans="1:11" x14ac:dyDescent="0.25">
      <c r="A51" s="15"/>
      <c r="B51" s="15"/>
      <c r="C51" s="15"/>
      <c r="D51" s="16"/>
      <c r="E51" s="17"/>
      <c r="F51" s="17"/>
      <c r="G51" s="17"/>
      <c r="H51" s="17"/>
      <c r="I51" s="17"/>
      <c r="J51" s="16"/>
      <c r="K51" s="16"/>
    </row>
    <row r="52" spans="1:11" x14ac:dyDescent="0.25">
      <c r="A52" s="15"/>
      <c r="B52" s="15"/>
      <c r="C52" s="15"/>
      <c r="D52" s="16"/>
      <c r="E52" s="17"/>
      <c r="F52" s="17"/>
      <c r="G52" s="17"/>
      <c r="H52" s="17"/>
      <c r="I52" s="17"/>
      <c r="J52" s="16"/>
      <c r="K52" s="16"/>
    </row>
    <row r="53" spans="1:11" x14ac:dyDescent="0.25">
      <c r="A53" s="15"/>
      <c r="B53" s="15"/>
      <c r="C53" s="15"/>
      <c r="D53" s="16"/>
      <c r="E53" s="17"/>
      <c r="F53" s="17"/>
      <c r="G53" s="17"/>
      <c r="H53" s="17"/>
      <c r="I53" s="17"/>
      <c r="J53" s="16"/>
      <c r="K53" s="16"/>
    </row>
    <row r="54" spans="1:11" x14ac:dyDescent="0.25">
      <c r="A54" s="15"/>
      <c r="B54" s="15"/>
      <c r="C54" s="15"/>
      <c r="D54" s="16"/>
      <c r="E54" s="17"/>
      <c r="F54" s="17"/>
      <c r="G54" s="17"/>
      <c r="H54" s="17"/>
      <c r="I54" s="17"/>
      <c r="J54" s="16"/>
      <c r="K54" s="16"/>
    </row>
    <row r="55" spans="1:11" x14ac:dyDescent="0.25">
      <c r="A55" s="15"/>
      <c r="B55" s="15"/>
      <c r="C55" s="15"/>
      <c r="D55" s="16"/>
      <c r="E55" s="17"/>
      <c r="F55" s="17"/>
      <c r="G55" s="17"/>
      <c r="H55" s="17"/>
      <c r="I55" s="17"/>
      <c r="J55" s="16"/>
      <c r="K55" s="16"/>
    </row>
    <row r="56" spans="1:11" x14ac:dyDescent="0.25">
      <c r="A56" s="20" t="s">
        <v>60</v>
      </c>
      <c r="B56" s="20" t="s">
        <v>60</v>
      </c>
      <c r="C56" s="20" t="s">
        <v>60</v>
      </c>
      <c r="D56" s="20" t="s">
        <v>60</v>
      </c>
      <c r="E56" s="20"/>
      <c r="F56" s="20"/>
      <c r="G56" s="20"/>
      <c r="H56" s="20"/>
      <c r="I56" s="20"/>
      <c r="J56" s="20" t="s">
        <v>60</v>
      </c>
      <c r="K56" s="20" t="s">
        <v>60</v>
      </c>
    </row>
    <row r="57" spans="1:11" x14ac:dyDescent="0.25">
      <c r="D57" s="21" t="s">
        <v>61</v>
      </c>
      <c r="E57" s="4">
        <f>SUM(E5:E55)</f>
        <v>-219983.17402902246</v>
      </c>
      <c r="F57" s="4">
        <f t="shared" ref="F57:H57" si="0">SUM(F5:F55)</f>
        <v>10212771.233276442</v>
      </c>
      <c r="G57" s="4">
        <f t="shared" si="0"/>
        <v>6856655.1684084535</v>
      </c>
      <c r="H57" s="4">
        <f t="shared" si="0"/>
        <v>5665472.5585412234</v>
      </c>
    </row>
    <row r="58" spans="1:11" x14ac:dyDescent="0.25">
      <c r="D58" s="21"/>
      <c r="E58" s="22"/>
      <c r="F58" s="23"/>
      <c r="G58" s="24"/>
      <c r="H58" s="24"/>
    </row>
    <row r="59" spans="1:11" x14ac:dyDescent="0.25">
      <c r="C59" t="s">
        <v>62</v>
      </c>
      <c r="D59" s="25"/>
      <c r="E59" s="22"/>
      <c r="F59" s="22"/>
    </row>
    <row r="130" spans="11:11" x14ac:dyDescent="0.25">
      <c r="K130" s="5" t="s">
        <v>120</v>
      </c>
    </row>
  </sheetData>
  <mergeCells count="1">
    <mergeCell ref="E2:H2"/>
  </mergeCells>
  <pageMargins left="0.7" right="0.7" top="0.75" bottom="0.75" header="0.3" footer="0.3"/>
  <pageSetup scale="43" fitToHeight="0" orientation="landscape" r:id="rId1"/>
  <colBreaks count="1" manualBreakCount="1">
    <brk id="11" max="1048575" man="1"/>
  </col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CFC5-885F-4E6B-BFAE-354DDDBB83F0}">
  <sheetPr>
    <tabColor theme="5" tint="0.39997558519241921"/>
  </sheetPr>
  <dimension ref="A1:Q59"/>
  <sheetViews>
    <sheetView view="pageBreakPreview" topLeftCell="B1" zoomScale="96" zoomScaleNormal="96" zoomScaleSheetLayoutView="96" workbookViewId="0">
      <selection activeCell="L3" sqref="L3:L28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customWidth="1"/>
    <col min="4" max="4" width="25.140625" style="5" customWidth="1"/>
    <col min="5" max="5" width="13.42578125" style="4" bestFit="1" customWidth="1"/>
    <col min="6" max="6" width="12.28515625" style="4" bestFit="1" customWidth="1"/>
    <col min="7" max="7" width="12" style="4" bestFit="1" customWidth="1"/>
    <col min="8" max="8" width="12.28515625" style="4" bestFit="1" customWidth="1"/>
    <col min="9" max="9" width="14.140625" style="4" customWidth="1"/>
    <col min="10" max="10" width="17.7109375" style="5" customWidth="1"/>
    <col min="11" max="11" width="16.5703125" style="5" customWidth="1"/>
    <col min="12" max="12" width="13.42578125" bestFit="1" customWidth="1"/>
    <col min="13" max="13" width="12.7109375" bestFit="1" customWidth="1"/>
    <col min="14" max="15" width="12.28515625" bestFit="1" customWidth="1"/>
    <col min="16" max="16" width="12" bestFit="1" customWidth="1"/>
    <col min="17" max="17" width="12.285156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121</v>
      </c>
      <c r="B2" s="2" t="s">
        <v>3</v>
      </c>
      <c r="C2" s="6" t="s">
        <v>64</v>
      </c>
      <c r="E2" s="7" t="s">
        <v>4</v>
      </c>
      <c r="F2" s="7"/>
      <c r="G2" s="7"/>
      <c r="H2" s="7"/>
    </row>
    <row r="3" spans="1:17" s="9" customFormat="1" ht="45" x14ac:dyDescent="0.25">
      <c r="A3" s="9" t="s">
        <v>5</v>
      </c>
      <c r="B3" s="9" t="s">
        <v>6</v>
      </c>
      <c r="C3" s="9" t="s">
        <v>7</v>
      </c>
      <c r="D3" s="9" t="s">
        <v>8</v>
      </c>
      <c r="E3" s="9">
        <v>2023</v>
      </c>
      <c r="F3" s="9">
        <v>2024</v>
      </c>
      <c r="G3" s="9">
        <v>2025</v>
      </c>
      <c r="H3" s="9">
        <v>2026</v>
      </c>
      <c r="I3" s="10" t="s">
        <v>9</v>
      </c>
      <c r="J3" s="9" t="s">
        <v>10</v>
      </c>
      <c r="K3" s="9" t="s">
        <v>11</v>
      </c>
    </row>
    <row r="4" spans="1:17" x14ac:dyDescent="0.25">
      <c r="A4" s="11" t="s">
        <v>12</v>
      </c>
      <c r="B4" s="11" t="s">
        <v>13</v>
      </c>
      <c r="C4" s="11" t="s">
        <v>14</v>
      </c>
      <c r="D4" s="12"/>
      <c r="E4" s="13">
        <v>41721265.623601615</v>
      </c>
      <c r="F4" s="13"/>
      <c r="G4" s="13"/>
      <c r="H4" s="13"/>
      <c r="I4" s="14">
        <v>44880</v>
      </c>
      <c r="J4" s="14">
        <v>44927</v>
      </c>
      <c r="K4" s="14" t="s">
        <v>15</v>
      </c>
      <c r="L4" s="4"/>
    </row>
    <row r="5" spans="1:17" x14ac:dyDescent="0.25">
      <c r="A5" s="15" t="s">
        <v>16</v>
      </c>
      <c r="B5" s="15" t="s">
        <v>13</v>
      </c>
      <c r="C5" s="15" t="s">
        <v>17</v>
      </c>
      <c r="D5" s="16" t="s">
        <v>18</v>
      </c>
      <c r="E5" s="17"/>
      <c r="F5" s="17"/>
      <c r="G5" s="17"/>
      <c r="H5" s="17"/>
      <c r="I5" s="18">
        <v>44880</v>
      </c>
      <c r="J5" s="18">
        <v>44927</v>
      </c>
      <c r="K5" s="18" t="s">
        <v>15</v>
      </c>
      <c r="L5" s="4"/>
      <c r="M5" s="5" t="s">
        <v>16</v>
      </c>
      <c r="N5" s="4">
        <f>SUMIF($A$5:$A55,$M5,E$5:E55)</f>
        <v>-42430.853066533804</v>
      </c>
      <c r="O5" s="4">
        <f>SUMIF($A$5:$A55,$M5,F$5:F55)</f>
        <v>526882.15073773265</v>
      </c>
      <c r="P5" s="4">
        <f>SUMIF($A$5:$A55,$M5,G$5:G55)</f>
        <v>0</v>
      </c>
      <c r="Q5" s="4">
        <f>SUMIF($A$5:$A55,$M5,H$5:H55)</f>
        <v>0</v>
      </c>
    </row>
    <row r="6" spans="1:17" x14ac:dyDescent="0.25">
      <c r="A6" s="15" t="s">
        <v>16</v>
      </c>
      <c r="B6" s="15" t="s">
        <v>19</v>
      </c>
      <c r="C6" s="15" t="s">
        <v>20</v>
      </c>
      <c r="D6" s="16" t="s">
        <v>18</v>
      </c>
      <c r="E6" s="17"/>
      <c r="F6" s="17"/>
      <c r="G6" s="17"/>
      <c r="H6" s="17"/>
      <c r="I6" s="18">
        <v>44917</v>
      </c>
      <c r="J6" s="18">
        <v>44927</v>
      </c>
      <c r="K6" s="18" t="s">
        <v>15</v>
      </c>
      <c r="L6" s="4"/>
      <c r="M6" s="5" t="s">
        <v>21</v>
      </c>
      <c r="N6" s="4">
        <f>SUMIF($A$5:$A56,$M6,E$5:E56)</f>
        <v>0</v>
      </c>
      <c r="O6" s="4">
        <f>SUMIF($A$5:$A56,$M6,F$5:F56)</f>
        <v>0</v>
      </c>
      <c r="P6" s="4">
        <f>SUMIF($A$5:$A56,$M6,G$5:G56)</f>
        <v>0</v>
      </c>
      <c r="Q6" s="4">
        <f>SUMIF($A$5:$A56,$M6,H$5:H56)</f>
        <v>0</v>
      </c>
    </row>
    <row r="7" spans="1:17" x14ac:dyDescent="0.25">
      <c r="A7" s="15" t="s">
        <v>16</v>
      </c>
      <c r="B7" s="15" t="s">
        <v>22</v>
      </c>
      <c r="C7" s="15" t="s">
        <v>23</v>
      </c>
      <c r="D7" s="16" t="s">
        <v>24</v>
      </c>
      <c r="E7" s="17">
        <v>168214.84830747545</v>
      </c>
      <c r="F7" s="17"/>
      <c r="G7" s="17"/>
      <c r="H7" s="17"/>
      <c r="I7" s="18">
        <v>44974</v>
      </c>
      <c r="J7" s="18">
        <v>45004</v>
      </c>
      <c r="K7" s="18" t="s">
        <v>15</v>
      </c>
      <c r="L7" s="4"/>
      <c r="M7" s="5" t="s">
        <v>25</v>
      </c>
      <c r="N7" s="4">
        <f>SUMIF($A$5:$A56,$M7,E$5:E56)</f>
        <v>0</v>
      </c>
      <c r="O7" s="4">
        <f>SUMIF($A$5:$A56,$M7,F$5:F56)</f>
        <v>-3359866.3771046177</v>
      </c>
      <c r="P7" s="4">
        <f>SUMIF($A$5:$A56,$M7,G$5:G56)</f>
        <v>0</v>
      </c>
      <c r="Q7" s="4">
        <f>SUMIF($A$5:$A56,$M7,H$5:H56)</f>
        <v>0</v>
      </c>
    </row>
    <row r="8" spans="1:17" x14ac:dyDescent="0.25">
      <c r="A8" s="15" t="s">
        <v>16</v>
      </c>
      <c r="B8" s="15" t="s">
        <v>26</v>
      </c>
      <c r="C8" s="15" t="s">
        <v>27</v>
      </c>
      <c r="D8" s="16" t="s">
        <v>18</v>
      </c>
      <c r="E8" s="17"/>
      <c r="F8" s="17"/>
      <c r="G8" s="17"/>
      <c r="H8" s="17"/>
      <c r="I8" s="18">
        <v>45019</v>
      </c>
      <c r="J8" s="18">
        <v>45019</v>
      </c>
      <c r="K8" s="18" t="s">
        <v>15</v>
      </c>
      <c r="L8" s="4"/>
      <c r="M8" s="5" t="s">
        <v>28</v>
      </c>
      <c r="N8" s="4">
        <f>SUMIF($A$5:$A60,$M8,E$5:E60)</f>
        <v>0</v>
      </c>
      <c r="O8" s="4">
        <f>SUMIF($A$5:$A60,$M8,F$5:F60)</f>
        <v>0</v>
      </c>
      <c r="P8" s="4">
        <f>SUMIF($A$5:$A60,$M8,G$5:G60)</f>
        <v>1748851.1721124873</v>
      </c>
      <c r="Q8" s="4">
        <f>SUMIF($A$5:$A60,$M8,H$5:H60)</f>
        <v>1631856.1036112532</v>
      </c>
    </row>
    <row r="9" spans="1:17" x14ac:dyDescent="0.25">
      <c r="A9" s="15" t="s">
        <v>16</v>
      </c>
      <c r="B9" s="15" t="s">
        <v>29</v>
      </c>
      <c r="C9" s="15" t="s">
        <v>30</v>
      </c>
      <c r="D9" s="16" t="s">
        <v>18</v>
      </c>
      <c r="E9" s="17"/>
      <c r="F9" s="17"/>
      <c r="G9" s="17"/>
      <c r="H9" s="17"/>
      <c r="I9" s="18">
        <v>45086</v>
      </c>
      <c r="J9" s="18">
        <v>45116</v>
      </c>
      <c r="K9" s="18" t="s">
        <v>15</v>
      </c>
      <c r="L9" s="4"/>
    </row>
    <row r="10" spans="1:17" x14ac:dyDescent="0.25">
      <c r="A10" s="15" t="s">
        <v>16</v>
      </c>
      <c r="B10" s="15" t="s">
        <v>31</v>
      </c>
      <c r="C10" s="15" t="s">
        <v>32</v>
      </c>
      <c r="D10" s="16" t="s">
        <v>18</v>
      </c>
      <c r="E10" s="17"/>
      <c r="F10" s="17"/>
      <c r="G10" s="17"/>
      <c r="H10" s="17"/>
      <c r="I10" s="18">
        <v>45135</v>
      </c>
      <c r="J10" s="18">
        <v>45165</v>
      </c>
      <c r="K10" s="18" t="s">
        <v>15</v>
      </c>
      <c r="L10" s="4"/>
    </row>
    <row r="11" spans="1:17" x14ac:dyDescent="0.25">
      <c r="A11" s="15" t="s">
        <v>16</v>
      </c>
      <c r="B11" s="15" t="s">
        <v>33</v>
      </c>
      <c r="C11" s="15" t="s">
        <v>34</v>
      </c>
      <c r="D11" s="16" t="s">
        <v>24</v>
      </c>
      <c r="E11" s="17">
        <v>-210645.70137400925</v>
      </c>
      <c r="F11" s="17"/>
      <c r="G11" s="17"/>
      <c r="H11" s="17"/>
      <c r="I11" s="18">
        <v>45138</v>
      </c>
      <c r="J11" s="18">
        <v>45138</v>
      </c>
      <c r="K11" s="18" t="s">
        <v>15</v>
      </c>
      <c r="L11" s="4"/>
    </row>
    <row r="12" spans="1:17" x14ac:dyDescent="0.25">
      <c r="A12" s="15" t="s">
        <v>16</v>
      </c>
      <c r="B12" s="15" t="s">
        <v>35</v>
      </c>
      <c r="C12" s="15" t="s">
        <v>36</v>
      </c>
      <c r="D12" s="16" t="s">
        <v>24</v>
      </c>
      <c r="E12" s="17"/>
      <c r="F12" s="17">
        <v>526882.15073773265</v>
      </c>
      <c r="G12" s="17"/>
      <c r="H12" s="17"/>
      <c r="I12" s="18">
        <v>45214</v>
      </c>
      <c r="J12" s="18">
        <v>45292</v>
      </c>
      <c r="K12" s="18" t="s">
        <v>15</v>
      </c>
      <c r="L12" s="4"/>
      <c r="M12" s="5"/>
    </row>
    <row r="13" spans="1:17" x14ac:dyDescent="0.25">
      <c r="A13" s="15" t="s">
        <v>16</v>
      </c>
      <c r="B13" s="15" t="s">
        <v>37</v>
      </c>
      <c r="C13" s="15" t="s">
        <v>38</v>
      </c>
      <c r="D13" s="16" t="s">
        <v>24</v>
      </c>
      <c r="E13" s="17"/>
      <c r="F13" s="17">
        <v>0</v>
      </c>
      <c r="G13" s="17"/>
      <c r="H13" s="17"/>
      <c r="I13" s="18">
        <v>45245</v>
      </c>
      <c r="J13" s="18">
        <v>45292</v>
      </c>
      <c r="K13" s="18" t="s">
        <v>15</v>
      </c>
      <c r="L13" s="4"/>
      <c r="M13" s="5"/>
    </row>
    <row r="14" spans="1:17" x14ac:dyDescent="0.25">
      <c r="A14" s="15" t="s">
        <v>16</v>
      </c>
      <c r="B14" s="15" t="s">
        <v>39</v>
      </c>
      <c r="C14" s="15" t="s">
        <v>20</v>
      </c>
      <c r="D14" s="16" t="s">
        <v>18</v>
      </c>
      <c r="E14" s="17"/>
      <c r="F14" s="17"/>
      <c r="G14" s="17"/>
      <c r="H14" s="17"/>
      <c r="I14" s="18">
        <v>45275</v>
      </c>
      <c r="J14" s="18">
        <v>45292</v>
      </c>
      <c r="K14" s="18" t="s">
        <v>15</v>
      </c>
      <c r="L14" s="4"/>
      <c r="M14" s="5"/>
    </row>
    <row r="15" spans="1:17" x14ac:dyDescent="0.25">
      <c r="A15" s="15" t="s">
        <v>16</v>
      </c>
      <c r="B15" s="15" t="s">
        <v>40</v>
      </c>
      <c r="C15" s="15" t="s">
        <v>41</v>
      </c>
      <c r="D15" s="16" t="s">
        <v>24</v>
      </c>
      <c r="E15" s="17"/>
      <c r="F15" s="17">
        <v>0</v>
      </c>
      <c r="G15" s="17"/>
      <c r="H15" s="17"/>
      <c r="I15" s="18">
        <v>45278</v>
      </c>
      <c r="J15" s="18">
        <v>45292</v>
      </c>
      <c r="K15" s="18" t="s">
        <v>15</v>
      </c>
    </row>
    <row r="16" spans="1:17" x14ac:dyDescent="0.25">
      <c r="A16" s="15" t="s">
        <v>16</v>
      </c>
      <c r="B16" s="15" t="s">
        <v>42</v>
      </c>
      <c r="C16" s="15" t="s">
        <v>43</v>
      </c>
      <c r="D16" s="16" t="s">
        <v>18</v>
      </c>
      <c r="E16" s="17"/>
      <c r="F16" s="17"/>
      <c r="G16" s="17"/>
      <c r="H16" s="17"/>
      <c r="I16" s="18">
        <v>45282</v>
      </c>
      <c r="J16" s="18">
        <v>45292</v>
      </c>
      <c r="K16" s="18" t="s">
        <v>15</v>
      </c>
      <c r="L16" s="4"/>
    </row>
    <row r="17" spans="1:12" x14ac:dyDescent="0.25">
      <c r="A17" s="15" t="s">
        <v>16</v>
      </c>
      <c r="B17" s="15" t="s">
        <v>44</v>
      </c>
      <c r="C17" s="15" t="s">
        <v>45</v>
      </c>
      <c r="D17" s="16" t="s">
        <v>18</v>
      </c>
      <c r="E17" s="17"/>
      <c r="F17" s="17"/>
      <c r="G17" s="17"/>
      <c r="H17" s="17"/>
      <c r="I17" s="18">
        <v>45282</v>
      </c>
      <c r="J17" s="18">
        <v>45292</v>
      </c>
      <c r="K17" s="18" t="s">
        <v>15</v>
      </c>
      <c r="L17" s="4"/>
    </row>
    <row r="18" spans="1:12" x14ac:dyDescent="0.25">
      <c r="A18" s="15" t="s">
        <v>16</v>
      </c>
      <c r="B18" s="15" t="s">
        <v>46</v>
      </c>
      <c r="C18" s="15" t="s">
        <v>47</v>
      </c>
      <c r="D18" s="16" t="s">
        <v>18</v>
      </c>
      <c r="E18" s="17"/>
      <c r="F18" s="17"/>
      <c r="G18" s="17"/>
      <c r="H18" s="17"/>
      <c r="I18" s="18">
        <v>44760</v>
      </c>
      <c r="J18" s="18">
        <v>45292</v>
      </c>
      <c r="K18" s="18">
        <v>45291</v>
      </c>
      <c r="L18" s="4"/>
    </row>
    <row r="19" spans="1:12" x14ac:dyDescent="0.25">
      <c r="A19" s="15" t="s">
        <v>25</v>
      </c>
      <c r="B19" s="15" t="s">
        <v>48</v>
      </c>
      <c r="C19" s="15" t="s">
        <v>49</v>
      </c>
      <c r="D19" s="16" t="s">
        <v>24</v>
      </c>
      <c r="E19" s="17"/>
      <c r="F19" s="17">
        <v>-3359866.3771046177</v>
      </c>
      <c r="G19" s="17"/>
      <c r="H19" s="17"/>
      <c r="I19" s="18"/>
      <c r="J19" s="18">
        <v>45627</v>
      </c>
      <c r="K19" s="18" t="s">
        <v>15</v>
      </c>
      <c r="L19" s="4"/>
    </row>
    <row r="20" spans="1:12" x14ac:dyDescent="0.25">
      <c r="A20" s="15" t="s">
        <v>21</v>
      </c>
      <c r="B20" s="15" t="s">
        <v>50</v>
      </c>
      <c r="C20" s="15" t="s">
        <v>51</v>
      </c>
      <c r="D20" s="16" t="s">
        <v>18</v>
      </c>
      <c r="E20" s="17"/>
      <c r="F20" s="17"/>
      <c r="G20" s="17"/>
      <c r="H20" s="17"/>
      <c r="I20" s="18">
        <v>45383</v>
      </c>
      <c r="J20" s="18">
        <v>45383</v>
      </c>
      <c r="K20" s="18"/>
    </row>
    <row r="21" spans="1:12" x14ac:dyDescent="0.25">
      <c r="A21" s="15" t="s">
        <v>21</v>
      </c>
      <c r="B21" s="15" t="s">
        <v>52</v>
      </c>
      <c r="C21" s="15" t="s">
        <v>53</v>
      </c>
      <c r="D21" s="16" t="s">
        <v>18</v>
      </c>
      <c r="E21" s="17"/>
      <c r="F21" s="17"/>
      <c r="G21" s="17"/>
      <c r="H21" s="17"/>
      <c r="I21" s="18">
        <v>45392</v>
      </c>
      <c r="J21" s="18">
        <v>45422</v>
      </c>
      <c r="K21" s="18"/>
    </row>
    <row r="22" spans="1:12" x14ac:dyDescent="0.25">
      <c r="A22" s="15" t="s">
        <v>28</v>
      </c>
      <c r="B22" s="15" t="s">
        <v>54</v>
      </c>
      <c r="C22" s="15" t="s">
        <v>55</v>
      </c>
      <c r="D22" s="16" t="s">
        <v>18</v>
      </c>
      <c r="E22" s="17"/>
      <c r="F22" s="17"/>
      <c r="G22" s="17"/>
      <c r="H22" s="17"/>
      <c r="I22" s="18"/>
      <c r="J22" s="18"/>
      <c r="K22" s="18"/>
      <c r="L22" s="4"/>
    </row>
    <row r="23" spans="1:12" x14ac:dyDescent="0.25">
      <c r="A23" s="15" t="s">
        <v>28</v>
      </c>
      <c r="B23" s="15" t="s">
        <v>54</v>
      </c>
      <c r="C23" s="15" t="s">
        <v>56</v>
      </c>
      <c r="D23" s="16" t="s">
        <v>24</v>
      </c>
      <c r="E23" s="17"/>
      <c r="F23" s="17"/>
      <c r="G23" s="17"/>
      <c r="H23" s="17"/>
      <c r="I23" s="18"/>
      <c r="J23" s="18"/>
      <c r="K23" s="18"/>
      <c r="L23" s="4"/>
    </row>
    <row r="24" spans="1:12" x14ac:dyDescent="0.25">
      <c r="A24" s="15" t="s">
        <v>28</v>
      </c>
      <c r="B24" s="15" t="s">
        <v>48</v>
      </c>
      <c r="C24" s="15" t="s">
        <v>57</v>
      </c>
      <c r="D24" s="16" t="s">
        <v>24</v>
      </c>
      <c r="E24" s="17"/>
      <c r="F24" s="17"/>
      <c r="G24" s="17">
        <v>1748851.1721124873</v>
      </c>
      <c r="H24" s="17"/>
      <c r="I24" s="18"/>
      <c r="J24" s="18">
        <v>45658</v>
      </c>
      <c r="K24" s="18"/>
      <c r="L24" s="4"/>
    </row>
    <row r="25" spans="1:12" x14ac:dyDescent="0.25">
      <c r="A25" s="15" t="s">
        <v>28</v>
      </c>
      <c r="B25" s="15" t="s">
        <v>54</v>
      </c>
      <c r="C25" s="15" t="s">
        <v>17</v>
      </c>
      <c r="D25" s="16" t="s">
        <v>18</v>
      </c>
      <c r="E25" s="17"/>
      <c r="F25" s="17"/>
      <c r="G25" s="17"/>
      <c r="H25" s="17"/>
      <c r="I25" s="18"/>
      <c r="J25" s="18"/>
      <c r="K25" s="18"/>
    </row>
    <row r="26" spans="1:12" x14ac:dyDescent="0.25">
      <c r="A26" s="15" t="s">
        <v>28</v>
      </c>
      <c r="B26" s="15" t="s">
        <v>48</v>
      </c>
      <c r="C26" s="15" t="s">
        <v>58</v>
      </c>
      <c r="D26" s="16" t="s">
        <v>24</v>
      </c>
      <c r="E26" s="17"/>
      <c r="F26" s="17"/>
      <c r="G26" s="17"/>
      <c r="H26" s="17">
        <v>1631856.1036112532</v>
      </c>
      <c r="I26" s="18"/>
      <c r="J26" s="18">
        <v>46023</v>
      </c>
      <c r="K26" s="18"/>
      <c r="L26" s="4"/>
    </row>
    <row r="27" spans="1:12" x14ac:dyDescent="0.25">
      <c r="A27" s="15"/>
      <c r="B27" s="15"/>
      <c r="C27" s="15"/>
      <c r="D27" s="16"/>
      <c r="E27" s="17"/>
      <c r="F27" s="17"/>
      <c r="G27" s="17"/>
      <c r="H27" s="17"/>
      <c r="I27" s="18"/>
      <c r="J27" s="18"/>
      <c r="K27" s="18"/>
      <c r="L27" s="4"/>
    </row>
    <row r="28" spans="1:12" x14ac:dyDescent="0.25">
      <c r="A28" s="15" t="s">
        <v>59</v>
      </c>
      <c r="B28" s="15"/>
      <c r="C28" s="15"/>
      <c r="D28" s="16"/>
      <c r="E28" s="17"/>
      <c r="F28" s="17"/>
      <c r="G28" s="17"/>
      <c r="H28" s="17"/>
      <c r="I28" s="18"/>
      <c r="J28" s="18"/>
      <c r="K28" s="18"/>
    </row>
    <row r="29" spans="1:12" x14ac:dyDescent="0.25">
      <c r="A29" s="15"/>
      <c r="B29" s="15"/>
      <c r="C29" s="15"/>
      <c r="D29" s="16"/>
      <c r="E29" s="17"/>
      <c r="F29" s="17"/>
      <c r="G29" s="17"/>
      <c r="H29" s="17"/>
      <c r="I29" s="17"/>
      <c r="J29" s="16"/>
      <c r="K29" s="16"/>
    </row>
    <row r="30" spans="1:12" x14ac:dyDescent="0.25">
      <c r="A30" s="15"/>
      <c r="B30" s="15"/>
      <c r="C30" s="15"/>
      <c r="D30" s="16"/>
      <c r="E30" s="17"/>
      <c r="F30" s="17"/>
      <c r="G30" s="17"/>
      <c r="H30" s="17"/>
      <c r="I30" s="17"/>
      <c r="J30" s="16"/>
      <c r="K30" s="16"/>
    </row>
    <row r="31" spans="1:12" x14ac:dyDescent="0.25">
      <c r="A31" s="15"/>
      <c r="B31" s="15"/>
      <c r="C31" s="15"/>
      <c r="D31" s="16"/>
      <c r="E31" s="17"/>
      <c r="F31" s="17"/>
      <c r="G31" s="17"/>
      <c r="H31" s="17"/>
      <c r="I31" s="17"/>
      <c r="J31" s="16"/>
      <c r="K31" s="16"/>
    </row>
    <row r="32" spans="1:12" x14ac:dyDescent="0.25">
      <c r="A32" s="15"/>
      <c r="B32" s="15"/>
      <c r="C32" s="15"/>
      <c r="D32" s="16"/>
      <c r="E32" s="17"/>
      <c r="F32" s="17"/>
      <c r="G32" s="17"/>
      <c r="H32" s="17"/>
      <c r="I32" s="17"/>
      <c r="J32" s="16"/>
      <c r="K32" s="16"/>
    </row>
    <row r="33" spans="1:11" x14ac:dyDescent="0.25">
      <c r="A33" s="15"/>
      <c r="B33" s="15"/>
      <c r="C33" s="15"/>
      <c r="D33" s="16"/>
      <c r="E33" s="17"/>
      <c r="F33" s="17"/>
      <c r="G33" s="17"/>
      <c r="H33" s="17"/>
      <c r="I33" s="17"/>
      <c r="J33" s="16"/>
      <c r="K33" s="16"/>
    </row>
    <row r="34" spans="1:11" x14ac:dyDescent="0.25">
      <c r="A34" s="15"/>
      <c r="B34" s="15"/>
      <c r="C34" s="15"/>
      <c r="D34" s="16"/>
      <c r="E34" s="17"/>
      <c r="F34" s="17"/>
      <c r="G34" s="17"/>
      <c r="H34" s="17"/>
      <c r="I34" s="17"/>
      <c r="J34" s="16"/>
      <c r="K34" s="16"/>
    </row>
    <row r="35" spans="1:11" x14ac:dyDescent="0.25">
      <c r="A35" s="15"/>
      <c r="B35" s="15"/>
      <c r="C35" s="15"/>
      <c r="D35" s="16"/>
      <c r="E35" s="17"/>
      <c r="F35" s="17"/>
      <c r="G35" s="17"/>
      <c r="H35" s="17"/>
      <c r="I35" s="17"/>
      <c r="J35" s="16"/>
      <c r="K35" s="16"/>
    </row>
    <row r="36" spans="1:11" x14ac:dyDescent="0.25">
      <c r="A36" s="15"/>
      <c r="B36" s="15"/>
      <c r="C36" s="15"/>
      <c r="D36" s="16"/>
      <c r="E36" s="17"/>
      <c r="F36" s="17"/>
      <c r="G36" s="17"/>
      <c r="H36" s="17"/>
      <c r="I36" s="17"/>
      <c r="J36" s="16"/>
      <c r="K36" s="16"/>
    </row>
    <row r="37" spans="1:11" x14ac:dyDescent="0.25">
      <c r="A37" s="15"/>
      <c r="B37" s="15"/>
      <c r="C37" s="15"/>
      <c r="D37" s="16"/>
      <c r="E37" s="17"/>
      <c r="F37" s="17"/>
      <c r="G37" s="17"/>
      <c r="H37" s="17"/>
      <c r="I37" s="17"/>
      <c r="J37" s="16"/>
      <c r="K37" s="16"/>
    </row>
    <row r="38" spans="1:11" x14ac:dyDescent="0.25">
      <c r="A38" s="15"/>
      <c r="B38" s="15"/>
      <c r="C38" s="15"/>
      <c r="D38" s="16"/>
      <c r="E38" s="17"/>
      <c r="F38" s="17"/>
      <c r="G38" s="17"/>
      <c r="H38" s="17"/>
      <c r="I38" s="17"/>
      <c r="J38" s="16"/>
      <c r="K38" s="16"/>
    </row>
    <row r="39" spans="1:11" x14ac:dyDescent="0.25">
      <c r="A39" s="15"/>
      <c r="B39" s="15"/>
      <c r="C39" s="15"/>
      <c r="D39" s="16"/>
      <c r="E39" s="17"/>
      <c r="F39" s="17"/>
      <c r="G39" s="17"/>
      <c r="H39" s="17"/>
      <c r="I39" s="17"/>
      <c r="J39" s="16"/>
      <c r="K39" s="16"/>
    </row>
    <row r="40" spans="1:11" x14ac:dyDescent="0.25">
      <c r="A40" s="15"/>
      <c r="B40" s="15"/>
      <c r="C40" s="15"/>
      <c r="D40" s="16"/>
      <c r="E40" s="17"/>
      <c r="F40" s="17"/>
      <c r="G40" s="17"/>
      <c r="H40" s="17"/>
      <c r="I40" s="17"/>
      <c r="J40" s="16"/>
      <c r="K40" s="16"/>
    </row>
    <row r="41" spans="1:11" x14ac:dyDescent="0.25">
      <c r="A41" s="15"/>
      <c r="B41" s="15"/>
      <c r="C41" s="15"/>
      <c r="D41" s="16"/>
      <c r="E41" s="17"/>
      <c r="F41" s="17"/>
      <c r="G41" s="17"/>
      <c r="H41" s="17"/>
      <c r="I41" s="17"/>
      <c r="J41" s="16"/>
      <c r="K41" s="16"/>
    </row>
    <row r="42" spans="1:11" x14ac:dyDescent="0.25">
      <c r="A42" s="15"/>
      <c r="B42" s="15"/>
      <c r="C42" s="15"/>
      <c r="D42" s="16"/>
      <c r="E42" s="17"/>
      <c r="F42" s="17"/>
      <c r="G42" s="17"/>
      <c r="H42" s="17"/>
      <c r="I42" s="17"/>
      <c r="J42" s="16"/>
      <c r="K42" s="16"/>
    </row>
    <row r="43" spans="1:11" x14ac:dyDescent="0.25">
      <c r="A43" s="15"/>
      <c r="B43" s="15"/>
      <c r="C43" s="15"/>
      <c r="D43" s="16"/>
      <c r="E43" s="17"/>
      <c r="F43" s="17"/>
      <c r="G43" s="17"/>
      <c r="H43" s="17"/>
      <c r="I43" s="17"/>
      <c r="J43" s="16"/>
      <c r="K43" s="16"/>
    </row>
    <row r="44" spans="1:11" x14ac:dyDescent="0.25">
      <c r="A44" s="15"/>
      <c r="B44" s="15"/>
      <c r="C44" s="15"/>
      <c r="D44" s="16"/>
      <c r="E44" s="17"/>
      <c r="F44" s="17"/>
      <c r="G44" s="17"/>
      <c r="H44" s="17"/>
      <c r="I44" s="17"/>
      <c r="J44" s="16"/>
      <c r="K44" s="16"/>
    </row>
    <row r="45" spans="1:11" x14ac:dyDescent="0.25">
      <c r="A45" s="15"/>
      <c r="B45" s="15"/>
      <c r="C45" s="15"/>
      <c r="D45" s="16"/>
      <c r="E45" s="17"/>
      <c r="F45" s="17"/>
      <c r="G45" s="17"/>
      <c r="H45" s="17"/>
      <c r="I45" s="17"/>
      <c r="J45" s="16"/>
      <c r="K45" s="16"/>
    </row>
    <row r="46" spans="1:11" x14ac:dyDescent="0.25">
      <c r="A46" s="15"/>
      <c r="B46" s="15"/>
      <c r="C46" s="15"/>
      <c r="D46" s="16"/>
      <c r="E46" s="17"/>
      <c r="F46" s="17"/>
      <c r="G46" s="17"/>
      <c r="H46" s="17"/>
      <c r="I46" s="17"/>
      <c r="J46" s="16"/>
      <c r="K46" s="16"/>
    </row>
    <row r="47" spans="1:11" x14ac:dyDescent="0.25">
      <c r="A47" s="15"/>
      <c r="B47" s="15"/>
      <c r="C47" s="15"/>
      <c r="D47" s="16"/>
      <c r="E47" s="17"/>
      <c r="F47" s="17"/>
      <c r="G47" s="17"/>
      <c r="H47" s="17"/>
      <c r="I47" s="17"/>
      <c r="J47" s="16"/>
      <c r="K47" s="16"/>
    </row>
    <row r="48" spans="1:11" x14ac:dyDescent="0.25">
      <c r="A48" s="15"/>
      <c r="B48" s="15"/>
      <c r="C48" s="15"/>
      <c r="D48" s="16"/>
      <c r="E48" s="17"/>
      <c r="F48" s="17"/>
      <c r="G48" s="17"/>
      <c r="H48" s="17"/>
      <c r="I48" s="17"/>
      <c r="J48" s="16"/>
      <c r="K48" s="16"/>
    </row>
    <row r="49" spans="1:11" x14ac:dyDescent="0.25">
      <c r="A49" s="15"/>
      <c r="B49" s="15"/>
      <c r="C49" s="15"/>
      <c r="D49" s="16"/>
      <c r="E49" s="17"/>
      <c r="F49" s="17"/>
      <c r="G49" s="17"/>
      <c r="H49" s="17"/>
      <c r="I49" s="17"/>
      <c r="J49" s="16"/>
      <c r="K49" s="16"/>
    </row>
    <row r="50" spans="1:11" x14ac:dyDescent="0.25">
      <c r="A50" s="15"/>
      <c r="B50" s="15"/>
      <c r="C50" s="15"/>
      <c r="D50" s="16"/>
      <c r="E50" s="17"/>
      <c r="F50" s="17"/>
      <c r="G50" s="17"/>
      <c r="H50" s="17"/>
      <c r="I50" s="17"/>
      <c r="J50" s="16"/>
      <c r="K50" s="16"/>
    </row>
    <row r="51" spans="1:11" x14ac:dyDescent="0.25">
      <c r="A51" s="15"/>
      <c r="B51" s="15"/>
      <c r="C51" s="15"/>
      <c r="D51" s="16"/>
      <c r="E51" s="17"/>
      <c r="F51" s="17"/>
      <c r="G51" s="17"/>
      <c r="H51" s="17"/>
      <c r="I51" s="17"/>
      <c r="J51" s="16"/>
      <c r="K51" s="16"/>
    </row>
    <row r="52" spans="1:11" x14ac:dyDescent="0.25">
      <c r="A52" s="15"/>
      <c r="B52" s="15"/>
      <c r="C52" s="15"/>
      <c r="D52" s="16"/>
      <c r="E52" s="17"/>
      <c r="F52" s="17"/>
      <c r="G52" s="17"/>
      <c r="H52" s="17"/>
      <c r="I52" s="17"/>
      <c r="J52" s="16"/>
      <c r="K52" s="16"/>
    </row>
    <row r="53" spans="1:11" x14ac:dyDescent="0.25">
      <c r="A53" s="15"/>
      <c r="B53" s="15"/>
      <c r="C53" s="15"/>
      <c r="D53" s="16"/>
      <c r="E53" s="17"/>
      <c r="F53" s="17"/>
      <c r="G53" s="17"/>
      <c r="H53" s="17"/>
      <c r="I53" s="17"/>
      <c r="J53" s="16"/>
      <c r="K53" s="16"/>
    </row>
    <row r="54" spans="1:11" x14ac:dyDescent="0.25">
      <c r="A54" s="15"/>
      <c r="B54" s="15"/>
      <c r="C54" s="15"/>
      <c r="D54" s="16"/>
      <c r="E54" s="17"/>
      <c r="F54" s="17"/>
      <c r="G54" s="17"/>
      <c r="H54" s="17"/>
      <c r="I54" s="17"/>
      <c r="J54" s="16"/>
      <c r="K54" s="16"/>
    </row>
    <row r="55" spans="1:11" x14ac:dyDescent="0.25">
      <c r="A55" s="15"/>
      <c r="B55" s="15"/>
      <c r="C55" s="15"/>
      <c r="D55" s="16"/>
      <c r="E55" s="17"/>
      <c r="F55" s="17"/>
      <c r="G55" s="17"/>
      <c r="H55" s="17"/>
      <c r="I55" s="17"/>
      <c r="J55" s="16"/>
      <c r="K55" s="16"/>
    </row>
    <row r="56" spans="1:11" x14ac:dyDescent="0.25">
      <c r="A56" s="20" t="s">
        <v>60</v>
      </c>
      <c r="B56" s="20" t="s">
        <v>60</v>
      </c>
      <c r="C56" s="20" t="s">
        <v>60</v>
      </c>
      <c r="D56" s="20" t="s">
        <v>60</v>
      </c>
      <c r="E56" s="20"/>
      <c r="F56" s="20"/>
      <c r="G56" s="20"/>
      <c r="H56" s="20"/>
      <c r="I56" s="20"/>
      <c r="J56" s="20" t="s">
        <v>60</v>
      </c>
      <c r="K56" s="20" t="s">
        <v>60</v>
      </c>
    </row>
    <row r="57" spans="1:11" x14ac:dyDescent="0.25">
      <c r="D57" s="21" t="s">
        <v>61</v>
      </c>
      <c r="E57" s="4">
        <f>SUM(E5:E55)</f>
        <v>-42430.853066533804</v>
      </c>
      <c r="F57" s="4">
        <f>SUM(F5:F55)</f>
        <v>-2832984.226366885</v>
      </c>
      <c r="G57" s="4">
        <f>SUM(G5:G55)</f>
        <v>1748851.1721124873</v>
      </c>
      <c r="H57" s="4">
        <f>SUM(H5:H55)</f>
        <v>1631856.1036112532</v>
      </c>
    </row>
    <row r="58" spans="1:11" x14ac:dyDescent="0.25">
      <c r="D58" s="21"/>
      <c r="E58" s="22"/>
      <c r="F58" s="23"/>
      <c r="G58" s="24"/>
      <c r="H58" s="24"/>
    </row>
    <row r="59" spans="1:11" x14ac:dyDescent="0.25">
      <c r="C59" t="s">
        <v>62</v>
      </c>
      <c r="D59" s="25"/>
      <c r="E59" s="22"/>
      <c r="F59" s="22"/>
    </row>
  </sheetData>
  <mergeCells count="1">
    <mergeCell ref="E2:H2"/>
  </mergeCells>
  <pageMargins left="0.7" right="0.7" top="0.75" bottom="0.75" header="0.3" footer="0.3"/>
  <pageSetup scale="43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B6591-9E5D-48F4-8399-5C8C7D838CBE}">
  <sheetPr>
    <tabColor theme="5" tint="0.39997558519241921"/>
  </sheetPr>
  <dimension ref="A1:Q60"/>
  <sheetViews>
    <sheetView view="pageBreakPreview" zoomScale="96" zoomScaleNormal="96" zoomScaleSheetLayoutView="96" workbookViewId="0">
      <selection activeCell="L11" sqref="L11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customWidth="1"/>
    <col min="4" max="4" width="25.140625" style="5" customWidth="1"/>
    <col min="5" max="5" width="12.28515625" style="4" customWidth="1"/>
    <col min="6" max="6" width="11.85546875" style="4" customWidth="1"/>
    <col min="7" max="7" width="12.28515625" style="4" customWidth="1"/>
    <col min="8" max="8" width="11.28515625" style="4" customWidth="1"/>
    <col min="9" max="9" width="14.140625" style="4" customWidth="1"/>
    <col min="10" max="10" width="17.7109375" style="5" bestFit="1" customWidth="1"/>
    <col min="11" max="11" width="16.28515625" style="5" customWidth="1"/>
    <col min="12" max="12" width="13.42578125" bestFit="1" customWidth="1"/>
    <col min="13" max="13" width="12.7109375" bestFit="1" customWidth="1"/>
    <col min="14" max="14" width="12.28515625" bestFit="1" customWidth="1"/>
    <col min="15" max="15" width="11.85546875" bestFit="1" customWidth="1"/>
    <col min="16" max="16" width="12.28515625" bestFit="1" customWidth="1"/>
    <col min="17" max="17" width="11.285156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122</v>
      </c>
      <c r="B2" s="2" t="s">
        <v>3</v>
      </c>
      <c r="C2" s="6" t="s">
        <v>64</v>
      </c>
      <c r="E2" s="7" t="s">
        <v>4</v>
      </c>
      <c r="F2" s="7"/>
      <c r="G2" s="7"/>
      <c r="H2" s="7"/>
    </row>
    <row r="3" spans="1:17" s="9" customFormat="1" ht="45" x14ac:dyDescent="0.25">
      <c r="A3" s="9" t="s">
        <v>5</v>
      </c>
      <c r="B3" s="9" t="s">
        <v>6</v>
      </c>
      <c r="C3" s="9" t="s">
        <v>7</v>
      </c>
      <c r="D3" s="9" t="s">
        <v>8</v>
      </c>
      <c r="E3" s="9">
        <v>2023</v>
      </c>
      <c r="F3" s="9">
        <v>2024</v>
      </c>
      <c r="G3" s="9">
        <v>2025</v>
      </c>
      <c r="H3" s="9">
        <v>2026</v>
      </c>
      <c r="I3" s="10" t="s">
        <v>9</v>
      </c>
      <c r="J3" s="9" t="s">
        <v>10</v>
      </c>
      <c r="K3" s="9" t="s">
        <v>11</v>
      </c>
    </row>
    <row r="4" spans="1:17" x14ac:dyDescent="0.25">
      <c r="A4" s="11" t="s">
        <v>12</v>
      </c>
      <c r="B4" s="11" t="s">
        <v>13</v>
      </c>
      <c r="C4" s="11" t="s">
        <v>14</v>
      </c>
      <c r="D4" s="11"/>
      <c r="E4" s="13">
        <v>25157217.109362911</v>
      </c>
      <c r="F4" s="13"/>
      <c r="G4" s="13"/>
      <c r="H4" s="13"/>
      <c r="I4" s="14">
        <v>44880</v>
      </c>
      <c r="J4" s="14">
        <v>44927</v>
      </c>
      <c r="K4" s="14" t="s">
        <v>15</v>
      </c>
      <c r="L4" s="4"/>
    </row>
    <row r="5" spans="1:17" x14ac:dyDescent="0.25">
      <c r="A5" s="15" t="s">
        <v>16</v>
      </c>
      <c r="B5" s="15" t="s">
        <v>13</v>
      </c>
      <c r="C5" s="15" t="s">
        <v>17</v>
      </c>
      <c r="D5" s="16" t="s">
        <v>18</v>
      </c>
      <c r="E5" s="17"/>
      <c r="F5" s="17"/>
      <c r="G5" s="17"/>
      <c r="H5" s="17"/>
      <c r="I5" s="18">
        <v>44880</v>
      </c>
      <c r="J5" s="18">
        <v>44927</v>
      </c>
      <c r="K5" s="18" t="s">
        <v>15</v>
      </c>
      <c r="L5" s="4"/>
      <c r="M5" s="5" t="s">
        <v>16</v>
      </c>
      <c r="N5" s="4">
        <f>SUMIF($A$5:$A56,$M5,E$5:E56)</f>
        <v>-25585.086328882724</v>
      </c>
      <c r="O5" s="4">
        <f>SUMIF($A$5:$A56,$M5,F$5:F56)</f>
        <v>317701.02030795068</v>
      </c>
      <c r="P5" s="4">
        <f>SUMIF($A$5:$A56,$M5,G$5:G56)</f>
        <v>0</v>
      </c>
      <c r="Q5" s="4">
        <f>SUMIF($A$5:$A56,$M5,H$5:H56)</f>
        <v>0</v>
      </c>
    </row>
    <row r="6" spans="1:17" x14ac:dyDescent="0.25">
      <c r="A6" s="15" t="s">
        <v>16</v>
      </c>
      <c r="B6" s="15" t="s">
        <v>19</v>
      </c>
      <c r="C6" s="15" t="s">
        <v>20</v>
      </c>
      <c r="D6" s="16" t="s">
        <v>18</v>
      </c>
      <c r="E6" s="17"/>
      <c r="F6" s="17"/>
      <c r="G6" s="17"/>
      <c r="H6" s="17"/>
      <c r="I6" s="18">
        <v>44917</v>
      </c>
      <c r="J6" s="18">
        <v>44927</v>
      </c>
      <c r="K6" s="18" t="s">
        <v>15</v>
      </c>
      <c r="L6" s="4"/>
      <c r="M6" s="5" t="s">
        <v>21</v>
      </c>
      <c r="N6" s="4">
        <f>SUMIF($A$5:$A57,$M6,E$5:E57)</f>
        <v>0</v>
      </c>
      <c r="O6" s="4">
        <f>SUMIF($A$5:$A57,$M6,F$5:F57)</f>
        <v>0</v>
      </c>
      <c r="P6" s="4">
        <f>SUMIF($A$5:$A57,$M6,G$5:G57)</f>
        <v>0</v>
      </c>
      <c r="Q6" s="4">
        <f>SUMIF($A$5:$A57,$M6,H$5:H57)</f>
        <v>0</v>
      </c>
    </row>
    <row r="7" spans="1:17" x14ac:dyDescent="0.25">
      <c r="A7" s="15" t="s">
        <v>16</v>
      </c>
      <c r="B7" s="15" t="s">
        <v>22</v>
      </c>
      <c r="C7" s="15" t="s">
        <v>23</v>
      </c>
      <c r="D7" s="16" t="s">
        <v>24</v>
      </c>
      <c r="E7" s="17">
        <v>101430.70677836239</v>
      </c>
      <c r="F7" s="17"/>
      <c r="G7" s="17"/>
      <c r="H7" s="17"/>
      <c r="I7" s="18">
        <v>44974</v>
      </c>
      <c r="J7" s="18">
        <v>45004</v>
      </c>
      <c r="K7" s="18" t="s">
        <v>15</v>
      </c>
      <c r="L7" s="4"/>
      <c r="M7" s="5" t="s">
        <v>25</v>
      </c>
      <c r="N7" s="4">
        <f>SUMIF($A$5:$A57,$M7,E$5:E57)</f>
        <v>0</v>
      </c>
      <c r="O7" s="4">
        <f>SUMIF($A$5:$A57,$M7,F$5:F57)</f>
        <v>1440596.1475103907</v>
      </c>
      <c r="P7" s="4">
        <f>SUMIF($A$5:$A57,$M7,G$5:G57)</f>
        <v>0</v>
      </c>
      <c r="Q7" s="4">
        <f>SUMIF($A$5:$A57,$M7,H$5:H57)</f>
        <v>0</v>
      </c>
    </row>
    <row r="8" spans="1:17" x14ac:dyDescent="0.25">
      <c r="A8" s="15" t="s">
        <v>16</v>
      </c>
      <c r="B8" s="15" t="s">
        <v>26</v>
      </c>
      <c r="C8" s="15" t="s">
        <v>27</v>
      </c>
      <c r="D8" s="16" t="s">
        <v>18</v>
      </c>
      <c r="E8" s="17"/>
      <c r="F8" s="17"/>
      <c r="G8" s="17"/>
      <c r="H8" s="17"/>
      <c r="I8" s="18">
        <v>45019</v>
      </c>
      <c r="J8" s="18">
        <v>45019</v>
      </c>
      <c r="K8" s="18" t="s">
        <v>15</v>
      </c>
      <c r="L8" s="4"/>
      <c r="M8" s="5" t="s">
        <v>28</v>
      </c>
      <c r="N8" s="4">
        <f>SUMIF($A$5:$A61,$M8,E$5:E61)</f>
        <v>0</v>
      </c>
      <c r="O8" s="4">
        <f>SUMIF($A$5:$A61,$M8,F$5:F61)</f>
        <v>0</v>
      </c>
      <c r="P8" s="4">
        <f>SUMIF($A$5:$A61,$M8,G$5:G61)</f>
        <v>1546451.6014134698</v>
      </c>
      <c r="Q8" s="4">
        <f>SUMIF($A$5:$A61,$M8,H$5:H61)</f>
        <v>1143106.8488886617</v>
      </c>
    </row>
    <row r="9" spans="1:17" x14ac:dyDescent="0.25">
      <c r="A9" s="15" t="s">
        <v>16</v>
      </c>
      <c r="B9" s="15" t="s">
        <v>29</v>
      </c>
      <c r="C9" s="15" t="s">
        <v>30</v>
      </c>
      <c r="D9" s="16" t="s">
        <v>18</v>
      </c>
      <c r="E9" s="17"/>
      <c r="F9" s="17"/>
      <c r="G9" s="17"/>
      <c r="H9" s="17"/>
      <c r="I9" s="18">
        <v>45086</v>
      </c>
      <c r="J9" s="18">
        <v>45116</v>
      </c>
      <c r="K9" s="18" t="s">
        <v>15</v>
      </c>
      <c r="L9" s="4"/>
    </row>
    <row r="10" spans="1:17" x14ac:dyDescent="0.25">
      <c r="A10" s="15" t="s">
        <v>16</v>
      </c>
      <c r="B10" s="15" t="s">
        <v>31</v>
      </c>
      <c r="C10" s="15" t="s">
        <v>32</v>
      </c>
      <c r="D10" s="16" t="s">
        <v>18</v>
      </c>
      <c r="E10" s="17"/>
      <c r="F10" s="17"/>
      <c r="G10" s="17"/>
      <c r="H10" s="17"/>
      <c r="I10" s="18">
        <v>45135</v>
      </c>
      <c r="J10" s="18">
        <v>45165</v>
      </c>
      <c r="K10" s="18" t="s">
        <v>15</v>
      </c>
      <c r="L10" s="4"/>
    </row>
    <row r="11" spans="1:17" x14ac:dyDescent="0.25">
      <c r="A11" s="15" t="s">
        <v>16</v>
      </c>
      <c r="B11" s="15" t="s">
        <v>33</v>
      </c>
      <c r="C11" s="15" t="s">
        <v>34</v>
      </c>
      <c r="D11" s="16" t="s">
        <v>24</v>
      </c>
      <c r="E11" s="17">
        <v>-127015.79310724512</v>
      </c>
      <c r="F11" s="17"/>
      <c r="G11" s="17"/>
      <c r="H11" s="17"/>
      <c r="I11" s="18">
        <v>45138</v>
      </c>
      <c r="J11" s="18">
        <v>45138</v>
      </c>
      <c r="K11" s="18" t="s">
        <v>15</v>
      </c>
      <c r="L11" s="4"/>
    </row>
    <row r="12" spans="1:17" x14ac:dyDescent="0.25">
      <c r="A12" s="15" t="s">
        <v>16</v>
      </c>
      <c r="B12" s="15" t="s">
        <v>35</v>
      </c>
      <c r="C12" s="15" t="s">
        <v>36</v>
      </c>
      <c r="D12" s="16" t="s">
        <v>24</v>
      </c>
      <c r="E12" s="17"/>
      <c r="F12" s="17">
        <v>317701.02030795068</v>
      </c>
      <c r="G12" s="17"/>
      <c r="H12" s="17"/>
      <c r="I12" s="18">
        <v>45214</v>
      </c>
      <c r="J12" s="18">
        <v>45292</v>
      </c>
      <c r="K12" s="18" t="s">
        <v>15</v>
      </c>
      <c r="L12" s="4"/>
      <c r="M12" s="5"/>
    </row>
    <row r="13" spans="1:17" x14ac:dyDescent="0.25">
      <c r="A13" s="15" t="s">
        <v>16</v>
      </c>
      <c r="B13" s="15" t="s">
        <v>37</v>
      </c>
      <c r="C13" s="15" t="s">
        <v>38</v>
      </c>
      <c r="D13" s="16" t="s">
        <v>24</v>
      </c>
      <c r="E13" s="17"/>
      <c r="F13" s="17">
        <v>0</v>
      </c>
      <c r="G13" s="17"/>
      <c r="H13" s="17"/>
      <c r="I13" s="18">
        <v>45245</v>
      </c>
      <c r="J13" s="18">
        <v>45292</v>
      </c>
      <c r="K13" s="18" t="s">
        <v>15</v>
      </c>
      <c r="L13" s="4"/>
      <c r="M13" s="5"/>
    </row>
    <row r="14" spans="1:17" x14ac:dyDescent="0.25">
      <c r="A14" s="15" t="s">
        <v>16</v>
      </c>
      <c r="B14" s="15" t="s">
        <v>39</v>
      </c>
      <c r="C14" s="15" t="s">
        <v>20</v>
      </c>
      <c r="D14" s="16" t="s">
        <v>18</v>
      </c>
      <c r="E14" s="17"/>
      <c r="F14" s="17"/>
      <c r="G14" s="17"/>
      <c r="H14" s="17"/>
      <c r="I14" s="18">
        <v>45275</v>
      </c>
      <c r="J14" s="18">
        <v>45292</v>
      </c>
      <c r="K14" s="18" t="s">
        <v>15</v>
      </c>
      <c r="L14" s="4"/>
      <c r="M14" s="5"/>
    </row>
    <row r="15" spans="1:17" x14ac:dyDescent="0.25">
      <c r="A15" s="15" t="s">
        <v>16</v>
      </c>
      <c r="B15" s="15" t="s">
        <v>40</v>
      </c>
      <c r="C15" s="15" t="s">
        <v>41</v>
      </c>
      <c r="D15" s="16" t="s">
        <v>24</v>
      </c>
      <c r="E15" s="17"/>
      <c r="F15" s="17">
        <v>0</v>
      </c>
      <c r="G15" s="17"/>
      <c r="H15" s="17"/>
      <c r="I15" s="18">
        <v>45278</v>
      </c>
      <c r="J15" s="18">
        <v>45292</v>
      </c>
      <c r="K15" s="18" t="s">
        <v>15</v>
      </c>
      <c r="L15" s="4"/>
    </row>
    <row r="16" spans="1:17" x14ac:dyDescent="0.25">
      <c r="A16" s="15" t="s">
        <v>16</v>
      </c>
      <c r="B16" s="15" t="s">
        <v>42</v>
      </c>
      <c r="C16" s="15" t="s">
        <v>43</v>
      </c>
      <c r="D16" s="16" t="s">
        <v>18</v>
      </c>
      <c r="E16" s="17"/>
      <c r="F16" s="17"/>
      <c r="G16" s="17"/>
      <c r="H16" s="17"/>
      <c r="I16" s="18">
        <v>45282</v>
      </c>
      <c r="J16" s="18">
        <v>45292</v>
      </c>
      <c r="K16" s="18" t="s">
        <v>15</v>
      </c>
    </row>
    <row r="17" spans="1:12" x14ac:dyDescent="0.25">
      <c r="A17" s="15" t="s">
        <v>16</v>
      </c>
      <c r="B17" s="15" t="s">
        <v>44</v>
      </c>
      <c r="C17" s="15" t="s">
        <v>45</v>
      </c>
      <c r="D17" s="16" t="s">
        <v>18</v>
      </c>
      <c r="E17" s="17"/>
      <c r="F17" s="17"/>
      <c r="G17" s="17"/>
      <c r="H17" s="17"/>
      <c r="I17" s="18">
        <v>45282</v>
      </c>
      <c r="J17" s="18">
        <v>45292</v>
      </c>
      <c r="K17" s="18" t="s">
        <v>15</v>
      </c>
    </row>
    <row r="18" spans="1:12" x14ac:dyDescent="0.25">
      <c r="A18" s="15" t="s">
        <v>16</v>
      </c>
      <c r="B18" s="15" t="s">
        <v>46</v>
      </c>
      <c r="C18" s="15" t="s">
        <v>47</v>
      </c>
      <c r="D18" s="16" t="s">
        <v>18</v>
      </c>
      <c r="E18" s="17"/>
      <c r="F18" s="17"/>
      <c r="G18" s="17"/>
      <c r="H18" s="17"/>
      <c r="I18" s="18">
        <v>44760</v>
      </c>
      <c r="J18" s="18">
        <v>45292</v>
      </c>
      <c r="K18" s="18">
        <v>45291</v>
      </c>
    </row>
    <row r="19" spans="1:12" x14ac:dyDescent="0.25">
      <c r="A19" s="15" t="s">
        <v>25</v>
      </c>
      <c r="B19" s="15" t="s">
        <v>48</v>
      </c>
      <c r="C19" s="15" t="s">
        <v>49</v>
      </c>
      <c r="D19" s="16" t="s">
        <v>24</v>
      </c>
      <c r="E19" s="17"/>
      <c r="F19" s="17">
        <v>1440596.1475103907</v>
      </c>
      <c r="G19" s="17"/>
      <c r="H19" s="17"/>
      <c r="I19" s="18"/>
      <c r="J19" s="18">
        <v>45627</v>
      </c>
      <c r="K19" s="18" t="s">
        <v>15</v>
      </c>
      <c r="L19" s="4"/>
    </row>
    <row r="20" spans="1:12" x14ac:dyDescent="0.25">
      <c r="A20" s="15" t="s">
        <v>21</v>
      </c>
      <c r="B20" s="15" t="s">
        <v>50</v>
      </c>
      <c r="C20" s="15" t="s">
        <v>51</v>
      </c>
      <c r="D20" s="16" t="s">
        <v>18</v>
      </c>
      <c r="E20" s="17"/>
      <c r="F20" s="17"/>
      <c r="G20" s="17"/>
      <c r="H20" s="17"/>
      <c r="I20" s="18">
        <v>45383</v>
      </c>
      <c r="J20" s="18">
        <v>45383</v>
      </c>
      <c r="K20" s="18"/>
      <c r="L20" s="4"/>
    </row>
    <row r="21" spans="1:12" x14ac:dyDescent="0.25">
      <c r="A21" s="15" t="s">
        <v>21</v>
      </c>
      <c r="B21" s="15" t="s">
        <v>52</v>
      </c>
      <c r="C21" s="15" t="s">
        <v>53</v>
      </c>
      <c r="D21" s="16" t="s">
        <v>18</v>
      </c>
      <c r="E21" s="17"/>
      <c r="F21" s="17"/>
      <c r="G21" s="17"/>
      <c r="H21" s="17"/>
      <c r="I21" s="18">
        <v>45392</v>
      </c>
      <c r="J21" s="18">
        <v>45422</v>
      </c>
      <c r="K21" s="18"/>
      <c r="L21" s="4"/>
    </row>
    <row r="22" spans="1:12" x14ac:dyDescent="0.25">
      <c r="A22" s="15" t="s">
        <v>28</v>
      </c>
      <c r="B22" s="15" t="s">
        <v>54</v>
      </c>
      <c r="C22" s="15" t="s">
        <v>55</v>
      </c>
      <c r="D22" s="16" t="s">
        <v>18</v>
      </c>
      <c r="E22" s="17"/>
      <c r="F22" s="17"/>
      <c r="G22" s="17"/>
      <c r="H22" s="17"/>
      <c r="I22" s="18"/>
      <c r="J22" s="18"/>
      <c r="K22" s="18"/>
      <c r="L22" s="4"/>
    </row>
    <row r="23" spans="1:12" x14ac:dyDescent="0.25">
      <c r="A23" s="15" t="s">
        <v>28</v>
      </c>
      <c r="B23" s="15" t="s">
        <v>54</v>
      </c>
      <c r="C23" s="15" t="s">
        <v>56</v>
      </c>
      <c r="D23" s="16" t="s">
        <v>24</v>
      </c>
      <c r="E23" s="17"/>
      <c r="F23" s="17"/>
      <c r="G23" s="17"/>
      <c r="H23" s="17"/>
      <c r="I23" s="18"/>
      <c r="J23" s="18"/>
      <c r="K23" s="18"/>
      <c r="L23" s="4"/>
    </row>
    <row r="24" spans="1:12" x14ac:dyDescent="0.25">
      <c r="A24" s="15" t="s">
        <v>28</v>
      </c>
      <c r="B24" s="15" t="s">
        <v>48</v>
      </c>
      <c r="C24" s="15" t="s">
        <v>57</v>
      </c>
      <c r="D24" s="16" t="s">
        <v>24</v>
      </c>
      <c r="E24" s="17"/>
      <c r="F24" s="17"/>
      <c r="G24" s="17">
        <v>1546451.6014134698</v>
      </c>
      <c r="H24" s="17"/>
      <c r="I24" s="18"/>
      <c r="J24" s="18">
        <v>45658</v>
      </c>
      <c r="K24" s="18"/>
      <c r="L24" s="4"/>
    </row>
    <row r="25" spans="1:12" x14ac:dyDescent="0.25">
      <c r="A25" s="15" t="s">
        <v>28</v>
      </c>
      <c r="B25" s="15" t="s">
        <v>54</v>
      </c>
      <c r="C25" s="15" t="s">
        <v>17</v>
      </c>
      <c r="D25" s="16" t="s">
        <v>18</v>
      </c>
      <c r="E25" s="17"/>
      <c r="F25" s="17"/>
      <c r="G25" s="17"/>
      <c r="H25" s="17"/>
      <c r="I25" s="18"/>
      <c r="J25" s="18"/>
      <c r="K25" s="18"/>
      <c r="L25" s="4"/>
    </row>
    <row r="26" spans="1:12" x14ac:dyDescent="0.25">
      <c r="A26" s="15" t="s">
        <v>28</v>
      </c>
      <c r="B26" s="15" t="s">
        <v>48</v>
      </c>
      <c r="C26" s="15" t="s">
        <v>58</v>
      </c>
      <c r="D26" s="16" t="s">
        <v>24</v>
      </c>
      <c r="E26" s="17"/>
      <c r="F26" s="17"/>
      <c r="G26" s="17"/>
      <c r="H26" s="17">
        <v>1143106.8488886617</v>
      </c>
      <c r="I26" s="18"/>
      <c r="J26" s="18">
        <v>46023</v>
      </c>
      <c r="K26" s="18"/>
      <c r="L26" s="4"/>
    </row>
    <row r="27" spans="1:12" x14ac:dyDescent="0.25">
      <c r="A27" s="15" t="s">
        <v>59</v>
      </c>
      <c r="B27" s="15"/>
      <c r="C27" s="15"/>
      <c r="D27" s="16"/>
      <c r="E27" s="17"/>
      <c r="F27" s="17"/>
      <c r="G27" s="17"/>
      <c r="H27" s="17"/>
      <c r="I27" s="18"/>
      <c r="J27" s="18"/>
      <c r="K27" s="18"/>
      <c r="L27" s="4"/>
    </row>
    <row r="28" spans="1:12" x14ac:dyDescent="0.25">
      <c r="A28" s="15"/>
      <c r="B28" s="15"/>
      <c r="C28" s="15"/>
      <c r="D28" s="16"/>
      <c r="E28" s="17"/>
      <c r="F28" s="17"/>
      <c r="G28" s="17"/>
      <c r="H28" s="17"/>
      <c r="I28" s="18"/>
      <c r="J28" s="18"/>
      <c r="K28" s="18"/>
      <c r="L28" s="4"/>
    </row>
    <row r="29" spans="1:12" x14ac:dyDescent="0.25">
      <c r="A29" s="15"/>
      <c r="B29" s="15"/>
      <c r="C29" s="15"/>
      <c r="D29" s="16"/>
      <c r="E29" s="17"/>
      <c r="F29" s="17"/>
      <c r="G29" s="17"/>
      <c r="H29" s="17"/>
      <c r="I29" s="18"/>
      <c r="J29" s="18"/>
      <c r="K29" s="18"/>
    </row>
    <row r="30" spans="1:12" x14ac:dyDescent="0.25">
      <c r="A30" s="15"/>
      <c r="B30" s="15"/>
      <c r="C30" s="15"/>
      <c r="D30" s="16"/>
      <c r="E30" s="17"/>
      <c r="F30" s="17"/>
      <c r="G30" s="17"/>
      <c r="H30" s="17"/>
      <c r="I30" s="17"/>
      <c r="J30" s="16"/>
      <c r="K30" s="16"/>
    </row>
    <row r="31" spans="1:12" x14ac:dyDescent="0.25">
      <c r="A31" s="15"/>
      <c r="B31" s="15"/>
      <c r="C31" s="15"/>
      <c r="D31" s="16"/>
      <c r="E31" s="17"/>
      <c r="F31" s="17"/>
      <c r="G31" s="17"/>
      <c r="H31" s="17"/>
      <c r="I31" s="17"/>
      <c r="J31" s="16"/>
      <c r="K31" s="16"/>
    </row>
    <row r="32" spans="1:12" x14ac:dyDescent="0.25">
      <c r="A32" s="15"/>
      <c r="B32" s="15"/>
      <c r="C32" s="15"/>
      <c r="D32" s="16"/>
      <c r="E32" s="17"/>
      <c r="F32" s="17"/>
      <c r="G32" s="17"/>
      <c r="H32" s="17"/>
      <c r="I32" s="17"/>
      <c r="J32" s="16"/>
      <c r="K32" s="16"/>
    </row>
    <row r="33" spans="1:11" x14ac:dyDescent="0.25">
      <c r="A33" s="15"/>
      <c r="B33" s="15"/>
      <c r="C33" s="15"/>
      <c r="D33" s="16"/>
      <c r="E33" s="17"/>
      <c r="F33" s="17"/>
      <c r="G33" s="17"/>
      <c r="H33" s="17"/>
      <c r="I33" s="17"/>
      <c r="J33" s="16"/>
      <c r="K33" s="16"/>
    </row>
    <row r="34" spans="1:11" x14ac:dyDescent="0.25">
      <c r="A34" s="15"/>
      <c r="B34" s="15"/>
      <c r="C34" s="15"/>
      <c r="D34" s="16"/>
      <c r="E34" s="17"/>
      <c r="F34" s="17"/>
      <c r="G34" s="17"/>
      <c r="H34" s="17"/>
      <c r="I34" s="17"/>
      <c r="J34" s="16"/>
      <c r="K34" s="16"/>
    </row>
    <row r="35" spans="1:11" x14ac:dyDescent="0.25">
      <c r="A35" s="15"/>
      <c r="B35" s="15"/>
      <c r="C35" s="15"/>
      <c r="D35" s="16"/>
      <c r="E35" s="17"/>
      <c r="F35" s="17"/>
      <c r="G35" s="17"/>
      <c r="H35" s="17"/>
      <c r="I35" s="17"/>
      <c r="J35" s="16"/>
      <c r="K35" s="16"/>
    </row>
    <row r="36" spans="1:11" x14ac:dyDescent="0.25">
      <c r="A36" s="15"/>
      <c r="B36" s="15"/>
      <c r="C36" s="15"/>
      <c r="D36" s="16"/>
      <c r="E36" s="17"/>
      <c r="F36" s="17"/>
      <c r="G36" s="17"/>
      <c r="H36" s="17"/>
      <c r="I36" s="17"/>
      <c r="J36" s="16"/>
      <c r="K36" s="16"/>
    </row>
    <row r="37" spans="1:11" x14ac:dyDescent="0.25">
      <c r="A37" s="15"/>
      <c r="B37" s="15"/>
      <c r="C37" s="15"/>
      <c r="D37" s="16"/>
      <c r="E37" s="17"/>
      <c r="F37" s="17"/>
      <c r="G37" s="17"/>
      <c r="H37" s="17"/>
      <c r="I37" s="17"/>
      <c r="J37" s="16"/>
      <c r="K37" s="16"/>
    </row>
    <row r="38" spans="1:11" x14ac:dyDescent="0.25">
      <c r="A38" s="15"/>
      <c r="B38" s="15"/>
      <c r="C38" s="15"/>
      <c r="D38" s="16"/>
      <c r="E38" s="17"/>
      <c r="F38" s="17"/>
      <c r="G38" s="17"/>
      <c r="H38" s="17"/>
      <c r="I38" s="17"/>
      <c r="J38" s="16"/>
      <c r="K38" s="16"/>
    </row>
    <row r="39" spans="1:11" x14ac:dyDescent="0.25">
      <c r="A39" s="15"/>
      <c r="B39" s="15"/>
      <c r="C39" s="15"/>
      <c r="D39" s="16"/>
      <c r="E39" s="17"/>
      <c r="F39" s="17"/>
      <c r="G39" s="17"/>
      <c r="H39" s="17"/>
      <c r="I39" s="17"/>
      <c r="J39" s="16"/>
      <c r="K39" s="16"/>
    </row>
    <row r="40" spans="1:11" x14ac:dyDescent="0.25">
      <c r="A40" s="15"/>
      <c r="B40" s="15"/>
      <c r="C40" s="15"/>
      <c r="D40" s="16"/>
      <c r="E40" s="17"/>
      <c r="F40" s="17"/>
      <c r="G40" s="17"/>
      <c r="H40" s="17"/>
      <c r="I40" s="17"/>
      <c r="J40" s="16"/>
      <c r="K40" s="16"/>
    </row>
    <row r="41" spans="1:11" x14ac:dyDescent="0.25">
      <c r="A41" s="15"/>
      <c r="B41" s="15"/>
      <c r="C41" s="15"/>
      <c r="D41" s="16"/>
      <c r="E41" s="17"/>
      <c r="F41" s="17"/>
      <c r="G41" s="17"/>
      <c r="H41" s="17"/>
      <c r="I41" s="17"/>
      <c r="J41" s="16"/>
      <c r="K41" s="16"/>
    </row>
    <row r="42" spans="1:11" x14ac:dyDescent="0.25">
      <c r="A42" s="15"/>
      <c r="B42" s="15"/>
      <c r="C42" s="15"/>
      <c r="D42" s="16"/>
      <c r="E42" s="17"/>
      <c r="F42" s="17"/>
      <c r="G42" s="17"/>
      <c r="H42" s="17"/>
      <c r="I42" s="17"/>
      <c r="J42" s="16"/>
      <c r="K42" s="16"/>
    </row>
    <row r="43" spans="1:11" x14ac:dyDescent="0.25">
      <c r="A43" s="15"/>
      <c r="B43" s="15"/>
      <c r="C43" s="15"/>
      <c r="D43" s="16"/>
      <c r="E43" s="17"/>
      <c r="F43" s="17"/>
      <c r="G43" s="17"/>
      <c r="H43" s="17"/>
      <c r="I43" s="17"/>
      <c r="J43" s="16"/>
      <c r="K43" s="16"/>
    </row>
    <row r="44" spans="1:11" x14ac:dyDescent="0.25">
      <c r="A44" s="15"/>
      <c r="B44" s="15"/>
      <c r="C44" s="15"/>
      <c r="D44" s="16"/>
      <c r="E44" s="17"/>
      <c r="F44" s="17"/>
      <c r="G44" s="17"/>
      <c r="H44" s="17"/>
      <c r="I44" s="17"/>
      <c r="J44" s="16"/>
      <c r="K44" s="16"/>
    </row>
    <row r="45" spans="1:11" x14ac:dyDescent="0.25">
      <c r="A45" s="15"/>
      <c r="B45" s="15"/>
      <c r="C45" s="15"/>
      <c r="D45" s="16"/>
      <c r="E45" s="17"/>
      <c r="F45" s="17"/>
      <c r="G45" s="17"/>
      <c r="H45" s="17"/>
      <c r="I45" s="17"/>
      <c r="J45" s="16"/>
      <c r="K45" s="16"/>
    </row>
    <row r="46" spans="1:11" x14ac:dyDescent="0.25">
      <c r="A46" s="15"/>
      <c r="B46" s="15"/>
      <c r="C46" s="15"/>
      <c r="D46" s="16"/>
      <c r="E46" s="17"/>
      <c r="F46" s="17"/>
      <c r="G46" s="17"/>
      <c r="H46" s="17"/>
      <c r="I46" s="17"/>
      <c r="J46" s="16"/>
      <c r="K46" s="16"/>
    </row>
    <row r="47" spans="1:11" x14ac:dyDescent="0.25">
      <c r="A47" s="15"/>
      <c r="B47" s="15"/>
      <c r="C47" s="15"/>
      <c r="D47" s="16"/>
      <c r="E47" s="17"/>
      <c r="F47" s="17"/>
      <c r="G47" s="17"/>
      <c r="H47" s="17"/>
      <c r="I47" s="17"/>
      <c r="J47" s="16"/>
      <c r="K47" s="16"/>
    </row>
    <row r="48" spans="1:11" x14ac:dyDescent="0.25">
      <c r="A48" s="15"/>
      <c r="B48" s="15"/>
      <c r="C48" s="15"/>
      <c r="D48" s="16"/>
      <c r="E48" s="17"/>
      <c r="F48" s="17"/>
      <c r="G48" s="17"/>
      <c r="H48" s="17"/>
      <c r="I48" s="17"/>
      <c r="J48" s="16"/>
      <c r="K48" s="16"/>
    </row>
    <row r="49" spans="1:11" x14ac:dyDescent="0.25">
      <c r="A49" s="15"/>
      <c r="B49" s="15"/>
      <c r="C49" s="15"/>
      <c r="D49" s="16"/>
      <c r="E49" s="17"/>
      <c r="F49" s="17"/>
      <c r="G49" s="17"/>
      <c r="H49" s="17"/>
      <c r="I49" s="17"/>
      <c r="J49" s="16"/>
      <c r="K49" s="16"/>
    </row>
    <row r="50" spans="1:11" x14ac:dyDescent="0.25">
      <c r="A50" s="15"/>
      <c r="B50" s="15"/>
      <c r="C50" s="15"/>
      <c r="D50" s="16"/>
      <c r="E50" s="17"/>
      <c r="F50" s="17"/>
      <c r="G50" s="17"/>
      <c r="H50" s="17"/>
      <c r="I50" s="17"/>
      <c r="J50" s="16"/>
      <c r="K50" s="16"/>
    </row>
    <row r="51" spans="1:11" x14ac:dyDescent="0.25">
      <c r="A51" s="15"/>
      <c r="B51" s="15"/>
      <c r="C51" s="15"/>
      <c r="D51" s="16"/>
      <c r="E51" s="17"/>
      <c r="F51" s="17"/>
      <c r="G51" s="17"/>
      <c r="H51" s="17"/>
      <c r="I51" s="17"/>
      <c r="J51" s="16"/>
      <c r="K51" s="16"/>
    </row>
    <row r="52" spans="1:11" x14ac:dyDescent="0.25">
      <c r="A52" s="15"/>
      <c r="B52" s="15"/>
      <c r="C52" s="15"/>
      <c r="D52" s="16"/>
      <c r="E52" s="17"/>
      <c r="F52" s="17"/>
      <c r="G52" s="17"/>
      <c r="H52" s="17"/>
      <c r="I52" s="17"/>
      <c r="J52" s="16"/>
      <c r="K52" s="16"/>
    </row>
    <row r="53" spans="1:11" x14ac:dyDescent="0.25">
      <c r="A53" s="15"/>
      <c r="B53" s="15"/>
      <c r="C53" s="15"/>
      <c r="D53" s="16"/>
      <c r="E53" s="17"/>
      <c r="F53" s="17"/>
      <c r="G53" s="17"/>
      <c r="H53" s="17"/>
      <c r="I53" s="17"/>
      <c r="J53" s="16"/>
      <c r="K53" s="16"/>
    </row>
    <row r="54" spans="1:11" x14ac:dyDescent="0.25">
      <c r="A54" s="15"/>
      <c r="B54" s="15"/>
      <c r="C54" s="15"/>
      <c r="D54" s="16"/>
      <c r="E54" s="17"/>
      <c r="F54" s="17"/>
      <c r="G54" s="17"/>
      <c r="H54" s="17"/>
      <c r="I54" s="17"/>
      <c r="J54" s="16"/>
      <c r="K54" s="16"/>
    </row>
    <row r="55" spans="1:11" x14ac:dyDescent="0.25">
      <c r="A55" s="15"/>
      <c r="B55" s="15"/>
      <c r="C55" s="15"/>
      <c r="D55" s="16"/>
      <c r="E55" s="17"/>
      <c r="F55" s="17"/>
      <c r="G55" s="17"/>
      <c r="H55" s="17"/>
      <c r="I55" s="17"/>
      <c r="J55" s="16"/>
      <c r="K55" s="16"/>
    </row>
    <row r="56" spans="1:11" x14ac:dyDescent="0.25">
      <c r="A56" s="15"/>
      <c r="B56" s="15"/>
      <c r="C56" s="15"/>
      <c r="D56" s="16"/>
      <c r="E56" s="17"/>
      <c r="F56" s="17"/>
      <c r="G56" s="17"/>
      <c r="H56" s="17"/>
      <c r="I56" s="17"/>
      <c r="J56" s="16"/>
      <c r="K56" s="16"/>
    </row>
    <row r="57" spans="1:11" x14ac:dyDescent="0.25">
      <c r="A57" s="20" t="s">
        <v>60</v>
      </c>
      <c r="B57" s="20" t="s">
        <v>60</v>
      </c>
      <c r="C57" s="20" t="s">
        <v>60</v>
      </c>
      <c r="D57" s="20" t="s">
        <v>60</v>
      </c>
      <c r="E57" s="20"/>
      <c r="F57" s="20"/>
      <c r="G57" s="20"/>
      <c r="H57" s="20"/>
      <c r="I57" s="20"/>
      <c r="J57" s="20" t="s">
        <v>60</v>
      </c>
      <c r="K57" s="20" t="s">
        <v>60</v>
      </c>
    </row>
    <row r="58" spans="1:11" x14ac:dyDescent="0.25">
      <c r="D58" s="21" t="s">
        <v>61</v>
      </c>
      <c r="E58" s="4">
        <f>SUM(E5:E56)</f>
        <v>-25585.086328882724</v>
      </c>
      <c r="F58" s="4">
        <f t="shared" ref="F58:H58" si="0">SUM(F5:F56)</f>
        <v>1758297.1678183414</v>
      </c>
      <c r="G58" s="4">
        <f t="shared" si="0"/>
        <v>1546451.6014134698</v>
      </c>
      <c r="H58" s="4">
        <f t="shared" si="0"/>
        <v>1143106.8488886617</v>
      </c>
    </row>
    <row r="59" spans="1:11" x14ac:dyDescent="0.25">
      <c r="D59" s="21"/>
      <c r="E59" s="22"/>
      <c r="F59" s="23"/>
      <c r="G59" s="24"/>
      <c r="H59" s="24"/>
    </row>
    <row r="60" spans="1:11" x14ac:dyDescent="0.25">
      <c r="C60" t="s">
        <v>62</v>
      </c>
      <c r="D60" s="25"/>
      <c r="E60" s="22"/>
      <c r="F60" s="22"/>
    </row>
  </sheetData>
  <mergeCells count="1">
    <mergeCell ref="E2:H2"/>
  </mergeCells>
  <pageMargins left="0.7" right="0.7" top="0.75" bottom="0.75" header="0.3" footer="0.3"/>
  <pageSetup scale="44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44990-5150-4CDB-A815-3CC51ECBA7B1}">
  <sheetPr>
    <tabColor theme="5" tint="0.39997558519241921"/>
  </sheetPr>
  <dimension ref="A1:Q60"/>
  <sheetViews>
    <sheetView view="pageBreakPreview" zoomScale="96" zoomScaleNormal="96" zoomScaleSheetLayoutView="96" workbookViewId="0">
      <selection activeCell="D33" sqref="D33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customWidth="1"/>
    <col min="4" max="4" width="25.140625" style="5" customWidth="1"/>
    <col min="5" max="5" width="13.42578125" style="4" customWidth="1"/>
    <col min="6" max="6" width="10.140625" style="4" customWidth="1"/>
    <col min="7" max="7" width="10.5703125" style="4" customWidth="1"/>
    <col min="8" max="8" width="12.28515625" style="4" customWidth="1"/>
    <col min="9" max="9" width="14.140625" style="4" bestFit="1" customWidth="1"/>
    <col min="10" max="10" width="17.7109375" style="5" bestFit="1" customWidth="1"/>
    <col min="11" max="11" width="14.85546875" style="5" customWidth="1"/>
    <col min="12" max="12" width="13.42578125" bestFit="1" customWidth="1"/>
    <col min="13" max="13" width="12.7109375" bestFit="1" customWidth="1"/>
    <col min="14" max="14" width="12.28515625" bestFit="1" customWidth="1"/>
    <col min="15" max="15" width="10.140625" bestFit="1" customWidth="1"/>
    <col min="16" max="16" width="10.5703125" bestFit="1" customWidth="1"/>
    <col min="17" max="17" width="12.285156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123</v>
      </c>
      <c r="B2" s="2" t="s">
        <v>3</v>
      </c>
      <c r="C2" s="6" t="s">
        <v>64</v>
      </c>
      <c r="E2" s="7" t="s">
        <v>4</v>
      </c>
      <c r="F2" s="7"/>
      <c r="G2" s="7"/>
      <c r="H2" s="7"/>
    </row>
    <row r="3" spans="1:17" s="9" customFormat="1" ht="45" x14ac:dyDescent="0.25">
      <c r="A3" s="9" t="s">
        <v>5</v>
      </c>
      <c r="B3" s="9" t="s">
        <v>6</v>
      </c>
      <c r="C3" s="9" t="s">
        <v>7</v>
      </c>
      <c r="D3" s="9" t="s">
        <v>8</v>
      </c>
      <c r="E3" s="9">
        <v>2023</v>
      </c>
      <c r="F3" s="9">
        <v>2024</v>
      </c>
      <c r="G3" s="9">
        <v>2025</v>
      </c>
      <c r="H3" s="9">
        <v>2026</v>
      </c>
      <c r="I3" s="10" t="s">
        <v>9</v>
      </c>
      <c r="J3" s="9" t="s">
        <v>10</v>
      </c>
      <c r="K3" s="9" t="s">
        <v>11</v>
      </c>
    </row>
    <row r="4" spans="1:17" x14ac:dyDescent="0.25">
      <c r="A4" s="11" t="s">
        <v>12</v>
      </c>
      <c r="B4" s="11" t="s">
        <v>13</v>
      </c>
      <c r="C4" s="11" t="s">
        <v>14</v>
      </c>
      <c r="D4" s="12"/>
      <c r="E4" s="13">
        <v>41935201.873092324</v>
      </c>
      <c r="F4" s="13"/>
      <c r="G4" s="13"/>
      <c r="H4" s="13"/>
      <c r="I4" s="14">
        <v>44880</v>
      </c>
      <c r="J4" s="14">
        <v>44927</v>
      </c>
      <c r="K4" s="14" t="s">
        <v>15</v>
      </c>
      <c r="L4" s="4"/>
    </row>
    <row r="5" spans="1:17" x14ac:dyDescent="0.25">
      <c r="A5" s="15" t="s">
        <v>16</v>
      </c>
      <c r="B5" s="15" t="s">
        <v>13</v>
      </c>
      <c r="C5" s="15" t="s">
        <v>17</v>
      </c>
      <c r="D5" s="16" t="s">
        <v>18</v>
      </c>
      <c r="E5" s="17"/>
      <c r="F5" s="17"/>
      <c r="G5" s="17"/>
      <c r="H5" s="17"/>
      <c r="I5" s="18">
        <v>44880</v>
      </c>
      <c r="J5" s="18">
        <v>44927</v>
      </c>
      <c r="K5" s="18" t="s">
        <v>15</v>
      </c>
      <c r="L5" s="4"/>
      <c r="M5" s="5" t="s">
        <v>16</v>
      </c>
      <c r="N5" s="4">
        <f>SUMIF($A$5:$A56,$M5,E$5:E56)</f>
        <v>-42648.427903532982</v>
      </c>
      <c r="O5" s="4">
        <f>SUMIF($A$5:$A56,$M5,F$5:F56)</f>
        <v>529583.87106110901</v>
      </c>
      <c r="P5" s="4">
        <f>SUMIF($A$5:$A56,$M5,G$5:G56)</f>
        <v>0</v>
      </c>
      <c r="Q5" s="4">
        <f>SUMIF($A$5:$A56,$M5,H$5:H56)</f>
        <v>0</v>
      </c>
    </row>
    <row r="6" spans="1:17" x14ac:dyDescent="0.25">
      <c r="A6" s="15" t="s">
        <v>16</v>
      </c>
      <c r="B6" s="15" t="s">
        <v>19</v>
      </c>
      <c r="C6" s="15" t="s">
        <v>20</v>
      </c>
      <c r="D6" s="16" t="s">
        <v>18</v>
      </c>
      <c r="E6" s="17"/>
      <c r="F6" s="17"/>
      <c r="G6" s="17"/>
      <c r="H6" s="17"/>
      <c r="I6" s="18">
        <v>44917</v>
      </c>
      <c r="J6" s="18">
        <v>44927</v>
      </c>
      <c r="K6" s="18" t="s">
        <v>15</v>
      </c>
      <c r="L6" s="4"/>
      <c r="M6" s="5" t="s">
        <v>21</v>
      </c>
      <c r="N6" s="4">
        <f>SUMIF($A$5:$A57,$M6,E$5:E57)</f>
        <v>0</v>
      </c>
      <c r="O6" s="4">
        <f>SUMIF($A$5:$A57,$M6,F$5:F57)</f>
        <v>0</v>
      </c>
      <c r="P6" s="4">
        <f>SUMIF($A$5:$A57,$M6,G$5:G57)</f>
        <v>0</v>
      </c>
      <c r="Q6" s="4">
        <f>SUMIF($A$5:$A57,$M6,H$5:H57)</f>
        <v>0</v>
      </c>
    </row>
    <row r="7" spans="1:17" x14ac:dyDescent="0.25">
      <c r="A7" s="15" t="s">
        <v>16</v>
      </c>
      <c r="B7" s="15" t="s">
        <v>22</v>
      </c>
      <c r="C7" s="15" t="s">
        <v>23</v>
      </c>
      <c r="D7" s="16" t="s">
        <v>24</v>
      </c>
      <c r="E7" s="17">
        <v>169077.41211558878</v>
      </c>
      <c r="F7" s="17"/>
      <c r="G7" s="17"/>
      <c r="H7" s="17"/>
      <c r="I7" s="18">
        <v>44974</v>
      </c>
      <c r="J7" s="18">
        <v>45004</v>
      </c>
      <c r="K7" s="18" t="s">
        <v>15</v>
      </c>
      <c r="L7" s="4"/>
      <c r="M7" s="5" t="s">
        <v>25</v>
      </c>
      <c r="N7" s="4">
        <f>SUMIF($A$5:$A57,$M7,E$5:E57)</f>
        <v>0</v>
      </c>
      <c r="O7" s="4">
        <f>SUMIF($A$5:$A57,$M7,F$5:F57)</f>
        <v>-779564.28624989837</v>
      </c>
      <c r="P7" s="4">
        <f>SUMIF($A$5:$A57,$M7,G$5:G57)</f>
        <v>0</v>
      </c>
      <c r="Q7" s="4">
        <f>SUMIF($A$5:$A57,$M7,H$5:H57)</f>
        <v>0</v>
      </c>
    </row>
    <row r="8" spans="1:17" x14ac:dyDescent="0.25">
      <c r="A8" s="15" t="s">
        <v>16</v>
      </c>
      <c r="B8" s="15" t="s">
        <v>26</v>
      </c>
      <c r="C8" s="15" t="s">
        <v>27</v>
      </c>
      <c r="D8" s="16" t="s">
        <v>18</v>
      </c>
      <c r="E8" s="17"/>
      <c r="F8" s="17"/>
      <c r="G8" s="17"/>
      <c r="H8" s="17"/>
      <c r="I8" s="18">
        <v>45019</v>
      </c>
      <c r="J8" s="18">
        <v>45019</v>
      </c>
      <c r="K8" s="18" t="s">
        <v>15</v>
      </c>
      <c r="L8" s="4"/>
      <c r="M8" s="5" t="s">
        <v>28</v>
      </c>
      <c r="N8" s="4">
        <f>SUMIF($A$5:$A61,$M8,E$5:E61)</f>
        <v>0</v>
      </c>
      <c r="O8" s="4">
        <f>SUMIF($A$5:$A61,$M8,F$5:F61)</f>
        <v>0</v>
      </c>
      <c r="P8" s="4">
        <f>SUMIF($A$5:$A61,$M8,G$5:G61)</f>
        <v>3153818</v>
      </c>
      <c r="Q8" s="4">
        <f>SUMIF($A$5:$A61,$M8,H$5:H61)</f>
        <v>1800758.7451429442</v>
      </c>
    </row>
    <row r="9" spans="1:17" x14ac:dyDescent="0.25">
      <c r="A9" s="15" t="s">
        <v>16</v>
      </c>
      <c r="B9" s="15" t="s">
        <v>29</v>
      </c>
      <c r="C9" s="15" t="s">
        <v>30</v>
      </c>
      <c r="D9" s="16" t="s">
        <v>18</v>
      </c>
      <c r="E9" s="17"/>
      <c r="F9" s="17"/>
      <c r="G9" s="17"/>
      <c r="H9" s="17"/>
      <c r="I9" s="18">
        <v>45086</v>
      </c>
      <c r="J9" s="18">
        <v>45116</v>
      </c>
      <c r="K9" s="18" t="s">
        <v>15</v>
      </c>
      <c r="L9" s="4"/>
    </row>
    <row r="10" spans="1:17" x14ac:dyDescent="0.25">
      <c r="A10" s="15" t="s">
        <v>16</v>
      </c>
      <c r="B10" s="15" t="s">
        <v>31</v>
      </c>
      <c r="C10" s="15" t="s">
        <v>32</v>
      </c>
      <c r="D10" s="16" t="s">
        <v>18</v>
      </c>
      <c r="E10" s="17"/>
      <c r="F10" s="17"/>
      <c r="G10" s="17"/>
      <c r="H10" s="17"/>
      <c r="I10" s="18">
        <v>45135</v>
      </c>
      <c r="J10" s="18">
        <v>45165</v>
      </c>
      <c r="K10" s="18" t="s">
        <v>15</v>
      </c>
      <c r="L10" s="4"/>
    </row>
    <row r="11" spans="1:17" x14ac:dyDescent="0.25">
      <c r="A11" s="15" t="s">
        <v>16</v>
      </c>
      <c r="B11" s="15" t="s">
        <v>33</v>
      </c>
      <c r="C11" s="15" t="s">
        <v>34</v>
      </c>
      <c r="D11" s="16" t="s">
        <v>24</v>
      </c>
      <c r="E11" s="17">
        <v>-211725.84001912177</v>
      </c>
      <c r="F11" s="17"/>
      <c r="G11" s="17"/>
      <c r="H11" s="17"/>
      <c r="I11" s="18">
        <v>45138</v>
      </c>
      <c r="J11" s="18">
        <v>45138</v>
      </c>
      <c r="K11" s="18" t="s">
        <v>15</v>
      </c>
      <c r="L11" s="4"/>
    </row>
    <row r="12" spans="1:17" x14ac:dyDescent="0.25">
      <c r="A12" s="15" t="s">
        <v>16</v>
      </c>
      <c r="B12" s="15" t="s">
        <v>35</v>
      </c>
      <c r="C12" s="15" t="s">
        <v>36</v>
      </c>
      <c r="D12" s="16" t="s">
        <v>24</v>
      </c>
      <c r="E12" s="17"/>
      <c r="F12" s="17">
        <v>529583.87106110901</v>
      </c>
      <c r="G12" s="17"/>
      <c r="H12" s="17"/>
      <c r="I12" s="18">
        <v>45214</v>
      </c>
      <c r="J12" s="18">
        <v>45292</v>
      </c>
      <c r="K12" s="18" t="s">
        <v>15</v>
      </c>
      <c r="L12" s="4"/>
      <c r="M12" s="5"/>
    </row>
    <row r="13" spans="1:17" x14ac:dyDescent="0.25">
      <c r="A13" s="15" t="s">
        <v>16</v>
      </c>
      <c r="B13" s="15" t="s">
        <v>37</v>
      </c>
      <c r="C13" s="15" t="s">
        <v>38</v>
      </c>
      <c r="D13" s="16" t="s">
        <v>24</v>
      </c>
      <c r="E13" s="17"/>
      <c r="F13" s="17">
        <v>0</v>
      </c>
      <c r="G13" s="17"/>
      <c r="H13" s="17"/>
      <c r="I13" s="18">
        <v>45245</v>
      </c>
      <c r="J13" s="18">
        <v>45292</v>
      </c>
      <c r="K13" s="18" t="s">
        <v>15</v>
      </c>
      <c r="L13" s="4"/>
      <c r="M13" s="5"/>
    </row>
    <row r="14" spans="1:17" x14ac:dyDescent="0.25">
      <c r="A14" s="15" t="s">
        <v>16</v>
      </c>
      <c r="B14" s="15" t="s">
        <v>39</v>
      </c>
      <c r="C14" s="15" t="s">
        <v>20</v>
      </c>
      <c r="D14" s="16" t="s">
        <v>18</v>
      </c>
      <c r="E14" s="17"/>
      <c r="F14" s="17"/>
      <c r="G14" s="17"/>
      <c r="H14" s="17"/>
      <c r="I14" s="18">
        <v>45275</v>
      </c>
      <c r="J14" s="18">
        <v>45292</v>
      </c>
      <c r="K14" s="18" t="s">
        <v>15</v>
      </c>
      <c r="L14" s="4"/>
    </row>
    <row r="15" spans="1:17" x14ac:dyDescent="0.25">
      <c r="A15" s="15" t="s">
        <v>16</v>
      </c>
      <c r="B15" s="15" t="s">
        <v>40</v>
      </c>
      <c r="C15" s="15" t="s">
        <v>41</v>
      </c>
      <c r="D15" s="16" t="s">
        <v>24</v>
      </c>
      <c r="E15" s="17"/>
      <c r="F15" s="17">
        <v>0</v>
      </c>
      <c r="G15" s="17"/>
      <c r="H15" s="17"/>
      <c r="I15" s="18">
        <v>45278</v>
      </c>
      <c r="J15" s="18">
        <v>45292</v>
      </c>
      <c r="K15" s="18" t="s">
        <v>15</v>
      </c>
      <c r="L15" s="4"/>
    </row>
    <row r="16" spans="1:17" x14ac:dyDescent="0.25">
      <c r="A16" s="15" t="s">
        <v>16</v>
      </c>
      <c r="B16" s="15" t="s">
        <v>42</v>
      </c>
      <c r="C16" s="15" t="s">
        <v>43</v>
      </c>
      <c r="D16" s="16" t="s">
        <v>18</v>
      </c>
      <c r="E16" s="17"/>
      <c r="F16" s="17"/>
      <c r="G16" s="17"/>
      <c r="H16" s="17"/>
      <c r="I16" s="18">
        <v>45282</v>
      </c>
      <c r="J16" s="18">
        <v>45292</v>
      </c>
      <c r="K16" s="18" t="s">
        <v>15</v>
      </c>
    </row>
    <row r="17" spans="1:12" x14ac:dyDescent="0.25">
      <c r="A17" s="15" t="s">
        <v>16</v>
      </c>
      <c r="B17" s="15" t="s">
        <v>44</v>
      </c>
      <c r="C17" s="15" t="s">
        <v>45</v>
      </c>
      <c r="D17" s="16" t="s">
        <v>18</v>
      </c>
      <c r="E17" s="17"/>
      <c r="F17" s="17"/>
      <c r="G17" s="17"/>
      <c r="H17" s="17"/>
      <c r="I17" s="18">
        <v>45282</v>
      </c>
      <c r="J17" s="18">
        <v>45292</v>
      </c>
      <c r="K17" s="18" t="s">
        <v>15</v>
      </c>
      <c r="L17" s="4"/>
    </row>
    <row r="18" spans="1:12" x14ac:dyDescent="0.25">
      <c r="A18" s="15" t="s">
        <v>16</v>
      </c>
      <c r="B18" s="15" t="s">
        <v>46</v>
      </c>
      <c r="C18" s="15" t="s">
        <v>47</v>
      </c>
      <c r="D18" s="16" t="s">
        <v>18</v>
      </c>
      <c r="E18" s="17"/>
      <c r="F18" s="17"/>
      <c r="G18" s="17"/>
      <c r="H18" s="17"/>
      <c r="I18" s="18">
        <v>44760</v>
      </c>
      <c r="J18" s="18">
        <v>45292</v>
      </c>
      <c r="K18" s="18">
        <v>45291</v>
      </c>
      <c r="L18" s="4"/>
    </row>
    <row r="19" spans="1:12" x14ac:dyDescent="0.25">
      <c r="A19" s="15" t="s">
        <v>25</v>
      </c>
      <c r="B19" s="15" t="s">
        <v>48</v>
      </c>
      <c r="C19" s="15" t="s">
        <v>49</v>
      </c>
      <c r="D19" s="16" t="s">
        <v>24</v>
      </c>
      <c r="E19" s="17"/>
      <c r="F19" s="17">
        <v>-779564.28624989837</v>
      </c>
      <c r="G19" s="17"/>
      <c r="H19" s="17"/>
      <c r="I19" s="18"/>
      <c r="J19" s="18">
        <v>45627</v>
      </c>
      <c r="K19" s="18" t="s">
        <v>15</v>
      </c>
      <c r="L19" s="4"/>
    </row>
    <row r="20" spans="1:12" x14ac:dyDescent="0.25">
      <c r="A20" s="15" t="s">
        <v>21</v>
      </c>
      <c r="B20" s="15" t="s">
        <v>50</v>
      </c>
      <c r="C20" s="15" t="s">
        <v>51</v>
      </c>
      <c r="D20" s="16" t="s">
        <v>18</v>
      </c>
      <c r="E20" s="17"/>
      <c r="F20" s="17"/>
      <c r="G20" s="17"/>
      <c r="H20" s="17"/>
      <c r="I20" s="18">
        <v>45383</v>
      </c>
      <c r="J20" s="18">
        <v>45383</v>
      </c>
      <c r="K20" s="18"/>
      <c r="L20" s="4"/>
    </row>
    <row r="21" spans="1:12" x14ac:dyDescent="0.25">
      <c r="A21" s="15" t="s">
        <v>21</v>
      </c>
      <c r="B21" s="15" t="s">
        <v>52</v>
      </c>
      <c r="C21" s="15" t="s">
        <v>53</v>
      </c>
      <c r="D21" s="16" t="s">
        <v>18</v>
      </c>
      <c r="E21" s="17"/>
      <c r="F21" s="17"/>
      <c r="G21" s="17"/>
      <c r="H21" s="17"/>
      <c r="I21" s="18">
        <v>45392</v>
      </c>
      <c r="J21" s="18">
        <v>45422</v>
      </c>
      <c r="K21" s="18"/>
    </row>
    <row r="22" spans="1:12" x14ac:dyDescent="0.25">
      <c r="A22" s="15" t="s">
        <v>28</v>
      </c>
      <c r="B22" s="15" t="s">
        <v>54</v>
      </c>
      <c r="C22" s="15" t="s">
        <v>55</v>
      </c>
      <c r="D22" s="16" t="s">
        <v>18</v>
      </c>
      <c r="E22" s="17"/>
      <c r="F22" s="17"/>
      <c r="G22" s="17"/>
      <c r="H22" s="17"/>
      <c r="I22" s="18"/>
      <c r="J22" s="18"/>
      <c r="K22" s="18"/>
    </row>
    <row r="23" spans="1:12" x14ac:dyDescent="0.25">
      <c r="A23" s="15" t="s">
        <v>28</v>
      </c>
      <c r="B23" s="15" t="s">
        <v>54</v>
      </c>
      <c r="C23" s="15" t="s">
        <v>56</v>
      </c>
      <c r="D23" s="16" t="s">
        <v>24</v>
      </c>
      <c r="E23" s="17"/>
      <c r="F23" s="17"/>
      <c r="G23" s="17"/>
      <c r="H23" s="17"/>
      <c r="I23" s="18"/>
      <c r="J23" s="18"/>
      <c r="K23" s="18"/>
      <c r="L23" s="4"/>
    </row>
    <row r="24" spans="1:12" x14ac:dyDescent="0.25">
      <c r="A24" s="15" t="s">
        <v>28</v>
      </c>
      <c r="B24" s="15" t="s">
        <v>48</v>
      </c>
      <c r="C24" s="15" t="s">
        <v>57</v>
      </c>
      <c r="D24" s="16" t="s">
        <v>24</v>
      </c>
      <c r="E24" s="17"/>
      <c r="F24" s="17"/>
      <c r="G24" s="17">
        <v>3153818</v>
      </c>
      <c r="H24" s="17"/>
      <c r="I24" s="18"/>
      <c r="J24" s="18">
        <v>45658</v>
      </c>
      <c r="K24" s="18"/>
      <c r="L24" s="4"/>
    </row>
    <row r="25" spans="1:12" x14ac:dyDescent="0.25">
      <c r="A25" s="15" t="s">
        <v>28</v>
      </c>
      <c r="B25" s="15" t="s">
        <v>54</v>
      </c>
      <c r="C25" s="15" t="s">
        <v>17</v>
      </c>
      <c r="D25" s="16" t="s">
        <v>18</v>
      </c>
      <c r="E25" s="17"/>
      <c r="F25" s="17"/>
      <c r="G25" s="17"/>
      <c r="H25" s="17"/>
      <c r="I25" s="18"/>
      <c r="J25" s="18"/>
      <c r="K25" s="18"/>
    </row>
    <row r="26" spans="1:12" x14ac:dyDescent="0.25">
      <c r="A26" s="15" t="s">
        <v>28</v>
      </c>
      <c r="B26" s="15" t="s">
        <v>48</v>
      </c>
      <c r="C26" s="15" t="s">
        <v>58</v>
      </c>
      <c r="D26" s="16" t="s">
        <v>24</v>
      </c>
      <c r="E26" s="17"/>
      <c r="F26" s="17"/>
      <c r="G26" s="17"/>
      <c r="H26" s="17">
        <v>1800758.7451429442</v>
      </c>
      <c r="I26" s="18"/>
      <c r="J26" s="18">
        <v>46023</v>
      </c>
      <c r="K26" s="18"/>
      <c r="L26" s="4"/>
    </row>
    <row r="27" spans="1:12" x14ac:dyDescent="0.25">
      <c r="A27" s="15"/>
      <c r="B27" s="15"/>
      <c r="C27" s="15"/>
      <c r="D27" s="16"/>
      <c r="E27" s="17"/>
      <c r="F27" s="17"/>
      <c r="G27" s="17"/>
      <c r="H27" s="17"/>
      <c r="I27" s="18"/>
      <c r="J27" s="18"/>
      <c r="K27" s="18"/>
    </row>
    <row r="28" spans="1:12" x14ac:dyDescent="0.25">
      <c r="A28" s="15" t="s">
        <v>59</v>
      </c>
      <c r="B28" s="15"/>
      <c r="C28" s="15"/>
      <c r="D28" s="16"/>
      <c r="E28" s="17"/>
      <c r="F28" s="17"/>
      <c r="G28" s="17"/>
      <c r="H28" s="17"/>
      <c r="I28" s="18"/>
      <c r="J28" s="18"/>
      <c r="K28" s="18"/>
    </row>
    <row r="29" spans="1:12" x14ac:dyDescent="0.25">
      <c r="A29" s="15"/>
      <c r="B29" s="15"/>
      <c r="C29" s="15"/>
      <c r="D29" s="16"/>
      <c r="E29" s="17"/>
      <c r="F29" s="17"/>
      <c r="G29" s="17"/>
      <c r="H29" s="17"/>
      <c r="I29" s="17"/>
      <c r="J29" s="16"/>
      <c r="K29" s="16"/>
    </row>
    <row r="30" spans="1:12" x14ac:dyDescent="0.25">
      <c r="A30" s="15"/>
      <c r="B30" s="15"/>
      <c r="C30" s="15"/>
      <c r="D30" s="16"/>
      <c r="E30" s="17"/>
      <c r="F30" s="17"/>
      <c r="G30" s="17"/>
      <c r="H30" s="17"/>
      <c r="I30" s="17"/>
      <c r="J30" s="16"/>
      <c r="K30" s="16"/>
    </row>
    <row r="31" spans="1:12" x14ac:dyDescent="0.25">
      <c r="A31" s="15"/>
      <c r="B31" s="15"/>
      <c r="C31" s="15"/>
      <c r="D31" s="16"/>
      <c r="E31" s="17"/>
      <c r="F31" s="17"/>
      <c r="G31" s="17"/>
      <c r="H31" s="17"/>
      <c r="I31" s="17"/>
      <c r="J31" s="16"/>
      <c r="K31" s="16"/>
    </row>
    <row r="32" spans="1:12" x14ac:dyDescent="0.25">
      <c r="A32" s="15"/>
      <c r="B32" s="15"/>
      <c r="C32" s="15"/>
      <c r="D32" s="16"/>
      <c r="E32" s="17"/>
      <c r="F32" s="17"/>
      <c r="G32" s="17"/>
      <c r="H32" s="17"/>
      <c r="I32" s="17"/>
      <c r="J32" s="16"/>
      <c r="K32" s="16"/>
    </row>
    <row r="33" spans="1:11" x14ac:dyDescent="0.25">
      <c r="A33" s="15"/>
      <c r="B33" s="15"/>
      <c r="C33" s="15"/>
      <c r="D33" s="16"/>
      <c r="E33" s="17"/>
      <c r="F33" s="17"/>
      <c r="G33" s="17"/>
      <c r="H33" s="17"/>
      <c r="I33" s="17"/>
      <c r="J33" s="16"/>
      <c r="K33" s="16"/>
    </row>
    <row r="34" spans="1:11" x14ac:dyDescent="0.25">
      <c r="A34" s="15"/>
      <c r="B34" s="15"/>
      <c r="C34" s="15"/>
      <c r="D34" s="16"/>
      <c r="E34" s="17"/>
      <c r="F34" s="17"/>
      <c r="G34" s="17"/>
      <c r="H34" s="17"/>
      <c r="I34" s="17"/>
      <c r="J34" s="16"/>
      <c r="K34" s="16"/>
    </row>
    <row r="35" spans="1:11" x14ac:dyDescent="0.25">
      <c r="A35" s="15"/>
      <c r="B35" s="15"/>
      <c r="C35" s="15"/>
      <c r="D35" s="16"/>
      <c r="E35" s="17"/>
      <c r="F35" s="17"/>
      <c r="G35" s="17"/>
      <c r="H35" s="17"/>
      <c r="I35" s="17"/>
      <c r="J35" s="16"/>
      <c r="K35" s="16"/>
    </row>
    <row r="36" spans="1:11" x14ac:dyDescent="0.25">
      <c r="A36" s="15"/>
      <c r="B36" s="15"/>
      <c r="C36" s="15"/>
      <c r="D36" s="16"/>
      <c r="E36" s="17"/>
      <c r="F36" s="17"/>
      <c r="G36" s="17"/>
      <c r="H36" s="17"/>
      <c r="I36" s="17"/>
      <c r="J36" s="16"/>
      <c r="K36" s="16"/>
    </row>
    <row r="37" spans="1:11" x14ac:dyDescent="0.25">
      <c r="A37" s="15"/>
      <c r="B37" s="15"/>
      <c r="C37" s="15"/>
      <c r="D37" s="16"/>
      <c r="E37" s="17"/>
      <c r="F37" s="17"/>
      <c r="G37" s="17"/>
      <c r="H37" s="17"/>
      <c r="I37" s="17"/>
      <c r="J37" s="16"/>
      <c r="K37" s="16"/>
    </row>
    <row r="38" spans="1:11" x14ac:dyDescent="0.25">
      <c r="A38" s="15"/>
      <c r="B38" s="15"/>
      <c r="C38" s="15"/>
      <c r="D38" s="16"/>
      <c r="E38" s="17"/>
      <c r="F38" s="17"/>
      <c r="G38" s="17"/>
      <c r="H38" s="17"/>
      <c r="I38" s="17"/>
      <c r="J38" s="16"/>
      <c r="K38" s="16"/>
    </row>
    <row r="39" spans="1:11" x14ac:dyDescent="0.25">
      <c r="A39" s="15"/>
      <c r="B39" s="15"/>
      <c r="C39" s="15"/>
      <c r="D39" s="16"/>
      <c r="E39" s="17"/>
      <c r="F39" s="17"/>
      <c r="G39" s="17"/>
      <c r="H39" s="17"/>
      <c r="I39" s="17"/>
      <c r="J39" s="16"/>
      <c r="K39" s="16"/>
    </row>
    <row r="40" spans="1:11" x14ac:dyDescent="0.25">
      <c r="A40" s="15"/>
      <c r="B40" s="15"/>
      <c r="C40" s="15"/>
      <c r="D40" s="16"/>
      <c r="E40" s="17"/>
      <c r="F40" s="17"/>
      <c r="G40" s="17"/>
      <c r="H40" s="17"/>
      <c r="I40" s="17"/>
      <c r="J40" s="16"/>
      <c r="K40" s="16"/>
    </row>
    <row r="41" spans="1:11" x14ac:dyDescent="0.25">
      <c r="A41" s="15"/>
      <c r="B41" s="15"/>
      <c r="C41" s="15"/>
      <c r="D41" s="16"/>
      <c r="E41" s="17"/>
      <c r="F41" s="17"/>
      <c r="G41" s="17"/>
      <c r="H41" s="17"/>
      <c r="I41" s="17"/>
      <c r="J41" s="16"/>
      <c r="K41" s="16"/>
    </row>
    <row r="42" spans="1:11" x14ac:dyDescent="0.25">
      <c r="A42" s="15"/>
      <c r="B42" s="15"/>
      <c r="C42" s="15"/>
      <c r="D42" s="16"/>
      <c r="E42" s="17"/>
      <c r="F42" s="17"/>
      <c r="G42" s="17"/>
      <c r="H42" s="17"/>
      <c r="I42" s="17"/>
      <c r="J42" s="16"/>
      <c r="K42" s="16"/>
    </row>
    <row r="43" spans="1:11" x14ac:dyDescent="0.25">
      <c r="A43" s="15"/>
      <c r="B43" s="15"/>
      <c r="C43" s="15"/>
      <c r="D43" s="16"/>
      <c r="E43" s="17"/>
      <c r="F43" s="17"/>
      <c r="G43" s="17"/>
      <c r="H43" s="17"/>
      <c r="I43" s="17"/>
      <c r="J43" s="16"/>
      <c r="K43" s="16"/>
    </row>
    <row r="44" spans="1:11" x14ac:dyDescent="0.25">
      <c r="A44" s="15"/>
      <c r="B44" s="15"/>
      <c r="C44" s="15"/>
      <c r="D44" s="16"/>
      <c r="E44" s="17"/>
      <c r="F44" s="17"/>
      <c r="G44" s="17"/>
      <c r="H44" s="17"/>
      <c r="I44" s="17"/>
      <c r="J44" s="16"/>
      <c r="K44" s="16"/>
    </row>
    <row r="45" spans="1:11" x14ac:dyDescent="0.25">
      <c r="A45" s="15"/>
      <c r="B45" s="15"/>
      <c r="C45" s="15"/>
      <c r="D45" s="16"/>
      <c r="E45" s="17"/>
      <c r="F45" s="17"/>
      <c r="G45" s="17"/>
      <c r="H45" s="17"/>
      <c r="I45" s="17"/>
      <c r="J45" s="16"/>
      <c r="K45" s="16"/>
    </row>
    <row r="46" spans="1:11" x14ac:dyDescent="0.25">
      <c r="A46" s="15"/>
      <c r="B46" s="15"/>
      <c r="C46" s="15"/>
      <c r="D46" s="16"/>
      <c r="E46" s="17"/>
      <c r="F46" s="17"/>
      <c r="G46" s="17"/>
      <c r="H46" s="17"/>
      <c r="I46" s="17"/>
      <c r="J46" s="16"/>
      <c r="K46" s="16"/>
    </row>
    <row r="47" spans="1:11" x14ac:dyDescent="0.25">
      <c r="A47" s="15"/>
      <c r="B47" s="15"/>
      <c r="C47" s="15"/>
      <c r="D47" s="16"/>
      <c r="E47" s="17"/>
      <c r="F47" s="17"/>
      <c r="G47" s="17"/>
      <c r="H47" s="17"/>
      <c r="I47" s="17"/>
      <c r="J47" s="16"/>
      <c r="K47" s="16"/>
    </row>
    <row r="48" spans="1:11" x14ac:dyDescent="0.25">
      <c r="A48" s="15"/>
      <c r="B48" s="15"/>
      <c r="C48" s="15"/>
      <c r="D48" s="16"/>
      <c r="E48" s="17"/>
      <c r="F48" s="17"/>
      <c r="G48" s="17"/>
      <c r="H48" s="17"/>
      <c r="I48" s="17"/>
      <c r="J48" s="16"/>
      <c r="K48" s="16"/>
    </row>
    <row r="49" spans="1:11" x14ac:dyDescent="0.25">
      <c r="A49" s="15"/>
      <c r="B49" s="15"/>
      <c r="C49" s="15"/>
      <c r="D49" s="16"/>
      <c r="E49" s="17"/>
      <c r="F49" s="17"/>
      <c r="G49" s="17"/>
      <c r="H49" s="17"/>
      <c r="I49" s="17"/>
      <c r="J49" s="16"/>
      <c r="K49" s="16"/>
    </row>
    <row r="50" spans="1:11" x14ac:dyDescent="0.25">
      <c r="A50" s="15"/>
      <c r="B50" s="15"/>
      <c r="C50" s="15"/>
      <c r="D50" s="16"/>
      <c r="E50" s="17"/>
      <c r="F50" s="17"/>
      <c r="G50" s="17"/>
      <c r="H50" s="17"/>
      <c r="I50" s="17"/>
      <c r="J50" s="16"/>
      <c r="K50" s="16"/>
    </row>
    <row r="51" spans="1:11" x14ac:dyDescent="0.25">
      <c r="A51" s="15"/>
      <c r="B51" s="15"/>
      <c r="C51" s="15"/>
      <c r="D51" s="16"/>
      <c r="E51" s="17"/>
      <c r="F51" s="17"/>
      <c r="G51" s="17"/>
      <c r="H51" s="17"/>
      <c r="I51" s="17"/>
      <c r="J51" s="16"/>
      <c r="K51" s="16"/>
    </row>
    <row r="52" spans="1:11" x14ac:dyDescent="0.25">
      <c r="A52" s="15"/>
      <c r="B52" s="15"/>
      <c r="C52" s="15"/>
      <c r="D52" s="16"/>
      <c r="E52" s="17"/>
      <c r="F52" s="17"/>
      <c r="G52" s="17"/>
      <c r="H52" s="17"/>
      <c r="I52" s="17"/>
      <c r="J52" s="16"/>
      <c r="K52" s="16"/>
    </row>
    <row r="53" spans="1:11" x14ac:dyDescent="0.25">
      <c r="A53" s="15"/>
      <c r="B53" s="15"/>
      <c r="C53" s="15"/>
      <c r="D53" s="16"/>
      <c r="E53" s="17"/>
      <c r="F53" s="17"/>
      <c r="G53" s="17"/>
      <c r="H53" s="17"/>
      <c r="I53" s="17"/>
      <c r="J53" s="16"/>
      <c r="K53" s="16"/>
    </row>
    <row r="54" spans="1:11" x14ac:dyDescent="0.25">
      <c r="A54" s="15"/>
      <c r="B54" s="15"/>
      <c r="C54" s="15"/>
      <c r="D54" s="16"/>
      <c r="E54" s="17"/>
      <c r="F54" s="17"/>
      <c r="G54" s="17"/>
      <c r="H54" s="17"/>
      <c r="I54" s="17"/>
      <c r="J54" s="16"/>
      <c r="K54" s="16"/>
    </row>
    <row r="55" spans="1:11" x14ac:dyDescent="0.25">
      <c r="A55" s="15"/>
      <c r="B55" s="15"/>
      <c r="C55" s="15"/>
      <c r="D55" s="16"/>
      <c r="E55" s="17"/>
      <c r="F55" s="17"/>
      <c r="G55" s="17"/>
      <c r="H55" s="17"/>
      <c r="I55" s="17"/>
      <c r="J55" s="16"/>
      <c r="K55" s="16"/>
    </row>
    <row r="56" spans="1:11" x14ac:dyDescent="0.25">
      <c r="A56" s="15"/>
      <c r="B56" s="15"/>
      <c r="C56" s="15"/>
      <c r="D56" s="16"/>
      <c r="E56" s="17"/>
      <c r="F56" s="17"/>
      <c r="G56" s="17"/>
      <c r="H56" s="17"/>
      <c r="I56" s="17"/>
      <c r="J56" s="16"/>
      <c r="K56" s="16"/>
    </row>
    <row r="57" spans="1:11" x14ac:dyDescent="0.25">
      <c r="A57" s="20" t="s">
        <v>60</v>
      </c>
      <c r="B57" s="20" t="s">
        <v>60</v>
      </c>
      <c r="C57" s="20" t="s">
        <v>60</v>
      </c>
      <c r="D57" s="20" t="s">
        <v>60</v>
      </c>
      <c r="E57" s="20"/>
      <c r="F57" s="20"/>
      <c r="G57" s="20"/>
      <c r="H57" s="20"/>
      <c r="I57" s="20"/>
      <c r="J57" s="20" t="s">
        <v>60</v>
      </c>
      <c r="K57" s="20" t="s">
        <v>60</v>
      </c>
    </row>
    <row r="58" spans="1:11" x14ac:dyDescent="0.25">
      <c r="D58" s="21" t="s">
        <v>61</v>
      </c>
      <c r="E58" s="4">
        <f>SUM(E5:E56)</f>
        <v>-42648.427903532982</v>
      </c>
      <c r="F58" s="4">
        <f t="shared" ref="F58:H58" si="0">SUM(F5:F56)</f>
        <v>-249980.41518878937</v>
      </c>
      <c r="G58" s="4">
        <f t="shared" si="0"/>
        <v>3153818</v>
      </c>
      <c r="H58" s="4">
        <f t="shared" si="0"/>
        <v>1800758.7451429442</v>
      </c>
    </row>
    <row r="59" spans="1:11" x14ac:dyDescent="0.25">
      <c r="D59" s="21"/>
      <c r="E59" s="22"/>
      <c r="F59" s="23"/>
      <c r="G59" s="24"/>
      <c r="H59" s="24"/>
    </row>
    <row r="60" spans="1:11" x14ac:dyDescent="0.25">
      <c r="C60" t="s">
        <v>62</v>
      </c>
      <c r="D60" s="25"/>
      <c r="E60" s="22"/>
      <c r="F60" s="22"/>
    </row>
  </sheetData>
  <mergeCells count="1">
    <mergeCell ref="E2:H2"/>
  </mergeCells>
  <pageMargins left="0.7" right="0.7" top="0.75" bottom="0.75" header="0.3" footer="0.3"/>
  <pageSetup scale="4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B5C78-090E-4581-BECE-CE9A2C7BC695}">
  <dimension ref="A2:E14"/>
  <sheetViews>
    <sheetView view="pageBreakPreview" zoomScaleNormal="100" zoomScaleSheetLayoutView="100" workbookViewId="0">
      <selection activeCell="D27" sqref="D27"/>
    </sheetView>
  </sheetViews>
  <sheetFormatPr defaultRowHeight="15" x14ac:dyDescent="0.25"/>
  <cols>
    <col min="1" max="1" width="17.7109375" customWidth="1"/>
    <col min="2" max="2" width="22.140625" customWidth="1"/>
    <col min="3" max="4" width="14.140625" bestFit="1" customWidth="1"/>
    <col min="5" max="5" width="14.7109375" bestFit="1" customWidth="1"/>
    <col min="6" max="6" width="0.85546875" customWidth="1"/>
  </cols>
  <sheetData>
    <row r="2" spans="1:5" ht="16.5" thickBot="1" x14ac:dyDescent="0.3">
      <c r="A2" s="55" t="s">
        <v>148</v>
      </c>
      <c r="B2" s="55"/>
      <c r="C2" s="55"/>
      <c r="D2" s="55"/>
      <c r="E2" s="55"/>
    </row>
    <row r="3" spans="1:5" s="60" customFormat="1" ht="57.95" customHeight="1" x14ac:dyDescent="0.25">
      <c r="A3" s="56" t="s">
        <v>154</v>
      </c>
      <c r="B3" s="57">
        <v>307077043.81718212</v>
      </c>
      <c r="C3" s="58"/>
      <c r="D3" s="58"/>
      <c r="E3" s="59"/>
    </row>
    <row r="4" spans="1:5" x14ac:dyDescent="0.25">
      <c r="A4" s="61"/>
      <c r="B4" s="62" t="s">
        <v>149</v>
      </c>
      <c r="C4" s="62"/>
      <c r="D4" s="62"/>
      <c r="E4" s="63"/>
    </row>
    <row r="5" spans="1:5" x14ac:dyDescent="0.25">
      <c r="A5" s="65"/>
      <c r="B5" s="6">
        <v>2023</v>
      </c>
      <c r="C5" s="6">
        <v>2024</v>
      </c>
      <c r="D5" s="6">
        <v>2025</v>
      </c>
      <c r="E5" s="64">
        <v>2026</v>
      </c>
    </row>
    <row r="6" spans="1:5" x14ac:dyDescent="0.25">
      <c r="A6" s="66" t="s">
        <v>16</v>
      </c>
      <c r="B6" s="4">
        <v>2295453.766044884</v>
      </c>
      <c r="C6" s="4">
        <v>4865838.4980565459</v>
      </c>
      <c r="D6" s="4">
        <v>0</v>
      </c>
      <c r="E6" s="67">
        <v>0</v>
      </c>
    </row>
    <row r="7" spans="1:5" x14ac:dyDescent="0.25">
      <c r="A7" s="66" t="s">
        <v>21</v>
      </c>
      <c r="B7" s="4">
        <v>0</v>
      </c>
      <c r="C7" s="4">
        <v>91006</v>
      </c>
      <c r="D7" s="4">
        <v>0</v>
      </c>
      <c r="E7" s="67">
        <v>0</v>
      </c>
    </row>
    <row r="8" spans="1:5" ht="14.45" customHeight="1" x14ac:dyDescent="0.25">
      <c r="A8" s="66" t="s">
        <v>25</v>
      </c>
      <c r="B8" s="4">
        <v>0</v>
      </c>
      <c r="C8" s="4">
        <v>14126662.787718778</v>
      </c>
      <c r="D8" s="4">
        <v>0</v>
      </c>
      <c r="E8" s="67">
        <v>0</v>
      </c>
    </row>
    <row r="9" spans="1:5" ht="14.45" customHeight="1" x14ac:dyDescent="0.25">
      <c r="A9" s="66" t="s">
        <v>28</v>
      </c>
      <c r="B9" s="4">
        <v>0</v>
      </c>
      <c r="C9" s="4">
        <v>0</v>
      </c>
      <c r="D9" s="4">
        <v>16989254.391012829</v>
      </c>
      <c r="E9" s="67">
        <v>15309234.158514831</v>
      </c>
    </row>
    <row r="10" spans="1:5" ht="29.45" customHeight="1" thickBot="1" x14ac:dyDescent="0.3">
      <c r="A10" s="68" t="s">
        <v>150</v>
      </c>
      <c r="B10" s="69">
        <v>2295453.766044884</v>
      </c>
      <c r="C10" s="69">
        <v>19083507.285775326</v>
      </c>
      <c r="D10" s="69">
        <v>16989254.391012829</v>
      </c>
      <c r="E10" s="70">
        <v>15309234.158514831</v>
      </c>
    </row>
    <row r="11" spans="1:5" ht="15.75" thickTop="1" x14ac:dyDescent="0.25">
      <c r="A11" s="66"/>
      <c r="E11" s="71"/>
    </row>
    <row r="12" spans="1:5" ht="45" x14ac:dyDescent="0.25">
      <c r="A12" s="72" t="s">
        <v>151</v>
      </c>
      <c r="B12" s="73">
        <v>7.475172150645944E-3</v>
      </c>
      <c r="C12" s="22">
        <v>5.4264854345089743E-2</v>
      </c>
      <c r="D12" s="22">
        <v>-6.3760529986283728E-3</v>
      </c>
      <c r="E12" s="74">
        <v>-4.8633471945650694E-3</v>
      </c>
    </row>
    <row r="13" spans="1:5" ht="30.95" customHeight="1" x14ac:dyDescent="0.25">
      <c r="A13" s="72" t="s">
        <v>152</v>
      </c>
      <c r="B13" s="4">
        <v>309372497.58322698</v>
      </c>
      <c r="C13" s="4">
        <v>328456004.86900228</v>
      </c>
      <c r="D13" s="4">
        <v>345445259.26001513</v>
      </c>
      <c r="E13" s="67">
        <v>360754493.41852999</v>
      </c>
    </row>
    <row r="14" spans="1:5" ht="29.45" customHeight="1" thickBot="1" x14ac:dyDescent="0.3">
      <c r="A14" s="75" t="s">
        <v>153</v>
      </c>
      <c r="B14" s="76">
        <v>7.4751721506458495E-3</v>
      </c>
      <c r="C14" s="76">
        <v>6.9620837774340735E-2</v>
      </c>
      <c r="D14" s="76">
        <v>5.1724596716655101E-2</v>
      </c>
      <c r="E14" s="77">
        <v>4.4317395442939528E-2</v>
      </c>
    </row>
  </sheetData>
  <mergeCells count="2">
    <mergeCell ref="B4:E4"/>
    <mergeCell ref="A2:E2"/>
  </mergeCells>
  <pageMargins left="0.7" right="0.7" top="0.75" bottom="0.75" header="0.3" footer="0.3"/>
  <pageSetup scale="47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AAB3-B949-432F-B2E5-41CAA46548C2}">
  <sheetPr>
    <tabColor theme="5" tint="0.39997558519241921"/>
    <pageSetUpPr fitToPage="1"/>
  </sheetPr>
  <dimension ref="A1:Q60"/>
  <sheetViews>
    <sheetView view="pageBreakPreview" zoomScaleNormal="100" zoomScaleSheetLayoutView="100" workbookViewId="0">
      <selection activeCell="L12" sqref="L12"/>
    </sheetView>
  </sheetViews>
  <sheetFormatPr defaultRowHeight="15" x14ac:dyDescent="0.25"/>
  <cols>
    <col min="1" max="1" width="38" bestFit="1" customWidth="1"/>
    <col min="2" max="2" width="32.140625" bestFit="1" customWidth="1"/>
    <col min="3" max="3" width="88" bestFit="1" customWidth="1"/>
    <col min="4" max="4" width="17.7109375" style="5" bestFit="1" customWidth="1"/>
    <col min="5" max="5" width="11" style="4" bestFit="1" customWidth="1"/>
    <col min="6" max="8" width="9.28515625" style="4" bestFit="1" customWidth="1"/>
    <col min="9" max="9" width="11.5703125" style="4" bestFit="1" customWidth="1"/>
    <col min="10" max="10" width="16.85546875" style="5" customWidth="1"/>
    <col min="11" max="11" width="11.5703125" style="5" bestFit="1" customWidth="1"/>
    <col min="12" max="12" width="14.28515625" bestFit="1" customWidth="1"/>
    <col min="13" max="13" width="11.28515625" bestFit="1" customWidth="1"/>
    <col min="14" max="15" width="9.28515625" bestFit="1" customWidth="1"/>
    <col min="16" max="16" width="10.140625" bestFit="1" customWidth="1"/>
    <col min="17" max="17" width="9.28515625" bestFit="1" customWidth="1"/>
    <col min="20" max="23" width="5.57031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2</v>
      </c>
      <c r="B2" s="2" t="s">
        <v>3</v>
      </c>
      <c r="C2" s="6" t="str">
        <f>CONCATENATE(E3,"-",H3)</f>
        <v>2023-2026</v>
      </c>
      <c r="E2" s="7" t="s">
        <v>4</v>
      </c>
      <c r="F2" s="7"/>
      <c r="G2" s="7"/>
      <c r="H2" s="7"/>
      <c r="L2" s="8"/>
    </row>
    <row r="3" spans="1:17" s="9" customFormat="1" ht="75" x14ac:dyDescent="0.25">
      <c r="A3" s="9" t="s">
        <v>5</v>
      </c>
      <c r="B3" s="9" t="s">
        <v>6</v>
      </c>
      <c r="C3" s="9" t="s">
        <v>7</v>
      </c>
      <c r="D3" s="9" t="s">
        <v>8</v>
      </c>
      <c r="E3" s="9">
        <v>2023</v>
      </c>
      <c r="F3" s="9">
        <v>2024</v>
      </c>
      <c r="G3" s="9">
        <v>2025</v>
      </c>
      <c r="H3" s="9">
        <v>2026</v>
      </c>
      <c r="I3" s="10" t="s">
        <v>9</v>
      </c>
      <c r="J3" s="9" t="s">
        <v>10</v>
      </c>
      <c r="K3" s="9" t="s">
        <v>11</v>
      </c>
    </row>
    <row r="4" spans="1:17" x14ac:dyDescent="0.25">
      <c r="A4" s="11" t="s">
        <v>12</v>
      </c>
      <c r="B4" s="11" t="s">
        <v>13</v>
      </c>
      <c r="C4" s="11" t="s">
        <v>14</v>
      </c>
      <c r="D4" s="12"/>
      <c r="E4" s="13">
        <v>8050149.1778735295</v>
      </c>
      <c r="F4" s="13"/>
      <c r="G4" s="13"/>
      <c r="H4" s="13"/>
      <c r="I4" s="14">
        <v>44880</v>
      </c>
      <c r="J4" s="14">
        <v>44927</v>
      </c>
      <c r="K4" s="14" t="s">
        <v>15</v>
      </c>
      <c r="L4" s="8"/>
      <c r="N4" s="9">
        <f>E3</f>
        <v>2023</v>
      </c>
      <c r="O4" s="9">
        <f>F3</f>
        <v>2024</v>
      </c>
      <c r="P4" s="9">
        <f>G3</f>
        <v>2025</v>
      </c>
      <c r="Q4" s="9">
        <f>H3</f>
        <v>2026</v>
      </c>
    </row>
    <row r="5" spans="1:17" x14ac:dyDescent="0.25">
      <c r="A5" s="15" t="s">
        <v>16</v>
      </c>
      <c r="B5" s="15" t="s">
        <v>13</v>
      </c>
      <c r="C5" s="15" t="s">
        <v>17</v>
      </c>
      <c r="D5" s="16" t="s">
        <v>18</v>
      </c>
      <c r="E5" s="17"/>
      <c r="F5" s="17"/>
      <c r="G5" s="17"/>
      <c r="H5" s="17"/>
      <c r="I5" s="18">
        <v>44880</v>
      </c>
      <c r="J5" s="18">
        <v>44927</v>
      </c>
      <c r="K5" s="18" t="s">
        <v>15</v>
      </c>
      <c r="M5" s="5" t="s">
        <v>16</v>
      </c>
      <c r="N5" s="4">
        <f>SUMIF($A$5:$A56,$M5,E$5:E56)</f>
        <v>-8187.064601816237</v>
      </c>
      <c r="O5" s="4">
        <f>SUMIF($A$5:$A56,$M5,F$5:F56)</f>
        <v>101662.30216655135</v>
      </c>
      <c r="P5" s="4">
        <f>SUMIF($A$5:$A56,$M5,G$5:G56)</f>
        <v>0</v>
      </c>
      <c r="Q5" s="4">
        <f>SUMIF($A$5:$A56,$M5,H$5:H56)</f>
        <v>0</v>
      </c>
    </row>
    <row r="6" spans="1:17" x14ac:dyDescent="0.25">
      <c r="A6" s="15" t="s">
        <v>16</v>
      </c>
      <c r="B6" s="15" t="s">
        <v>19</v>
      </c>
      <c r="C6" s="15" t="s">
        <v>20</v>
      </c>
      <c r="D6" s="16" t="s">
        <v>18</v>
      </c>
      <c r="E6" s="17"/>
      <c r="F6" s="17"/>
      <c r="G6" s="17"/>
      <c r="H6" s="17"/>
      <c r="I6" s="18">
        <v>44917</v>
      </c>
      <c r="J6" s="18">
        <v>44927</v>
      </c>
      <c r="K6" s="18" t="s">
        <v>15</v>
      </c>
      <c r="M6" s="5" t="s">
        <v>21</v>
      </c>
      <c r="N6" s="4">
        <f>SUMIF($A$5:$A57,$M6,E$5:E57)</f>
        <v>0</v>
      </c>
      <c r="O6" s="4">
        <f>SUMIF($A$5:$A57,$M6,F$5:F57)</f>
        <v>0</v>
      </c>
      <c r="P6" s="4">
        <f>SUMIF($A$5:$A57,$M6,G$5:G57)</f>
        <v>0</v>
      </c>
      <c r="Q6" s="4">
        <f>SUMIF($A$5:$A57,$M6,H$5:H57)</f>
        <v>0</v>
      </c>
    </row>
    <row r="7" spans="1:17" x14ac:dyDescent="0.25">
      <c r="A7" s="15" t="s">
        <v>16</v>
      </c>
      <c r="B7" s="15" t="s">
        <v>22</v>
      </c>
      <c r="C7" s="15" t="s">
        <v>23</v>
      </c>
      <c r="D7" s="16" t="s">
        <v>24</v>
      </c>
      <c r="E7" s="17">
        <v>32457.179871420376</v>
      </c>
      <c r="F7" s="17"/>
      <c r="G7" s="17"/>
      <c r="H7" s="17"/>
      <c r="I7" s="18">
        <v>44974</v>
      </c>
      <c r="J7" s="18">
        <v>45004</v>
      </c>
      <c r="K7" s="18" t="s">
        <v>15</v>
      </c>
      <c r="L7" s="8"/>
      <c r="M7" s="5" t="s">
        <v>25</v>
      </c>
      <c r="N7" s="4">
        <f>SUMIF($A$5:$A57,$M7,E$5:E57)</f>
        <v>0</v>
      </c>
      <c r="O7" s="4">
        <f>SUMIF($A$5:$A57,$M7,F$5:F57)</f>
        <v>503641.10817710869</v>
      </c>
      <c r="P7" s="4">
        <f>SUMIF($A$5:$A57,$M7,G$5:G57)</f>
        <v>0</v>
      </c>
      <c r="Q7" s="4">
        <f>SUMIF($A$5:$A57,$M7,H$5:H57)</f>
        <v>0</v>
      </c>
    </row>
    <row r="8" spans="1:17" x14ac:dyDescent="0.25">
      <c r="A8" s="15" t="s">
        <v>16</v>
      </c>
      <c r="B8" s="15" t="s">
        <v>26</v>
      </c>
      <c r="C8" s="15" t="s">
        <v>27</v>
      </c>
      <c r="D8" s="16" t="s">
        <v>18</v>
      </c>
      <c r="E8" s="17"/>
      <c r="F8" s="17"/>
      <c r="G8" s="17"/>
      <c r="H8" s="17"/>
      <c r="I8" s="18">
        <v>45019</v>
      </c>
      <c r="J8" s="18">
        <v>45019</v>
      </c>
      <c r="K8" s="18" t="s">
        <v>15</v>
      </c>
      <c r="M8" s="5" t="s">
        <v>28</v>
      </c>
      <c r="N8" s="4">
        <f>SUMIF($A$5:$A61,$M8,E$5:E61)</f>
        <v>0</v>
      </c>
      <c r="O8" s="4">
        <f>SUMIF($A$5:$A61,$M8,F$5:F61)</f>
        <v>0</v>
      </c>
      <c r="P8" s="4">
        <f>SUMIF($A$5:$A61,$M8,G$5:G61)</f>
        <v>464980.19439494424</v>
      </c>
      <c r="Q8" s="4">
        <f>SUMIF($A$5:$A61,$M8,H$5:H61)</f>
        <v>366300.85119154863</v>
      </c>
    </row>
    <row r="9" spans="1:17" x14ac:dyDescent="0.25">
      <c r="A9" s="15" t="s">
        <v>16</v>
      </c>
      <c r="B9" s="15" t="s">
        <v>29</v>
      </c>
      <c r="C9" s="15" t="s">
        <v>30</v>
      </c>
      <c r="D9" s="16" t="s">
        <v>18</v>
      </c>
      <c r="E9" s="17"/>
      <c r="F9" s="17"/>
      <c r="G9" s="17"/>
      <c r="H9" s="17"/>
      <c r="I9" s="18">
        <v>45086</v>
      </c>
      <c r="J9" s="18">
        <v>45116</v>
      </c>
      <c r="K9" s="18" t="s">
        <v>15</v>
      </c>
    </row>
    <row r="10" spans="1:17" x14ac:dyDescent="0.25">
      <c r="A10" s="15" t="s">
        <v>16</v>
      </c>
      <c r="B10" s="15" t="s">
        <v>31</v>
      </c>
      <c r="C10" s="15" t="s">
        <v>32</v>
      </c>
      <c r="D10" s="16" t="s">
        <v>18</v>
      </c>
      <c r="E10" s="17"/>
      <c r="F10" s="17"/>
      <c r="G10" s="17"/>
      <c r="H10" s="17"/>
      <c r="I10" s="18">
        <v>45135</v>
      </c>
      <c r="J10" s="18">
        <v>45165</v>
      </c>
      <c r="K10" s="18" t="s">
        <v>15</v>
      </c>
    </row>
    <row r="11" spans="1:17" x14ac:dyDescent="0.25">
      <c r="A11" s="15" t="s">
        <v>16</v>
      </c>
      <c r="B11" s="15" t="s">
        <v>33</v>
      </c>
      <c r="C11" s="15" t="s">
        <v>34</v>
      </c>
      <c r="D11" s="16" t="s">
        <v>24</v>
      </c>
      <c r="E11" s="17">
        <v>-40644.244473236613</v>
      </c>
      <c r="F11" s="17"/>
      <c r="G11" s="17"/>
      <c r="H11" s="17"/>
      <c r="I11" s="18">
        <v>45138</v>
      </c>
      <c r="J11" s="18">
        <v>45138</v>
      </c>
      <c r="K11" s="18" t="s">
        <v>15</v>
      </c>
      <c r="L11" s="19"/>
    </row>
    <row r="12" spans="1:17" x14ac:dyDescent="0.25">
      <c r="A12" s="15" t="s">
        <v>16</v>
      </c>
      <c r="B12" s="15" t="s">
        <v>35</v>
      </c>
      <c r="C12" s="15" t="s">
        <v>36</v>
      </c>
      <c r="D12" s="16" t="s">
        <v>24</v>
      </c>
      <c r="E12" s="17"/>
      <c r="F12" s="17">
        <v>101662.30216655135</v>
      </c>
      <c r="G12" s="17"/>
      <c r="H12" s="17"/>
      <c r="I12" s="18">
        <v>45214</v>
      </c>
      <c r="J12" s="18">
        <v>45292</v>
      </c>
      <c r="K12" s="18" t="s">
        <v>15</v>
      </c>
      <c r="L12" s="19"/>
      <c r="M12" s="5"/>
    </row>
    <row r="13" spans="1:17" x14ac:dyDescent="0.25">
      <c r="A13" s="15" t="s">
        <v>16</v>
      </c>
      <c r="B13" s="15" t="s">
        <v>37</v>
      </c>
      <c r="C13" s="15" t="s">
        <v>38</v>
      </c>
      <c r="D13" s="16" t="s">
        <v>24</v>
      </c>
      <c r="E13" s="17"/>
      <c r="F13" s="17">
        <v>0</v>
      </c>
      <c r="G13" s="17"/>
      <c r="H13" s="17"/>
      <c r="I13" s="18">
        <v>45245</v>
      </c>
      <c r="J13" s="18">
        <v>45292</v>
      </c>
      <c r="K13" s="18" t="s">
        <v>15</v>
      </c>
      <c r="L13" s="19"/>
      <c r="M13" s="5"/>
    </row>
    <row r="14" spans="1:17" x14ac:dyDescent="0.25">
      <c r="A14" s="15" t="s">
        <v>16</v>
      </c>
      <c r="B14" s="15" t="s">
        <v>39</v>
      </c>
      <c r="C14" s="15" t="s">
        <v>20</v>
      </c>
      <c r="D14" s="16" t="s">
        <v>18</v>
      </c>
      <c r="E14" s="17"/>
      <c r="F14" s="17"/>
      <c r="G14" s="17"/>
      <c r="H14" s="17"/>
      <c r="I14" s="18">
        <v>45275</v>
      </c>
      <c r="J14" s="18">
        <v>45292</v>
      </c>
      <c r="K14" s="18" t="s">
        <v>15</v>
      </c>
      <c r="L14" s="19"/>
      <c r="M14" s="5"/>
    </row>
    <row r="15" spans="1:17" x14ac:dyDescent="0.25">
      <c r="A15" s="15" t="s">
        <v>16</v>
      </c>
      <c r="B15" s="15" t="s">
        <v>40</v>
      </c>
      <c r="C15" s="15" t="s">
        <v>41</v>
      </c>
      <c r="D15" s="16" t="s">
        <v>24</v>
      </c>
      <c r="E15" s="17"/>
      <c r="F15" s="17">
        <v>0</v>
      </c>
      <c r="G15" s="17"/>
      <c r="H15" s="17"/>
      <c r="I15" s="18">
        <v>45278</v>
      </c>
      <c r="J15" s="18">
        <v>45292</v>
      </c>
      <c r="K15" s="18" t="s">
        <v>15</v>
      </c>
      <c r="L15" s="19"/>
    </row>
    <row r="16" spans="1:17" x14ac:dyDescent="0.25">
      <c r="A16" s="15" t="s">
        <v>16</v>
      </c>
      <c r="B16" s="15" t="s">
        <v>42</v>
      </c>
      <c r="C16" s="15" t="s">
        <v>43</v>
      </c>
      <c r="D16" s="16" t="s">
        <v>18</v>
      </c>
      <c r="E16" s="17"/>
      <c r="F16" s="17"/>
      <c r="G16" s="17"/>
      <c r="H16" s="17"/>
      <c r="I16" s="18">
        <v>45282</v>
      </c>
      <c r="J16" s="18">
        <v>45292</v>
      </c>
      <c r="K16" s="18" t="s">
        <v>15</v>
      </c>
    </row>
    <row r="17" spans="1:12" x14ac:dyDescent="0.25">
      <c r="A17" s="15" t="s">
        <v>16</v>
      </c>
      <c r="B17" s="15" t="s">
        <v>44</v>
      </c>
      <c r="C17" s="15" t="s">
        <v>45</v>
      </c>
      <c r="D17" s="16" t="s">
        <v>18</v>
      </c>
      <c r="E17" s="17"/>
      <c r="F17" s="17"/>
      <c r="G17" s="17"/>
      <c r="H17" s="17"/>
      <c r="I17" s="18">
        <v>45282</v>
      </c>
      <c r="J17" s="18">
        <v>45292</v>
      </c>
      <c r="K17" s="18" t="s">
        <v>15</v>
      </c>
    </row>
    <row r="18" spans="1:12" x14ac:dyDescent="0.25">
      <c r="A18" s="15" t="s">
        <v>16</v>
      </c>
      <c r="B18" s="15" t="s">
        <v>46</v>
      </c>
      <c r="C18" s="15" t="s">
        <v>47</v>
      </c>
      <c r="D18" s="16" t="s">
        <v>18</v>
      </c>
      <c r="E18" s="17"/>
      <c r="F18" s="17"/>
      <c r="G18" s="17"/>
      <c r="H18" s="17"/>
      <c r="I18" s="18">
        <v>44760</v>
      </c>
      <c r="J18" s="18">
        <v>44791</v>
      </c>
      <c r="K18" s="18">
        <v>45291</v>
      </c>
    </row>
    <row r="19" spans="1:12" x14ac:dyDescent="0.25">
      <c r="A19" s="15" t="s">
        <v>25</v>
      </c>
      <c r="B19" s="15" t="s">
        <v>48</v>
      </c>
      <c r="C19" s="15" t="s">
        <v>49</v>
      </c>
      <c r="D19" s="16" t="s">
        <v>24</v>
      </c>
      <c r="E19" s="17"/>
      <c r="F19" s="17">
        <v>503641.10817710869</v>
      </c>
      <c r="G19" s="17"/>
      <c r="H19" s="17"/>
      <c r="I19" s="18"/>
      <c r="J19" s="18">
        <v>45627</v>
      </c>
      <c r="K19" s="18" t="s">
        <v>15</v>
      </c>
      <c r="L19" s="8"/>
    </row>
    <row r="20" spans="1:12" x14ac:dyDescent="0.25">
      <c r="A20" s="15" t="s">
        <v>21</v>
      </c>
      <c r="B20" s="15" t="s">
        <v>50</v>
      </c>
      <c r="C20" s="15" t="s">
        <v>51</v>
      </c>
      <c r="D20" s="16" t="s">
        <v>18</v>
      </c>
      <c r="E20" s="17"/>
      <c r="F20" s="17"/>
      <c r="G20" s="17"/>
      <c r="H20" s="17"/>
      <c r="I20" s="18">
        <v>45383</v>
      </c>
      <c r="J20" s="18">
        <v>45383</v>
      </c>
      <c r="K20" s="18" t="s">
        <v>15</v>
      </c>
      <c r="L20" s="8"/>
    </row>
    <row r="21" spans="1:12" x14ac:dyDescent="0.25">
      <c r="A21" s="15" t="s">
        <v>21</v>
      </c>
      <c r="B21" s="15" t="s">
        <v>52</v>
      </c>
      <c r="C21" s="15" t="s">
        <v>53</v>
      </c>
      <c r="D21" s="16" t="s">
        <v>18</v>
      </c>
      <c r="E21" s="17"/>
      <c r="F21" s="17"/>
      <c r="G21" s="17"/>
      <c r="H21" s="17"/>
      <c r="I21" s="18">
        <v>45392</v>
      </c>
      <c r="J21" s="18">
        <v>45422</v>
      </c>
      <c r="K21" s="18" t="s">
        <v>15</v>
      </c>
      <c r="L21" s="8"/>
    </row>
    <row r="22" spans="1:12" x14ac:dyDescent="0.25">
      <c r="A22" s="15" t="s">
        <v>28</v>
      </c>
      <c r="B22" s="15" t="s">
        <v>54</v>
      </c>
      <c r="C22" s="15" t="s">
        <v>55</v>
      </c>
      <c r="D22" s="16" t="s">
        <v>18</v>
      </c>
      <c r="E22" s="17"/>
      <c r="F22" s="17"/>
      <c r="G22" s="17"/>
      <c r="H22" s="17"/>
      <c r="I22" s="18"/>
      <c r="J22" s="18"/>
      <c r="K22" s="18"/>
    </row>
    <row r="23" spans="1:12" x14ac:dyDescent="0.25">
      <c r="A23" s="15" t="s">
        <v>28</v>
      </c>
      <c r="B23" s="15" t="s">
        <v>54</v>
      </c>
      <c r="C23" s="15" t="s">
        <v>56</v>
      </c>
      <c r="D23" s="16" t="s">
        <v>24</v>
      </c>
      <c r="E23" s="17"/>
      <c r="F23" s="17"/>
      <c r="G23" s="17"/>
      <c r="H23" s="17"/>
      <c r="I23" s="18"/>
      <c r="J23" s="18"/>
      <c r="K23" s="18"/>
      <c r="L23" s="8"/>
    </row>
    <row r="24" spans="1:12" x14ac:dyDescent="0.25">
      <c r="A24" s="15" t="s">
        <v>28</v>
      </c>
      <c r="B24" s="15" t="s">
        <v>48</v>
      </c>
      <c r="C24" s="15" t="s">
        <v>57</v>
      </c>
      <c r="D24" s="16" t="s">
        <v>24</v>
      </c>
      <c r="E24" s="17"/>
      <c r="F24" s="17"/>
      <c r="G24" s="17">
        <v>464980.19439494424</v>
      </c>
      <c r="H24" s="17"/>
      <c r="I24" s="18"/>
      <c r="J24" s="18">
        <v>45658</v>
      </c>
      <c r="K24" s="18"/>
      <c r="L24" s="8"/>
    </row>
    <row r="25" spans="1:12" x14ac:dyDescent="0.25">
      <c r="A25" s="15" t="s">
        <v>28</v>
      </c>
      <c r="B25" s="15" t="s">
        <v>54</v>
      </c>
      <c r="C25" s="15" t="s">
        <v>17</v>
      </c>
      <c r="D25" s="16" t="s">
        <v>18</v>
      </c>
      <c r="E25" s="17"/>
      <c r="F25" s="17"/>
      <c r="G25" s="17"/>
      <c r="H25" s="17"/>
      <c r="I25" s="18"/>
      <c r="J25" s="18"/>
      <c r="K25" s="18"/>
    </row>
    <row r="26" spans="1:12" x14ac:dyDescent="0.25">
      <c r="A26" s="15" t="s">
        <v>28</v>
      </c>
      <c r="B26" s="15" t="s">
        <v>54</v>
      </c>
      <c r="C26" s="15" t="s">
        <v>56</v>
      </c>
      <c r="D26" s="16" t="s">
        <v>24</v>
      </c>
      <c r="E26" s="17"/>
      <c r="F26" s="17"/>
      <c r="G26" s="17"/>
      <c r="H26" s="17"/>
      <c r="I26" s="18"/>
      <c r="J26" s="18"/>
      <c r="K26" s="16"/>
    </row>
    <row r="27" spans="1:12" x14ac:dyDescent="0.25">
      <c r="A27" s="15" t="s">
        <v>28</v>
      </c>
      <c r="B27" s="15" t="s">
        <v>48</v>
      </c>
      <c r="C27" s="15" t="s">
        <v>58</v>
      </c>
      <c r="D27" s="16" t="s">
        <v>24</v>
      </c>
      <c r="E27" s="17"/>
      <c r="F27" s="17"/>
      <c r="G27" s="17"/>
      <c r="H27" s="17">
        <v>366300.85119154863</v>
      </c>
      <c r="I27" s="17"/>
      <c r="J27" s="18">
        <v>46023</v>
      </c>
      <c r="K27" s="16"/>
      <c r="L27" s="8"/>
    </row>
    <row r="28" spans="1:12" x14ac:dyDescent="0.25">
      <c r="A28" s="15" t="s">
        <v>59</v>
      </c>
      <c r="B28" s="15"/>
      <c r="C28" s="15"/>
      <c r="D28" s="16"/>
      <c r="E28" s="17"/>
      <c r="F28" s="17"/>
      <c r="G28" s="17"/>
      <c r="H28" s="17"/>
      <c r="I28" s="17"/>
      <c r="J28" s="16"/>
      <c r="K28" s="16"/>
    </row>
    <row r="29" spans="1:12" x14ac:dyDescent="0.25">
      <c r="A29" s="15">
        <v>0</v>
      </c>
      <c r="B29" s="15">
        <v>0</v>
      </c>
      <c r="C29" s="15">
        <v>0</v>
      </c>
      <c r="D29" s="16">
        <v>0</v>
      </c>
      <c r="E29" s="17"/>
      <c r="F29" s="17"/>
      <c r="G29" s="17"/>
      <c r="H29" s="17"/>
      <c r="I29" s="17"/>
      <c r="J29" s="16"/>
      <c r="K29" s="16"/>
    </row>
    <row r="30" spans="1:12" x14ac:dyDescent="0.25">
      <c r="A30" s="15">
        <v>0</v>
      </c>
      <c r="B30" s="15">
        <v>0</v>
      </c>
      <c r="C30" s="15">
        <v>0</v>
      </c>
      <c r="D30" s="16">
        <v>0</v>
      </c>
      <c r="E30" s="17"/>
      <c r="F30" s="17"/>
      <c r="G30" s="17"/>
      <c r="H30" s="17"/>
      <c r="I30" s="17"/>
      <c r="J30" s="16"/>
      <c r="K30" s="16"/>
    </row>
    <row r="31" spans="1:12" x14ac:dyDescent="0.25">
      <c r="A31" s="15">
        <v>0</v>
      </c>
      <c r="B31" s="15">
        <v>0</v>
      </c>
      <c r="C31" s="15">
        <v>0</v>
      </c>
      <c r="D31" s="16">
        <v>0</v>
      </c>
      <c r="E31" s="17"/>
      <c r="F31" s="17"/>
      <c r="G31" s="17"/>
      <c r="H31" s="17"/>
      <c r="I31" s="17"/>
      <c r="J31" s="16"/>
      <c r="K31" s="16"/>
    </row>
    <row r="32" spans="1:12" x14ac:dyDescent="0.25">
      <c r="A32" s="15">
        <v>0</v>
      </c>
      <c r="B32" s="15">
        <v>0</v>
      </c>
      <c r="C32" s="15">
        <v>0</v>
      </c>
      <c r="D32" s="16">
        <v>0</v>
      </c>
      <c r="E32" s="17"/>
      <c r="F32" s="17"/>
      <c r="G32" s="17"/>
      <c r="H32" s="17"/>
      <c r="I32" s="17"/>
      <c r="J32" s="16"/>
      <c r="K32" s="16"/>
    </row>
    <row r="33" spans="1:11" x14ac:dyDescent="0.25">
      <c r="A33" s="15">
        <v>0</v>
      </c>
      <c r="B33" s="15">
        <v>0</v>
      </c>
      <c r="C33" s="15">
        <v>0</v>
      </c>
      <c r="D33" s="16">
        <v>0</v>
      </c>
      <c r="E33" s="17"/>
      <c r="F33" s="17"/>
      <c r="G33" s="17"/>
      <c r="H33" s="17"/>
      <c r="I33" s="17"/>
      <c r="J33" s="16"/>
      <c r="K33" s="16"/>
    </row>
    <row r="34" spans="1:11" x14ac:dyDescent="0.25">
      <c r="A34" s="15">
        <v>0</v>
      </c>
      <c r="B34" s="15">
        <v>0</v>
      </c>
      <c r="C34" s="15">
        <v>0</v>
      </c>
      <c r="D34" s="16">
        <v>0</v>
      </c>
      <c r="E34" s="17"/>
      <c r="F34" s="17"/>
      <c r="G34" s="17"/>
      <c r="H34" s="17"/>
      <c r="I34" s="17"/>
      <c r="J34" s="16"/>
      <c r="K34" s="16"/>
    </row>
    <row r="35" spans="1:11" x14ac:dyDescent="0.25">
      <c r="A35" s="15">
        <v>0</v>
      </c>
      <c r="B35" s="15">
        <v>0</v>
      </c>
      <c r="C35" s="15">
        <v>0</v>
      </c>
      <c r="D35" s="16">
        <v>0</v>
      </c>
      <c r="E35" s="17"/>
      <c r="F35" s="17"/>
      <c r="G35" s="17"/>
      <c r="H35" s="17"/>
      <c r="I35" s="17"/>
      <c r="J35" s="16"/>
      <c r="K35" s="16"/>
    </row>
    <row r="36" spans="1:11" x14ac:dyDescent="0.25">
      <c r="A36" s="15"/>
      <c r="B36" s="15"/>
      <c r="C36" s="15"/>
      <c r="D36" s="16"/>
      <c r="E36" s="17"/>
      <c r="F36" s="17"/>
      <c r="G36" s="17"/>
      <c r="H36" s="17"/>
      <c r="I36" s="17"/>
      <c r="J36" s="16"/>
      <c r="K36" s="16"/>
    </row>
    <row r="37" spans="1:11" x14ac:dyDescent="0.25">
      <c r="A37" s="15"/>
      <c r="B37" s="15"/>
      <c r="C37" s="15"/>
      <c r="D37" s="16"/>
      <c r="E37" s="17"/>
      <c r="F37" s="17"/>
      <c r="G37" s="17"/>
      <c r="H37" s="17"/>
      <c r="I37" s="17"/>
      <c r="J37" s="16"/>
      <c r="K37" s="16"/>
    </row>
    <row r="38" spans="1:11" x14ac:dyDescent="0.25">
      <c r="A38" s="15"/>
      <c r="B38" s="15"/>
      <c r="C38" s="15"/>
      <c r="D38" s="16"/>
      <c r="E38" s="17"/>
      <c r="F38" s="17"/>
      <c r="G38" s="17"/>
      <c r="H38" s="17"/>
      <c r="I38" s="17"/>
      <c r="J38" s="16"/>
      <c r="K38" s="16"/>
    </row>
    <row r="39" spans="1:11" x14ac:dyDescent="0.25">
      <c r="A39" s="15"/>
      <c r="B39" s="15"/>
      <c r="C39" s="15"/>
      <c r="D39" s="16"/>
      <c r="E39" s="17"/>
      <c r="F39" s="17"/>
      <c r="G39" s="17"/>
      <c r="H39" s="17"/>
      <c r="I39" s="17"/>
      <c r="J39" s="16"/>
      <c r="K39" s="16"/>
    </row>
    <row r="40" spans="1:11" x14ac:dyDescent="0.25">
      <c r="A40" s="15"/>
      <c r="B40" s="15"/>
      <c r="C40" s="15"/>
      <c r="D40" s="16"/>
      <c r="E40" s="17"/>
      <c r="F40" s="17"/>
      <c r="G40" s="17"/>
      <c r="H40" s="17"/>
      <c r="I40" s="17"/>
      <c r="J40" s="16"/>
      <c r="K40" s="16"/>
    </row>
    <row r="41" spans="1:11" x14ac:dyDescent="0.25">
      <c r="A41" s="15"/>
      <c r="B41" s="15"/>
      <c r="C41" s="15"/>
      <c r="D41" s="16"/>
      <c r="E41" s="17"/>
      <c r="F41" s="17"/>
      <c r="G41" s="17"/>
      <c r="H41" s="17"/>
      <c r="I41" s="17"/>
      <c r="J41" s="16"/>
      <c r="K41" s="16"/>
    </row>
    <row r="42" spans="1:11" x14ac:dyDescent="0.25">
      <c r="A42" s="15"/>
      <c r="B42" s="15"/>
      <c r="C42" s="15"/>
      <c r="D42" s="16"/>
      <c r="E42" s="17"/>
      <c r="F42" s="17"/>
      <c r="G42" s="17"/>
      <c r="H42" s="17"/>
      <c r="I42" s="17"/>
      <c r="J42" s="16"/>
      <c r="K42" s="16"/>
    </row>
    <row r="43" spans="1:11" x14ac:dyDescent="0.25">
      <c r="A43" s="15"/>
      <c r="B43" s="15"/>
      <c r="C43" s="15"/>
      <c r="D43" s="16"/>
      <c r="E43" s="17"/>
      <c r="F43" s="17"/>
      <c r="G43" s="17"/>
      <c r="H43" s="17"/>
      <c r="I43" s="17"/>
      <c r="J43" s="16"/>
      <c r="K43" s="16"/>
    </row>
    <row r="44" spans="1:11" x14ac:dyDescent="0.25">
      <c r="A44" s="15"/>
      <c r="B44" s="15"/>
      <c r="C44" s="15"/>
      <c r="D44" s="16"/>
      <c r="E44" s="17"/>
      <c r="F44" s="17"/>
      <c r="G44" s="17"/>
      <c r="H44" s="17"/>
      <c r="I44" s="17"/>
      <c r="J44" s="16"/>
      <c r="K44" s="16"/>
    </row>
    <row r="45" spans="1:11" x14ac:dyDescent="0.25">
      <c r="A45" s="15"/>
      <c r="B45" s="15"/>
      <c r="C45" s="15"/>
      <c r="D45" s="16"/>
      <c r="E45" s="17"/>
      <c r="F45" s="17"/>
      <c r="G45" s="17"/>
      <c r="H45" s="17"/>
      <c r="I45" s="17"/>
      <c r="J45" s="16"/>
      <c r="K45" s="16"/>
    </row>
    <row r="46" spans="1:11" x14ac:dyDescent="0.25">
      <c r="A46" s="15"/>
      <c r="B46" s="15"/>
      <c r="C46" s="15"/>
      <c r="D46" s="16"/>
      <c r="E46" s="17"/>
      <c r="F46" s="17"/>
      <c r="G46" s="17"/>
      <c r="H46" s="17"/>
      <c r="I46" s="17"/>
      <c r="J46" s="16"/>
      <c r="K46" s="16"/>
    </row>
    <row r="47" spans="1:11" x14ac:dyDescent="0.25">
      <c r="A47" s="15"/>
      <c r="B47" s="15"/>
      <c r="C47" s="15"/>
      <c r="D47" s="16"/>
      <c r="E47" s="17"/>
      <c r="F47" s="17"/>
      <c r="G47" s="17"/>
      <c r="H47" s="17"/>
      <c r="I47" s="17"/>
      <c r="J47" s="16"/>
      <c r="K47" s="16"/>
    </row>
    <row r="48" spans="1:11" x14ac:dyDescent="0.25">
      <c r="A48" s="15"/>
      <c r="B48" s="15"/>
      <c r="C48" s="15"/>
      <c r="D48" s="16"/>
      <c r="E48" s="17"/>
      <c r="F48" s="17"/>
      <c r="G48" s="17"/>
      <c r="H48" s="17"/>
      <c r="I48" s="17"/>
      <c r="J48" s="16"/>
      <c r="K48" s="16"/>
    </row>
    <row r="49" spans="1:11" x14ac:dyDescent="0.25">
      <c r="A49" s="15"/>
      <c r="B49" s="15"/>
      <c r="C49" s="15"/>
      <c r="D49" s="16"/>
      <c r="E49" s="17"/>
      <c r="F49" s="17"/>
      <c r="G49" s="17"/>
      <c r="H49" s="17"/>
      <c r="I49" s="17"/>
      <c r="J49" s="16"/>
      <c r="K49" s="16"/>
    </row>
    <row r="50" spans="1:11" x14ac:dyDescent="0.25">
      <c r="A50" s="15"/>
      <c r="B50" s="15"/>
      <c r="C50" s="15"/>
      <c r="D50" s="16"/>
      <c r="E50" s="17"/>
      <c r="F50" s="17"/>
      <c r="G50" s="17"/>
      <c r="H50" s="17"/>
      <c r="I50" s="17"/>
      <c r="J50" s="16"/>
      <c r="K50" s="16"/>
    </row>
    <row r="51" spans="1:11" x14ac:dyDescent="0.25">
      <c r="A51" s="15"/>
      <c r="B51" s="15"/>
      <c r="C51" s="15"/>
      <c r="D51" s="16"/>
      <c r="E51" s="17"/>
      <c r="F51" s="17"/>
      <c r="G51" s="17"/>
      <c r="H51" s="17"/>
      <c r="I51" s="17"/>
      <c r="J51" s="16"/>
      <c r="K51" s="16"/>
    </row>
    <row r="52" spans="1:11" x14ac:dyDescent="0.25">
      <c r="A52" s="15"/>
      <c r="B52" s="15"/>
      <c r="C52" s="15"/>
      <c r="D52" s="16"/>
      <c r="E52" s="17"/>
      <c r="F52" s="17"/>
      <c r="G52" s="17"/>
      <c r="H52" s="17"/>
      <c r="I52" s="17"/>
      <c r="J52" s="16"/>
      <c r="K52" s="16"/>
    </row>
    <row r="53" spans="1:11" x14ac:dyDescent="0.25">
      <c r="A53" s="15"/>
      <c r="B53" s="15"/>
      <c r="C53" s="15"/>
      <c r="D53" s="16"/>
      <c r="E53" s="17"/>
      <c r="F53" s="17"/>
      <c r="G53" s="17"/>
      <c r="H53" s="17"/>
      <c r="I53" s="17"/>
      <c r="J53" s="16"/>
      <c r="K53" s="16"/>
    </row>
    <row r="54" spans="1:11" x14ac:dyDescent="0.25">
      <c r="A54" s="15"/>
      <c r="B54" s="15"/>
      <c r="C54" s="15"/>
      <c r="D54" s="16"/>
      <c r="E54" s="17"/>
      <c r="F54" s="17"/>
      <c r="G54" s="17"/>
      <c r="H54" s="17"/>
      <c r="I54" s="17"/>
      <c r="J54" s="16"/>
      <c r="K54" s="16"/>
    </row>
    <row r="55" spans="1:11" x14ac:dyDescent="0.25">
      <c r="A55" s="15"/>
      <c r="B55" s="15"/>
      <c r="C55" s="15"/>
      <c r="D55" s="16"/>
      <c r="E55" s="17"/>
      <c r="F55" s="17"/>
      <c r="G55" s="17"/>
      <c r="H55" s="17"/>
      <c r="I55" s="17"/>
      <c r="J55" s="16"/>
      <c r="K55" s="16"/>
    </row>
    <row r="56" spans="1:11" x14ac:dyDescent="0.25">
      <c r="A56" s="15"/>
      <c r="B56" s="15"/>
      <c r="C56" s="15"/>
      <c r="D56" s="16"/>
      <c r="E56" s="17"/>
      <c r="F56" s="17"/>
      <c r="G56" s="17"/>
      <c r="H56" s="17"/>
      <c r="I56" s="17"/>
      <c r="J56" s="16"/>
      <c r="K56" s="16"/>
    </row>
    <row r="57" spans="1:11" x14ac:dyDescent="0.25">
      <c r="A57" s="20" t="s">
        <v>60</v>
      </c>
      <c r="B57" s="20" t="s">
        <v>60</v>
      </c>
      <c r="C57" s="20" t="s">
        <v>60</v>
      </c>
      <c r="D57" s="20" t="s">
        <v>60</v>
      </c>
      <c r="E57" s="20"/>
      <c r="F57" s="20"/>
      <c r="G57" s="20"/>
      <c r="H57" s="20"/>
      <c r="I57" s="20"/>
      <c r="J57" s="20" t="s">
        <v>60</v>
      </c>
      <c r="K57" s="20" t="s">
        <v>60</v>
      </c>
    </row>
    <row r="58" spans="1:11" x14ac:dyDescent="0.25">
      <c r="D58" s="21" t="s">
        <v>61</v>
      </c>
      <c r="E58" s="4">
        <f>SUM(E5:E56)</f>
        <v>-8187.064601816237</v>
      </c>
      <c r="F58" s="4">
        <f>SUM(F5:F56)</f>
        <v>605303.41034366004</v>
      </c>
      <c r="G58" s="4">
        <f>SUM(G5:G56)</f>
        <v>464980.19439494424</v>
      </c>
      <c r="H58" s="4">
        <f>SUM(H5:H56)</f>
        <v>366300.85119154863</v>
      </c>
    </row>
    <row r="59" spans="1:11" x14ac:dyDescent="0.25">
      <c r="D59" s="21"/>
      <c r="E59" s="22"/>
      <c r="F59" s="23"/>
      <c r="G59" s="24"/>
      <c r="H59" s="24"/>
    </row>
    <row r="60" spans="1:11" x14ac:dyDescent="0.25">
      <c r="C60" t="s">
        <v>62</v>
      </c>
      <c r="D60" s="25"/>
      <c r="E60" s="22"/>
      <c r="F60" s="22"/>
    </row>
  </sheetData>
  <mergeCells count="1">
    <mergeCell ref="E2:H2"/>
  </mergeCells>
  <pageMargins left="0.7" right="0.7" top="0.75" bottom="0.75" header="0.3" footer="0.3"/>
  <pageSetup scale="48" fitToHeight="0" orientation="landscape" r:id="rId1"/>
  <colBreaks count="1" manualBreakCount="1">
    <brk id="11" max="1048575" man="1"/>
  </colBreaks>
  <customProperties>
    <customPr name="_pios_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DBD72-15BA-4CA9-AD43-C327C68252D1}">
  <sheetPr>
    <tabColor theme="5" tint="0.39997558519241921"/>
    <pageSetUpPr fitToPage="1"/>
  </sheetPr>
  <dimension ref="A1:Q62"/>
  <sheetViews>
    <sheetView view="pageBreakPreview" zoomScaleNormal="100" zoomScaleSheetLayoutView="100" workbookViewId="0">
      <selection activeCell="G25" sqref="G25"/>
    </sheetView>
  </sheetViews>
  <sheetFormatPr defaultRowHeight="15" x14ac:dyDescent="0.25"/>
  <cols>
    <col min="1" max="1" width="33" bestFit="1" customWidth="1"/>
    <col min="2" max="2" width="24.5703125" customWidth="1"/>
    <col min="3" max="3" width="59.42578125" customWidth="1"/>
    <col min="4" max="4" width="18.42578125" style="5" customWidth="1"/>
    <col min="5" max="9" width="18.42578125" style="4" customWidth="1"/>
    <col min="10" max="10" width="16.85546875" style="5" customWidth="1"/>
    <col min="11" max="11" width="13.7109375" style="5" bestFit="1" customWidth="1"/>
    <col min="12" max="12" width="12" bestFit="1" customWidth="1"/>
    <col min="14" max="14" width="10.5703125" bestFit="1" customWidth="1"/>
    <col min="16" max="16" width="10.140625" bestFit="1" customWidth="1"/>
    <col min="17" max="17" width="10.57031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63</v>
      </c>
      <c r="B2" s="2" t="s">
        <v>3</v>
      </c>
      <c r="C2" s="6" t="s">
        <v>64</v>
      </c>
      <c r="E2" s="7" t="s">
        <v>4</v>
      </c>
      <c r="F2" s="7"/>
      <c r="G2" s="7"/>
      <c r="H2" s="7"/>
    </row>
    <row r="3" spans="1:17" s="9" customFormat="1" ht="60" x14ac:dyDescent="0.25">
      <c r="A3" s="9" t="s">
        <v>5</v>
      </c>
      <c r="B3" s="9" t="s">
        <v>6</v>
      </c>
      <c r="C3" s="9" t="s">
        <v>7</v>
      </c>
      <c r="D3" s="9" t="s">
        <v>8</v>
      </c>
      <c r="E3" s="9">
        <v>2023</v>
      </c>
      <c r="F3" s="9">
        <v>2024</v>
      </c>
      <c r="G3" s="9">
        <v>2025</v>
      </c>
      <c r="H3" s="9">
        <v>2026</v>
      </c>
      <c r="I3" s="10" t="s">
        <v>9</v>
      </c>
      <c r="J3" s="9" t="s">
        <v>10</v>
      </c>
      <c r="K3" s="9" t="s">
        <v>11</v>
      </c>
    </row>
    <row r="4" spans="1:17" x14ac:dyDescent="0.25">
      <c r="A4" s="11" t="s">
        <v>12</v>
      </c>
      <c r="B4" s="11" t="s">
        <v>65</v>
      </c>
      <c r="C4" s="11" t="s">
        <v>66</v>
      </c>
      <c r="D4" s="12" t="s">
        <v>24</v>
      </c>
      <c r="E4" s="13">
        <v>1325429</v>
      </c>
      <c r="F4" s="13"/>
      <c r="G4" s="13"/>
      <c r="H4" s="13"/>
      <c r="I4" s="14">
        <v>44868</v>
      </c>
      <c r="J4" s="14">
        <v>44868</v>
      </c>
      <c r="K4" s="12" t="s">
        <v>15</v>
      </c>
      <c r="L4" s="4"/>
    </row>
    <row r="5" spans="1:17" x14ac:dyDescent="0.25">
      <c r="A5" s="15" t="s">
        <v>16</v>
      </c>
      <c r="B5" s="15" t="s">
        <v>19</v>
      </c>
      <c r="C5" s="15" t="s">
        <v>20</v>
      </c>
      <c r="D5" s="16" t="s">
        <v>18</v>
      </c>
      <c r="E5" s="17"/>
      <c r="F5" s="17"/>
      <c r="G5" s="17"/>
      <c r="H5" s="17"/>
      <c r="I5" s="18">
        <v>44917</v>
      </c>
      <c r="J5" s="18">
        <v>44927</v>
      </c>
      <c r="K5" s="16" t="s">
        <v>15</v>
      </c>
      <c r="L5" s="4"/>
      <c r="M5" s="5" t="s">
        <v>16</v>
      </c>
      <c r="N5" s="4">
        <f>SUMIF($A$4:$A55,$M5,E$4:E55)</f>
        <v>-1214</v>
      </c>
      <c r="O5" s="4">
        <f ca="1">SUMIF($A$4:$A57,$M5,F$4:F55)</f>
        <v>16739</v>
      </c>
      <c r="P5" s="4">
        <f ca="1">SUMIF($A$4:$A57,$M5,G$4:G55)</f>
        <v>0</v>
      </c>
      <c r="Q5" s="4">
        <f ca="1">SUMIF($A$4:$A57,$M5,H$4:H55)</f>
        <v>0</v>
      </c>
    </row>
    <row r="6" spans="1:17" x14ac:dyDescent="0.25">
      <c r="A6" s="15" t="s">
        <v>16</v>
      </c>
      <c r="B6" s="15" t="s">
        <v>22</v>
      </c>
      <c r="C6" s="15" t="s">
        <v>67</v>
      </c>
      <c r="D6" s="16" t="s">
        <v>24</v>
      </c>
      <c r="E6" s="17">
        <v>5290.8886723343749</v>
      </c>
      <c r="F6" s="17"/>
      <c r="G6" s="17"/>
      <c r="H6" s="17"/>
      <c r="I6" s="18">
        <v>44974</v>
      </c>
      <c r="J6" s="18">
        <v>45004</v>
      </c>
      <c r="K6" s="16" t="s">
        <v>15</v>
      </c>
      <c r="L6" s="4"/>
      <c r="M6" s="5" t="s">
        <v>21</v>
      </c>
      <c r="N6" s="4">
        <f>SUMIF($A$4:$A56,$M6,E$4:E56)</f>
        <v>0</v>
      </c>
      <c r="O6" s="4">
        <f ca="1">SUMIF($A$4:$A58,$M6,F$4:F56)</f>
        <v>0</v>
      </c>
      <c r="P6" s="4">
        <f ca="1">SUMIF($A$4:$A58,$M6,G$4:G56)</f>
        <v>0</v>
      </c>
      <c r="Q6" s="4">
        <f ca="1">SUMIF($A$4:$A58,$M6,H$4:H56)</f>
        <v>0</v>
      </c>
    </row>
    <row r="7" spans="1:17" x14ac:dyDescent="0.25">
      <c r="A7" s="15" t="s">
        <v>16</v>
      </c>
      <c r="B7" s="15" t="s">
        <v>31</v>
      </c>
      <c r="C7" s="15" t="s">
        <v>32</v>
      </c>
      <c r="D7" s="16" t="s">
        <v>18</v>
      </c>
      <c r="E7" s="17"/>
      <c r="F7" s="17"/>
      <c r="G7" s="17"/>
      <c r="H7" s="17"/>
      <c r="I7" s="18">
        <v>45019</v>
      </c>
      <c r="J7" s="18">
        <v>45019</v>
      </c>
      <c r="K7" s="16" t="s">
        <v>15</v>
      </c>
      <c r="L7" s="4"/>
      <c r="M7" s="5" t="s">
        <v>25</v>
      </c>
      <c r="N7" s="4">
        <f>SUMIF($A$4:$A56,$M7,E$4:E56)</f>
        <v>0</v>
      </c>
      <c r="O7" s="4">
        <f ca="1">SUMIF($A$4:$A58,$M7,F$4:F56)</f>
        <v>1801436</v>
      </c>
      <c r="P7" s="4">
        <f ca="1">SUMIF($A$4:$A58,$M7,G$4:G56)</f>
        <v>0</v>
      </c>
      <c r="Q7" s="4">
        <f ca="1">SUMIF($A$4:$A58,$M7,H$4:H56)</f>
        <v>0</v>
      </c>
    </row>
    <row r="8" spans="1:17" x14ac:dyDescent="0.25">
      <c r="A8" s="15" t="s">
        <v>16</v>
      </c>
      <c r="B8" s="15" t="s">
        <v>33</v>
      </c>
      <c r="C8" s="15" t="s">
        <v>68</v>
      </c>
      <c r="D8" s="16" t="s">
        <v>24</v>
      </c>
      <c r="E8" s="17">
        <v>-6504.8886723343749</v>
      </c>
      <c r="F8" s="17"/>
      <c r="G8" s="17"/>
      <c r="H8" s="17"/>
      <c r="I8" s="18">
        <v>45138</v>
      </c>
      <c r="J8" s="18">
        <v>45138</v>
      </c>
      <c r="K8" s="18" t="s">
        <v>15</v>
      </c>
      <c r="L8" s="4"/>
      <c r="M8" s="5" t="s">
        <v>28</v>
      </c>
      <c r="N8" s="4">
        <f ca="1">SUMIF($A$4:$A62,$M8,E$4:E60)</f>
        <v>0</v>
      </c>
      <c r="O8" s="4">
        <f ca="1">SUMIF($A$4:$A62,$M8,F$4:F60)</f>
        <v>0</v>
      </c>
      <c r="P8" s="4">
        <f ca="1">SUMIF($A$4:$A62,$M8,G$4:G60)</f>
        <v>186349</v>
      </c>
      <c r="Q8" s="4">
        <f ca="1">SUMIF($A$4:$A62,$M8,H$4:H60)</f>
        <v>133811.13359185681</v>
      </c>
    </row>
    <row r="9" spans="1:17" x14ac:dyDescent="0.25">
      <c r="A9" s="15" t="s">
        <v>16</v>
      </c>
      <c r="B9" s="15" t="s">
        <v>35</v>
      </c>
      <c r="C9" s="15" t="s">
        <v>69</v>
      </c>
      <c r="D9" s="16" t="s">
        <v>24</v>
      </c>
      <c r="E9" s="17"/>
      <c r="F9" s="17">
        <v>16739</v>
      </c>
      <c r="G9" s="17"/>
      <c r="H9" s="17"/>
      <c r="I9" s="18">
        <v>45214</v>
      </c>
      <c r="J9" s="18">
        <v>45292</v>
      </c>
      <c r="K9" s="18" t="s">
        <v>15</v>
      </c>
      <c r="L9" s="4"/>
      <c r="M9" s="5"/>
      <c r="N9" s="4"/>
      <c r="O9" s="4"/>
      <c r="P9" s="4"/>
      <c r="Q9" s="4"/>
    </row>
    <row r="10" spans="1:17" x14ac:dyDescent="0.25">
      <c r="A10" s="15" t="s">
        <v>21</v>
      </c>
      <c r="B10" s="15" t="s">
        <v>39</v>
      </c>
      <c r="C10" s="15" t="s">
        <v>20</v>
      </c>
      <c r="D10" s="16" t="s">
        <v>18</v>
      </c>
      <c r="E10" s="17"/>
      <c r="F10" s="17"/>
      <c r="G10" s="17"/>
      <c r="H10" s="17"/>
      <c r="I10" s="18">
        <v>45245</v>
      </c>
      <c r="J10" s="18">
        <v>45292</v>
      </c>
      <c r="K10" s="18" t="s">
        <v>15</v>
      </c>
      <c r="L10" s="4"/>
      <c r="M10" s="5"/>
      <c r="N10" s="4"/>
      <c r="O10" s="4"/>
      <c r="P10" s="4"/>
      <c r="Q10" s="4"/>
    </row>
    <row r="11" spans="1:17" x14ac:dyDescent="0.25">
      <c r="A11" s="15" t="s">
        <v>21</v>
      </c>
      <c r="B11" s="15" t="s">
        <v>40</v>
      </c>
      <c r="C11" s="15" t="s">
        <v>41</v>
      </c>
      <c r="D11" s="16" t="s">
        <v>24</v>
      </c>
      <c r="E11" s="17"/>
      <c r="F11" s="17">
        <v>0</v>
      </c>
      <c r="G11" s="17"/>
      <c r="H11" s="17"/>
      <c r="I11" s="18">
        <v>45275</v>
      </c>
      <c r="J11" s="18">
        <v>45292</v>
      </c>
      <c r="K11" s="18" t="s">
        <v>15</v>
      </c>
      <c r="L11" s="4"/>
      <c r="M11" s="5"/>
      <c r="N11" s="4"/>
      <c r="O11" s="4"/>
      <c r="P11" s="4"/>
      <c r="Q11" s="4"/>
    </row>
    <row r="12" spans="1:17" x14ac:dyDescent="0.25">
      <c r="A12" s="15" t="s">
        <v>21</v>
      </c>
      <c r="B12" s="15" t="s">
        <v>42</v>
      </c>
      <c r="C12" s="15" t="s">
        <v>43</v>
      </c>
      <c r="D12" s="16" t="s">
        <v>18</v>
      </c>
      <c r="E12" s="17"/>
      <c r="F12" s="17"/>
      <c r="G12" s="17"/>
      <c r="H12" s="17"/>
      <c r="I12" s="18">
        <v>45278</v>
      </c>
      <c r="J12" s="18">
        <v>45292</v>
      </c>
      <c r="K12" s="18" t="s">
        <v>15</v>
      </c>
      <c r="L12" s="4"/>
      <c r="M12" s="5"/>
      <c r="N12" s="4"/>
      <c r="O12" s="4"/>
      <c r="P12" s="4"/>
      <c r="Q12" s="4"/>
    </row>
    <row r="13" spans="1:17" x14ac:dyDescent="0.25">
      <c r="A13" s="15" t="s">
        <v>21</v>
      </c>
      <c r="B13" s="15" t="s">
        <v>44</v>
      </c>
      <c r="C13" s="15" t="s">
        <v>45</v>
      </c>
      <c r="D13" s="16" t="s">
        <v>18</v>
      </c>
      <c r="E13" s="17"/>
      <c r="F13" s="17"/>
      <c r="G13" s="17"/>
      <c r="H13" s="17"/>
      <c r="I13" s="18">
        <v>45282</v>
      </c>
      <c r="J13" s="18">
        <v>45292</v>
      </c>
      <c r="K13" s="18" t="s">
        <v>15</v>
      </c>
      <c r="L13" s="4"/>
      <c r="M13" s="5"/>
    </row>
    <row r="14" spans="1:17" x14ac:dyDescent="0.25">
      <c r="A14" s="15" t="s">
        <v>25</v>
      </c>
      <c r="B14" s="15" t="s">
        <v>48</v>
      </c>
      <c r="C14" s="15" t="s">
        <v>49</v>
      </c>
      <c r="D14" s="16" t="s">
        <v>24</v>
      </c>
      <c r="E14" s="17"/>
      <c r="F14" s="17">
        <v>1801436</v>
      </c>
      <c r="G14" s="17"/>
      <c r="H14" s="17"/>
      <c r="I14" s="18"/>
      <c r="J14" s="18">
        <v>45292</v>
      </c>
      <c r="K14" s="18" t="s">
        <v>15</v>
      </c>
      <c r="L14" s="4"/>
    </row>
    <row r="15" spans="1:17" x14ac:dyDescent="0.25">
      <c r="A15" s="15" t="s">
        <v>28</v>
      </c>
      <c r="B15" s="15" t="s">
        <v>54</v>
      </c>
      <c r="C15" s="15" t="s">
        <v>55</v>
      </c>
      <c r="D15" s="16" t="s">
        <v>18</v>
      </c>
      <c r="E15" s="17"/>
      <c r="F15" s="17"/>
      <c r="G15" s="17"/>
      <c r="H15" s="17"/>
      <c r="I15" s="18"/>
      <c r="J15" s="18"/>
      <c r="K15" s="18"/>
      <c r="L15" s="4"/>
    </row>
    <row r="16" spans="1:17" x14ac:dyDescent="0.25">
      <c r="A16" s="15" t="s">
        <v>28</v>
      </c>
      <c r="B16" s="15" t="s">
        <v>54</v>
      </c>
      <c r="C16" s="15" t="s">
        <v>43</v>
      </c>
      <c r="D16" s="16" t="s">
        <v>18</v>
      </c>
      <c r="E16" s="17"/>
      <c r="F16" s="17"/>
      <c r="G16" s="17"/>
      <c r="H16" s="17"/>
      <c r="I16" s="18"/>
      <c r="J16" s="18"/>
      <c r="K16" s="18"/>
      <c r="L16" s="4"/>
    </row>
    <row r="17" spans="1:13" x14ac:dyDescent="0.25">
      <c r="A17" s="15" t="s">
        <v>28</v>
      </c>
      <c r="B17" s="15" t="s">
        <v>54</v>
      </c>
      <c r="C17" s="15" t="s">
        <v>51</v>
      </c>
      <c r="D17" s="16" t="s">
        <v>18</v>
      </c>
      <c r="E17" s="17"/>
      <c r="F17" s="17"/>
      <c r="G17" s="17"/>
      <c r="H17" s="17"/>
      <c r="I17" s="18"/>
      <c r="J17" s="18"/>
      <c r="K17" s="16"/>
      <c r="L17" s="4"/>
    </row>
    <row r="18" spans="1:13" x14ac:dyDescent="0.25">
      <c r="A18" s="15" t="s">
        <v>28</v>
      </c>
      <c r="B18" s="15" t="s">
        <v>54</v>
      </c>
      <c r="C18" s="15" t="s">
        <v>56</v>
      </c>
      <c r="D18" s="16" t="s">
        <v>24</v>
      </c>
      <c r="E18" s="17"/>
      <c r="F18" s="17"/>
      <c r="G18" s="17"/>
      <c r="H18" s="17"/>
      <c r="I18" s="18"/>
      <c r="J18" s="18"/>
      <c r="K18" s="16"/>
      <c r="L18" s="4"/>
    </row>
    <row r="19" spans="1:13" x14ac:dyDescent="0.25">
      <c r="A19" s="15" t="s">
        <v>28</v>
      </c>
      <c r="B19" s="15" t="s">
        <v>48</v>
      </c>
      <c r="C19" s="15" t="s">
        <v>57</v>
      </c>
      <c r="D19" s="16" t="s">
        <v>24</v>
      </c>
      <c r="E19" s="17"/>
      <c r="F19" s="17"/>
      <c r="G19" s="17">
        <v>186349</v>
      </c>
      <c r="H19" s="17"/>
      <c r="I19" s="18"/>
      <c r="J19" s="18">
        <v>45658</v>
      </c>
      <c r="K19" s="16"/>
      <c r="L19" s="4"/>
    </row>
    <row r="20" spans="1:13" x14ac:dyDescent="0.25">
      <c r="A20" s="15" t="s">
        <v>28</v>
      </c>
      <c r="B20" s="15" t="s">
        <v>54</v>
      </c>
      <c r="C20" s="15" t="s">
        <v>17</v>
      </c>
      <c r="D20" s="16" t="s">
        <v>18</v>
      </c>
      <c r="E20" s="17"/>
      <c r="F20" s="17"/>
      <c r="G20" s="17"/>
      <c r="H20" s="17"/>
      <c r="I20" s="18"/>
      <c r="J20" s="18"/>
      <c r="K20" s="16"/>
      <c r="L20" s="4"/>
      <c r="M20" s="5"/>
    </row>
    <row r="21" spans="1:13" x14ac:dyDescent="0.25">
      <c r="A21" s="15" t="s">
        <v>28</v>
      </c>
      <c r="B21" s="15" t="s">
        <v>54</v>
      </c>
      <c r="C21" s="15" t="s">
        <v>56</v>
      </c>
      <c r="D21" s="16" t="s">
        <v>24</v>
      </c>
      <c r="E21" s="17"/>
      <c r="F21" s="17"/>
      <c r="G21" s="17"/>
      <c r="H21" s="17"/>
      <c r="I21" s="18"/>
      <c r="J21" s="18"/>
      <c r="K21" s="16"/>
    </row>
    <row r="22" spans="1:13" x14ac:dyDescent="0.25">
      <c r="A22" s="15" t="s">
        <v>28</v>
      </c>
      <c r="B22" s="26" t="s">
        <v>48</v>
      </c>
      <c r="C22" s="15" t="s">
        <v>58</v>
      </c>
      <c r="D22" s="16" t="s">
        <v>24</v>
      </c>
      <c r="E22" s="17"/>
      <c r="F22" s="17"/>
      <c r="G22" s="17"/>
      <c r="H22" s="17">
        <v>133811.13359185681</v>
      </c>
      <c r="I22" s="17"/>
      <c r="J22" s="18">
        <v>46023</v>
      </c>
      <c r="K22" s="16"/>
      <c r="L22" s="4"/>
    </row>
    <row r="23" spans="1:13" x14ac:dyDescent="0.25">
      <c r="A23" s="26" t="s">
        <v>59</v>
      </c>
      <c r="B23" s="15"/>
      <c r="C23" s="15"/>
      <c r="D23" s="16"/>
      <c r="E23" s="17"/>
      <c r="F23" s="17"/>
      <c r="G23" s="17"/>
      <c r="H23" s="17"/>
      <c r="I23" s="18"/>
      <c r="J23" s="16"/>
      <c r="K23" s="16"/>
    </row>
    <row r="24" spans="1:13" x14ac:dyDescent="0.25">
      <c r="A24" s="15"/>
      <c r="B24" s="15"/>
      <c r="C24" s="15"/>
      <c r="D24" s="16"/>
      <c r="E24" s="17"/>
      <c r="F24" s="17"/>
      <c r="G24" s="17"/>
      <c r="H24" s="17"/>
      <c r="I24" s="18"/>
      <c r="J24" s="16"/>
      <c r="K24" s="16"/>
    </row>
    <row r="25" spans="1:13" x14ac:dyDescent="0.25">
      <c r="A25" s="15"/>
      <c r="B25" s="15"/>
      <c r="C25" s="15"/>
      <c r="D25" s="16"/>
      <c r="E25" s="17"/>
      <c r="F25" s="17"/>
      <c r="G25" s="17"/>
      <c r="H25" s="17"/>
      <c r="I25" s="18"/>
      <c r="J25" s="16"/>
      <c r="K25" s="16"/>
    </row>
    <row r="26" spans="1:13" x14ac:dyDescent="0.25">
      <c r="A26" s="15"/>
      <c r="B26" s="15"/>
      <c r="C26" s="15"/>
      <c r="D26" s="16"/>
      <c r="E26" s="17"/>
      <c r="F26" s="17"/>
      <c r="G26" s="17"/>
      <c r="H26" s="17"/>
      <c r="I26" s="18"/>
      <c r="J26" s="16"/>
      <c r="K26" s="16"/>
    </row>
    <row r="27" spans="1:13" x14ac:dyDescent="0.25">
      <c r="A27" s="15"/>
      <c r="B27" s="15"/>
      <c r="C27" s="15"/>
      <c r="D27" s="16"/>
      <c r="E27" s="17"/>
      <c r="F27" s="17"/>
      <c r="G27" s="17"/>
      <c r="H27" s="17"/>
      <c r="I27" s="17"/>
      <c r="J27" s="18"/>
      <c r="K27" s="16"/>
    </row>
    <row r="28" spans="1:13" x14ac:dyDescent="0.25">
      <c r="A28" s="15"/>
      <c r="B28" s="15"/>
      <c r="C28" s="15"/>
      <c r="D28" s="16"/>
      <c r="E28" s="17"/>
      <c r="F28" s="17"/>
      <c r="G28" s="17"/>
      <c r="H28" s="17"/>
      <c r="I28" s="17"/>
      <c r="J28" s="16"/>
      <c r="K28" s="16"/>
    </row>
    <row r="29" spans="1:13" x14ac:dyDescent="0.25">
      <c r="A29" s="15"/>
      <c r="B29" s="15"/>
      <c r="C29" s="15"/>
      <c r="D29" s="16"/>
      <c r="E29" s="17"/>
      <c r="F29" s="17"/>
      <c r="G29" s="17"/>
      <c r="H29" s="17"/>
      <c r="I29" s="17"/>
      <c r="J29" s="16"/>
      <c r="K29" s="16"/>
    </row>
    <row r="30" spans="1:13" x14ac:dyDescent="0.25">
      <c r="A30" s="15"/>
      <c r="B30" s="15"/>
      <c r="C30" s="15"/>
      <c r="D30" s="16"/>
      <c r="E30" s="17"/>
      <c r="F30" s="17"/>
      <c r="G30" s="17"/>
      <c r="H30" s="17"/>
      <c r="I30" s="17"/>
      <c r="J30" s="16"/>
      <c r="K30" s="16"/>
    </row>
    <row r="31" spans="1:13" x14ac:dyDescent="0.25">
      <c r="A31" s="15"/>
      <c r="B31" s="15"/>
      <c r="C31" s="15"/>
      <c r="D31" s="16"/>
      <c r="E31" s="17"/>
      <c r="F31" s="17"/>
      <c r="G31" s="17"/>
      <c r="H31" s="17"/>
      <c r="I31" s="17"/>
      <c r="J31" s="16"/>
      <c r="K31" s="16"/>
    </row>
    <row r="32" spans="1:13" x14ac:dyDescent="0.25">
      <c r="A32" s="15"/>
      <c r="B32" s="15"/>
      <c r="C32" s="15"/>
      <c r="D32" s="16"/>
      <c r="E32" s="17"/>
      <c r="F32" s="17"/>
      <c r="G32" s="17"/>
      <c r="H32" s="17"/>
      <c r="I32" s="17"/>
      <c r="J32" s="16"/>
      <c r="K32" s="16"/>
    </row>
    <row r="33" spans="1:11" x14ac:dyDescent="0.25">
      <c r="A33" s="15"/>
      <c r="B33" s="15"/>
      <c r="C33" s="15"/>
      <c r="D33" s="16"/>
      <c r="E33" s="17"/>
      <c r="F33" s="17"/>
      <c r="G33" s="17"/>
      <c r="H33" s="17"/>
      <c r="I33" s="17"/>
      <c r="J33" s="16"/>
      <c r="K33" s="16"/>
    </row>
    <row r="34" spans="1:11" x14ac:dyDescent="0.25">
      <c r="A34" s="15"/>
      <c r="B34" s="15"/>
      <c r="C34" s="15"/>
      <c r="D34" s="16"/>
      <c r="E34" s="17"/>
      <c r="F34" s="17"/>
      <c r="G34" s="17"/>
      <c r="H34" s="17"/>
      <c r="I34" s="17"/>
      <c r="J34" s="16"/>
      <c r="K34" s="16"/>
    </row>
    <row r="35" spans="1:11" x14ac:dyDescent="0.25">
      <c r="A35" s="15"/>
      <c r="B35" s="15"/>
      <c r="C35" s="15"/>
      <c r="D35" s="16"/>
      <c r="E35" s="17"/>
      <c r="F35" s="17"/>
      <c r="G35" s="17"/>
      <c r="H35" s="17"/>
      <c r="I35" s="17"/>
      <c r="J35" s="16"/>
      <c r="K35" s="16"/>
    </row>
    <row r="36" spans="1:11" x14ac:dyDescent="0.25">
      <c r="A36" s="15"/>
      <c r="B36" s="15"/>
      <c r="C36" s="15"/>
      <c r="D36" s="16"/>
      <c r="E36" s="17"/>
      <c r="F36" s="17"/>
      <c r="G36" s="17"/>
      <c r="H36" s="17"/>
      <c r="I36" s="17"/>
      <c r="J36" s="16"/>
      <c r="K36" s="16"/>
    </row>
    <row r="37" spans="1:11" x14ac:dyDescent="0.25">
      <c r="A37" s="15"/>
      <c r="B37" s="15"/>
      <c r="C37" s="15"/>
      <c r="D37" s="16"/>
      <c r="E37" s="17"/>
      <c r="F37" s="17"/>
      <c r="G37" s="17"/>
      <c r="H37" s="17"/>
      <c r="I37" s="17"/>
      <c r="J37" s="16"/>
      <c r="K37" s="16"/>
    </row>
    <row r="38" spans="1:11" x14ac:dyDescent="0.25">
      <c r="A38" s="15"/>
      <c r="B38" s="15"/>
      <c r="C38" s="15"/>
      <c r="D38" s="16"/>
      <c r="E38" s="17"/>
      <c r="F38" s="17"/>
      <c r="G38" s="17"/>
      <c r="H38" s="17"/>
      <c r="I38" s="17"/>
      <c r="J38" s="16"/>
      <c r="K38" s="16"/>
    </row>
    <row r="39" spans="1:11" x14ac:dyDescent="0.25">
      <c r="A39" s="15"/>
      <c r="B39" s="15"/>
      <c r="C39" s="15"/>
      <c r="D39" s="16"/>
      <c r="E39" s="17"/>
      <c r="F39" s="17"/>
      <c r="G39" s="17"/>
      <c r="H39" s="17"/>
      <c r="I39" s="17"/>
      <c r="J39" s="16"/>
      <c r="K39" s="16"/>
    </row>
    <row r="40" spans="1:11" x14ac:dyDescent="0.25">
      <c r="A40" s="15"/>
      <c r="B40" s="15"/>
      <c r="C40" s="15"/>
      <c r="D40" s="16"/>
      <c r="E40" s="17"/>
      <c r="F40" s="17"/>
      <c r="G40" s="17"/>
      <c r="H40" s="17"/>
      <c r="I40" s="17"/>
      <c r="J40" s="16"/>
      <c r="K40" s="16"/>
    </row>
    <row r="41" spans="1:11" x14ac:dyDescent="0.25">
      <c r="A41" s="15"/>
      <c r="B41" s="15"/>
      <c r="C41" s="15"/>
      <c r="D41" s="16"/>
      <c r="E41" s="17"/>
      <c r="F41" s="17"/>
      <c r="G41" s="17"/>
      <c r="H41" s="17"/>
      <c r="I41" s="17"/>
      <c r="J41" s="16"/>
      <c r="K41" s="16"/>
    </row>
    <row r="42" spans="1:11" x14ac:dyDescent="0.25">
      <c r="A42" s="15"/>
      <c r="B42" s="15"/>
      <c r="C42" s="15"/>
      <c r="D42" s="16"/>
      <c r="E42" s="17"/>
      <c r="F42" s="17"/>
      <c r="G42" s="17"/>
      <c r="H42" s="17"/>
      <c r="I42" s="17"/>
      <c r="J42" s="16"/>
      <c r="K42" s="16"/>
    </row>
    <row r="43" spans="1:11" x14ac:dyDescent="0.25">
      <c r="A43" s="15"/>
      <c r="B43" s="15"/>
      <c r="C43" s="15"/>
      <c r="D43" s="16"/>
      <c r="E43" s="17"/>
      <c r="F43" s="17"/>
      <c r="G43" s="17"/>
      <c r="H43" s="17"/>
      <c r="I43" s="17"/>
      <c r="J43" s="16"/>
      <c r="K43" s="16"/>
    </row>
    <row r="44" spans="1:11" x14ac:dyDescent="0.25">
      <c r="A44" s="15"/>
      <c r="B44" s="15"/>
      <c r="C44" s="15"/>
      <c r="D44" s="16"/>
      <c r="E44" s="17"/>
      <c r="F44" s="17"/>
      <c r="G44" s="17"/>
      <c r="H44" s="17"/>
      <c r="I44" s="17"/>
      <c r="J44" s="16"/>
      <c r="K44" s="16"/>
    </row>
    <row r="45" spans="1:11" x14ac:dyDescent="0.25">
      <c r="A45" s="15"/>
      <c r="B45" s="15"/>
      <c r="C45" s="15"/>
      <c r="D45" s="16"/>
      <c r="E45" s="17"/>
      <c r="F45" s="17"/>
      <c r="G45" s="17"/>
      <c r="H45" s="17"/>
      <c r="I45" s="17"/>
      <c r="J45" s="16"/>
      <c r="K45" s="16"/>
    </row>
    <row r="46" spans="1:11" x14ac:dyDescent="0.25">
      <c r="A46" s="15"/>
      <c r="B46" s="15"/>
      <c r="C46" s="15"/>
      <c r="D46" s="16"/>
      <c r="E46" s="17"/>
      <c r="F46" s="17"/>
      <c r="G46" s="17"/>
      <c r="H46" s="17"/>
      <c r="I46" s="17"/>
      <c r="J46" s="16"/>
      <c r="K46" s="16"/>
    </row>
    <row r="47" spans="1:11" x14ac:dyDescent="0.25">
      <c r="A47" s="15"/>
      <c r="B47" s="15"/>
      <c r="C47" s="15"/>
      <c r="D47" s="16"/>
      <c r="E47" s="17"/>
      <c r="F47" s="17"/>
      <c r="G47" s="17"/>
      <c r="H47" s="17"/>
      <c r="I47" s="17"/>
      <c r="J47" s="16"/>
      <c r="K47" s="16"/>
    </row>
    <row r="48" spans="1:11" x14ac:dyDescent="0.25">
      <c r="A48" s="15"/>
      <c r="B48" s="15"/>
      <c r="C48" s="15"/>
      <c r="D48" s="16"/>
      <c r="E48" s="17"/>
      <c r="F48" s="17"/>
      <c r="G48" s="17"/>
      <c r="H48" s="17"/>
      <c r="I48" s="17"/>
      <c r="J48" s="16"/>
      <c r="K48" s="16"/>
    </row>
    <row r="49" spans="1:11" x14ac:dyDescent="0.25">
      <c r="A49" s="15"/>
      <c r="B49" s="15"/>
      <c r="C49" s="15"/>
      <c r="D49" s="16"/>
      <c r="E49" s="17"/>
      <c r="F49" s="17"/>
      <c r="G49" s="17"/>
      <c r="H49" s="17"/>
      <c r="I49" s="17"/>
      <c r="J49" s="16"/>
      <c r="K49" s="16"/>
    </row>
    <row r="50" spans="1:11" x14ac:dyDescent="0.25">
      <c r="A50" s="15"/>
      <c r="B50" s="15"/>
      <c r="C50" s="15"/>
      <c r="D50" s="16"/>
      <c r="E50" s="17"/>
      <c r="F50" s="17"/>
      <c r="G50" s="17"/>
      <c r="H50" s="17"/>
      <c r="I50" s="17"/>
      <c r="J50" s="16"/>
      <c r="K50" s="16"/>
    </row>
    <row r="51" spans="1:11" x14ac:dyDescent="0.25">
      <c r="A51" s="15"/>
      <c r="B51" s="15"/>
      <c r="C51" s="15"/>
      <c r="D51" s="16"/>
      <c r="E51" s="17"/>
      <c r="F51" s="17"/>
      <c r="G51" s="17"/>
      <c r="H51" s="17"/>
      <c r="I51" s="17"/>
      <c r="J51" s="16"/>
      <c r="K51" s="16"/>
    </row>
    <row r="52" spans="1:11" x14ac:dyDescent="0.25">
      <c r="A52" s="15"/>
      <c r="B52" s="15"/>
      <c r="C52" s="15"/>
      <c r="D52" s="16"/>
      <c r="E52" s="17"/>
      <c r="F52" s="17"/>
      <c r="G52" s="17"/>
      <c r="H52" s="17"/>
      <c r="I52" s="17"/>
      <c r="J52" s="16"/>
      <c r="K52" s="16"/>
    </row>
    <row r="53" spans="1:11" x14ac:dyDescent="0.25">
      <c r="A53" s="15"/>
      <c r="B53" s="15"/>
      <c r="C53" s="15"/>
      <c r="D53" s="16"/>
      <c r="E53" s="17"/>
      <c r="F53" s="17"/>
      <c r="G53" s="17"/>
      <c r="H53" s="17"/>
      <c r="I53" s="17"/>
      <c r="J53" s="16"/>
      <c r="K53" s="16"/>
    </row>
    <row r="54" spans="1:11" x14ac:dyDescent="0.25">
      <c r="A54" s="15"/>
      <c r="B54" s="15"/>
      <c r="C54" s="15"/>
      <c r="D54" s="16"/>
      <c r="E54" s="17"/>
      <c r="F54" s="17"/>
      <c r="G54" s="17"/>
      <c r="H54" s="17"/>
      <c r="I54" s="17"/>
      <c r="J54" s="16"/>
      <c r="K54" s="16"/>
    </row>
    <row r="55" spans="1:11" x14ac:dyDescent="0.25">
      <c r="A55" s="15"/>
      <c r="B55" s="15"/>
      <c r="C55" s="15"/>
      <c r="D55" s="16"/>
      <c r="E55" s="17"/>
      <c r="F55" s="17"/>
      <c r="G55" s="17"/>
      <c r="H55" s="17"/>
      <c r="I55" s="17"/>
      <c r="J55" s="16"/>
      <c r="K55" s="16"/>
    </row>
    <row r="56" spans="1:11" x14ac:dyDescent="0.25">
      <c r="A56" s="15"/>
      <c r="B56" s="15"/>
      <c r="C56" s="15"/>
      <c r="D56" s="16"/>
      <c r="E56" s="17"/>
      <c r="F56" s="17"/>
      <c r="G56" s="17"/>
      <c r="H56" s="17"/>
      <c r="I56" s="17"/>
      <c r="J56" s="16"/>
      <c r="K56" s="16"/>
    </row>
    <row r="57" spans="1:11" x14ac:dyDescent="0.25">
      <c r="A57" s="15"/>
      <c r="B57" s="15"/>
      <c r="C57" s="15"/>
      <c r="D57" s="16"/>
      <c r="E57" s="17"/>
      <c r="F57" s="17"/>
      <c r="G57" s="17"/>
      <c r="H57" s="17"/>
      <c r="I57" s="17"/>
      <c r="J57" s="16"/>
      <c r="K57" s="16"/>
    </row>
    <row r="58" spans="1:11" x14ac:dyDescent="0.25">
      <c r="A58" s="15"/>
      <c r="B58" s="15"/>
      <c r="C58" s="15"/>
      <c r="D58" s="16"/>
      <c r="E58" s="17"/>
      <c r="F58" s="17"/>
      <c r="G58" s="17"/>
      <c r="H58" s="17"/>
      <c r="I58" s="17"/>
      <c r="J58" s="16"/>
      <c r="K58" s="16"/>
    </row>
    <row r="59" spans="1:11" x14ac:dyDescent="0.25">
      <c r="A59" s="20" t="s">
        <v>60</v>
      </c>
      <c r="B59" s="20" t="s">
        <v>60</v>
      </c>
      <c r="C59" s="20" t="s">
        <v>60</v>
      </c>
      <c r="D59" s="20" t="s">
        <v>60</v>
      </c>
      <c r="E59" s="20"/>
      <c r="F59" s="20"/>
      <c r="G59" s="20"/>
      <c r="H59" s="20"/>
      <c r="I59" s="20"/>
      <c r="J59" s="20" t="s">
        <v>60</v>
      </c>
      <c r="K59" s="20" t="s">
        <v>60</v>
      </c>
    </row>
    <row r="60" spans="1:11" x14ac:dyDescent="0.25">
      <c r="D60" s="21" t="s">
        <v>61</v>
      </c>
      <c r="E60" s="4">
        <f>SUM(E13:E58)</f>
        <v>0</v>
      </c>
      <c r="F60" s="4">
        <f>SUM(F13:F58)</f>
        <v>1801436</v>
      </c>
      <c r="G60" s="4">
        <f t="shared" ref="G60:H60" si="0">SUM(G13:G58)</f>
        <v>186349</v>
      </c>
      <c r="H60" s="4">
        <f t="shared" si="0"/>
        <v>133811.13359185681</v>
      </c>
    </row>
    <row r="61" spans="1:11" x14ac:dyDescent="0.25">
      <c r="D61" s="21"/>
      <c r="E61" s="22"/>
      <c r="F61" s="23"/>
      <c r="G61" s="24"/>
      <c r="H61" s="24"/>
    </row>
    <row r="62" spans="1:11" x14ac:dyDescent="0.25">
      <c r="C62" t="s">
        <v>62</v>
      </c>
      <c r="D62" s="25"/>
      <c r="E62" s="22"/>
      <c r="F62" s="22"/>
    </row>
  </sheetData>
  <mergeCells count="1">
    <mergeCell ref="E2:H2"/>
  </mergeCells>
  <dataValidations count="2">
    <dataValidation type="list" allowBlank="1" showInputMessage="1" showErrorMessage="1" sqref="A4 A6:A8 A14:A21 A24:A58" xr:uid="{AAA14C6F-48A1-4290-A734-0E15660B5473}">
      <formula1>#REF!</formula1>
    </dataValidation>
    <dataValidation type="list" allowBlank="1" showInputMessage="1" showErrorMessage="1" sqref="D7:D21 D23:D58" xr:uid="{67C53193-68DF-4DC6-B19A-B77C0DFA0D8B}">
      <formula1>#REF!</formula1>
    </dataValidation>
  </dataValidations>
  <pageMargins left="0.7" right="0.7" top="0.75" bottom="0.75" header="0.3" footer="0.3"/>
  <pageSetup scale="47" fitToHeight="0" orientation="landscape" r:id="rId1"/>
  <colBreaks count="1" manualBreakCount="1">
    <brk id="1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BEC0-0C53-41B9-8CE6-ACD876A18405}">
  <sheetPr>
    <tabColor theme="5" tint="0.39997558519241921"/>
    <pageSetUpPr fitToPage="1"/>
  </sheetPr>
  <dimension ref="A1:Q60"/>
  <sheetViews>
    <sheetView view="pageBreakPreview" zoomScaleNormal="100" zoomScaleSheetLayoutView="100" workbookViewId="0">
      <selection activeCell="E3" sqref="E3"/>
    </sheetView>
  </sheetViews>
  <sheetFormatPr defaultRowHeight="15" x14ac:dyDescent="0.25"/>
  <cols>
    <col min="1" max="1" width="44.140625" customWidth="1"/>
    <col min="2" max="2" width="44.85546875" bestFit="1" customWidth="1"/>
    <col min="3" max="3" width="67.7109375" bestFit="1" customWidth="1"/>
    <col min="4" max="4" width="31.28515625" style="5" bestFit="1" customWidth="1"/>
    <col min="5" max="5" width="11.28515625" style="4" bestFit="1" customWidth="1"/>
    <col min="6" max="6" width="9.42578125" style="4" bestFit="1" customWidth="1"/>
    <col min="7" max="7" width="10.140625" style="4" bestFit="1" customWidth="1"/>
    <col min="8" max="8" width="9.7109375" style="4" bestFit="1" customWidth="1"/>
    <col min="9" max="9" width="14.140625" style="4" bestFit="1" customWidth="1"/>
    <col min="10" max="10" width="24.42578125" style="5" bestFit="1" customWidth="1"/>
    <col min="11" max="11" width="12.7109375" style="5" bestFit="1" customWidth="1"/>
    <col min="12" max="12" width="12.28515625" bestFit="1" customWidth="1"/>
    <col min="13" max="13" width="12.7109375" bestFit="1" customWidth="1"/>
    <col min="14" max="14" width="9" bestFit="1" customWidth="1"/>
    <col min="15" max="15" width="9.42578125" bestFit="1" customWidth="1"/>
    <col min="16" max="16" width="10.140625" bestFit="1" customWidth="1"/>
    <col min="17" max="17" width="9.710937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70</v>
      </c>
      <c r="B2" s="2" t="s">
        <v>3</v>
      </c>
      <c r="C2" s="6" t="s">
        <v>64</v>
      </c>
      <c r="E2" s="7" t="s">
        <v>4</v>
      </c>
      <c r="F2" s="7"/>
      <c r="G2" s="7"/>
      <c r="H2" s="7"/>
    </row>
    <row r="3" spans="1:17" s="9" customFormat="1" ht="30" x14ac:dyDescent="0.25">
      <c r="A3" s="9" t="s">
        <v>5</v>
      </c>
      <c r="B3" s="9" t="s">
        <v>6</v>
      </c>
      <c r="C3" s="9" t="s">
        <v>7</v>
      </c>
      <c r="D3" s="9" t="s">
        <v>8</v>
      </c>
      <c r="E3" s="9">
        <v>2023</v>
      </c>
      <c r="F3" s="9">
        <v>2024</v>
      </c>
      <c r="G3" s="9">
        <v>2025</v>
      </c>
      <c r="H3" s="9">
        <v>2026</v>
      </c>
      <c r="I3" s="10" t="s">
        <v>9</v>
      </c>
      <c r="J3" s="9" t="s">
        <v>10</v>
      </c>
      <c r="K3" s="9" t="s">
        <v>11</v>
      </c>
    </row>
    <row r="4" spans="1:17" x14ac:dyDescent="0.25">
      <c r="A4" s="27" t="s">
        <v>12</v>
      </c>
      <c r="B4" s="27" t="s">
        <v>71</v>
      </c>
      <c r="C4" s="27" t="s">
        <v>14</v>
      </c>
      <c r="D4" s="12"/>
      <c r="E4" s="13">
        <v>1691792.2984990415</v>
      </c>
      <c r="F4" s="13"/>
      <c r="G4" s="13"/>
      <c r="H4" s="13"/>
      <c r="I4" s="14">
        <v>44880</v>
      </c>
      <c r="J4" s="14">
        <v>44927</v>
      </c>
      <c r="K4" s="14" t="s">
        <v>15</v>
      </c>
      <c r="L4" s="4"/>
    </row>
    <row r="5" spans="1:17" x14ac:dyDescent="0.25">
      <c r="A5" s="26" t="s">
        <v>16</v>
      </c>
      <c r="B5" s="26" t="s">
        <v>71</v>
      </c>
      <c r="C5" s="26" t="s">
        <v>17</v>
      </c>
      <c r="D5" s="16" t="s">
        <v>18</v>
      </c>
      <c r="E5" s="17"/>
      <c r="F5" s="17"/>
      <c r="G5" s="17"/>
      <c r="H5" s="17"/>
      <c r="I5" s="18">
        <v>44880</v>
      </c>
      <c r="J5" s="18">
        <v>44927</v>
      </c>
      <c r="K5" s="18" t="s">
        <v>15</v>
      </c>
      <c r="L5" s="4"/>
      <c r="M5" s="5" t="s">
        <v>16</v>
      </c>
      <c r="N5" s="4">
        <f>SUMIF($A$5:$A56,$M5,E$5:E56)</f>
        <v>-9506.3826702467632</v>
      </c>
      <c r="O5" s="4">
        <f>SUMIF($A$5:$A56,$M5,F$5:F56)</f>
        <v>36488.494036582764</v>
      </c>
      <c r="P5" s="4">
        <f>SUMIF($A$5:$A56,$M5,G$5:G56)</f>
        <v>0</v>
      </c>
      <c r="Q5" s="4">
        <f>SUMIF($A$5:$A56,$M5,H$5:H56)</f>
        <v>0</v>
      </c>
    </row>
    <row r="6" spans="1:17" x14ac:dyDescent="0.25">
      <c r="A6" s="26" t="s">
        <v>16</v>
      </c>
      <c r="B6" s="26" t="s">
        <v>19</v>
      </c>
      <c r="C6" s="26" t="s">
        <v>20</v>
      </c>
      <c r="D6" s="16" t="s">
        <v>18</v>
      </c>
      <c r="E6" s="17"/>
      <c r="F6" s="17"/>
      <c r="G6" s="17"/>
      <c r="H6" s="17"/>
      <c r="I6" s="18">
        <v>44917</v>
      </c>
      <c r="J6" s="18">
        <v>44927</v>
      </c>
      <c r="K6" s="18" t="s">
        <v>15</v>
      </c>
      <c r="L6" s="4"/>
      <c r="M6" s="5" t="s">
        <v>21</v>
      </c>
      <c r="N6" s="4">
        <f>SUMIF($A$5:$A57,$M6,E$5:E57)</f>
        <v>0</v>
      </c>
      <c r="O6" s="4">
        <f>SUMIF($A$5:$A57,$M6,F$5:F57)</f>
        <v>0</v>
      </c>
      <c r="P6" s="4">
        <f>SUMIF($A$5:$A57,$M6,G$5:G57)</f>
        <v>0</v>
      </c>
      <c r="Q6" s="4">
        <f>SUMIF($A$5:$A57,$M6,H$5:H57)</f>
        <v>0</v>
      </c>
    </row>
    <row r="7" spans="1:17" x14ac:dyDescent="0.25">
      <c r="A7" s="26" t="s">
        <v>16</v>
      </c>
      <c r="B7" s="26" t="s">
        <v>22</v>
      </c>
      <c r="C7" s="26" t="s">
        <v>23</v>
      </c>
      <c r="D7" s="16" t="s">
        <v>24</v>
      </c>
      <c r="E7" s="17"/>
      <c r="F7" s="17"/>
      <c r="G7" s="17"/>
      <c r="H7" s="17"/>
      <c r="I7" s="18">
        <v>44974</v>
      </c>
      <c r="J7" s="18">
        <v>45004</v>
      </c>
      <c r="K7" s="18" t="s">
        <v>15</v>
      </c>
      <c r="L7" s="4"/>
      <c r="M7" s="5" t="s">
        <v>25</v>
      </c>
      <c r="N7" s="4">
        <f>SUMIF($A$5:$A57,$M7,E$5:E57)</f>
        <v>0</v>
      </c>
      <c r="O7" s="4">
        <f>SUMIF($A$5:$A57,$M7,F$5:F57)</f>
        <v>141387.33349740342</v>
      </c>
      <c r="P7" s="4">
        <f>SUMIF($A$5:$A57,$M7,G$5:G57)</f>
        <v>0</v>
      </c>
      <c r="Q7" s="4">
        <f>SUMIF($A$5:$A57,$M7,H$5:H57)</f>
        <v>0</v>
      </c>
    </row>
    <row r="8" spans="1:17" x14ac:dyDescent="0.25">
      <c r="A8" s="26" t="s">
        <v>16</v>
      </c>
      <c r="B8" s="26" t="s">
        <v>26</v>
      </c>
      <c r="C8" s="26" t="s">
        <v>27</v>
      </c>
      <c r="D8" s="16" t="s">
        <v>18</v>
      </c>
      <c r="E8" s="17"/>
      <c r="F8" s="17"/>
      <c r="G8" s="17"/>
      <c r="H8" s="17"/>
      <c r="I8" s="18">
        <v>45019</v>
      </c>
      <c r="J8" s="18">
        <v>45019</v>
      </c>
      <c r="K8" s="18" t="s">
        <v>15</v>
      </c>
      <c r="L8" s="4"/>
      <c r="M8" s="5" t="s">
        <v>28</v>
      </c>
      <c r="N8" s="4">
        <f>SUMIF($A$5:$A61,$M8,E$5:E61)</f>
        <v>0</v>
      </c>
      <c r="O8" s="4">
        <f>SUMIF($A$5:$A61,$M8,F$5:F61)</f>
        <v>0</v>
      </c>
      <c r="P8" s="4">
        <f>SUMIF($A$5:$A61,$M8,G$5:G61)</f>
        <v>154323</v>
      </c>
      <c r="Q8" s="4">
        <f>SUMIF($A$5:$A61,$M8,H$5:H61)</f>
        <v>61969.689372066874</v>
      </c>
    </row>
    <row r="9" spans="1:17" x14ac:dyDescent="0.25">
      <c r="A9" s="26" t="s">
        <v>16</v>
      </c>
      <c r="B9" s="26" t="s">
        <v>29</v>
      </c>
      <c r="C9" s="26" t="s">
        <v>30</v>
      </c>
      <c r="D9" s="16" t="s">
        <v>18</v>
      </c>
      <c r="E9" s="17"/>
      <c r="F9" s="17"/>
      <c r="G9" s="17"/>
      <c r="H9" s="17"/>
      <c r="I9" s="18">
        <v>45086</v>
      </c>
      <c r="J9" s="18">
        <v>45116</v>
      </c>
      <c r="K9" s="18" t="s">
        <v>15</v>
      </c>
      <c r="L9" s="4"/>
    </row>
    <row r="10" spans="1:17" x14ac:dyDescent="0.25">
      <c r="A10" s="26" t="s">
        <v>16</v>
      </c>
      <c r="B10" s="26" t="s">
        <v>72</v>
      </c>
      <c r="C10" s="26" t="s">
        <v>73</v>
      </c>
      <c r="D10" s="16" t="s">
        <v>18</v>
      </c>
      <c r="E10" s="17"/>
      <c r="F10" s="17"/>
      <c r="G10" s="17"/>
      <c r="H10" s="17"/>
      <c r="I10" s="18">
        <v>45135</v>
      </c>
      <c r="J10" s="18">
        <v>45165</v>
      </c>
      <c r="K10" s="18" t="s">
        <v>15</v>
      </c>
      <c r="L10" s="4"/>
    </row>
    <row r="11" spans="1:17" x14ac:dyDescent="0.25">
      <c r="A11" s="26" t="s">
        <v>16</v>
      </c>
      <c r="B11" s="26" t="s">
        <v>33</v>
      </c>
      <c r="C11" s="26" t="s">
        <v>34</v>
      </c>
      <c r="D11" s="16" t="s">
        <v>24</v>
      </c>
      <c r="E11" s="17">
        <v>-9506.3826702467632</v>
      </c>
      <c r="F11" s="17"/>
      <c r="G11" s="17"/>
      <c r="H11" s="17"/>
      <c r="I11" s="18">
        <v>45138</v>
      </c>
      <c r="J11" s="18">
        <v>45138</v>
      </c>
      <c r="K11" s="18" t="s">
        <v>15</v>
      </c>
      <c r="L11" s="4"/>
    </row>
    <row r="12" spans="1:17" x14ac:dyDescent="0.25">
      <c r="A12" s="26" t="s">
        <v>16</v>
      </c>
      <c r="B12" s="26" t="s">
        <v>35</v>
      </c>
      <c r="C12" s="26" t="s">
        <v>36</v>
      </c>
      <c r="D12" s="16" t="s">
        <v>24</v>
      </c>
      <c r="E12" s="17"/>
      <c r="F12" s="17">
        <v>36488.494036582764</v>
      </c>
      <c r="G12" s="17"/>
      <c r="H12" s="17"/>
      <c r="I12" s="18">
        <v>45214</v>
      </c>
      <c r="J12" s="18">
        <v>45292</v>
      </c>
      <c r="K12" s="18" t="s">
        <v>15</v>
      </c>
      <c r="L12" s="4"/>
      <c r="M12" s="5"/>
    </row>
    <row r="13" spans="1:17" x14ac:dyDescent="0.25">
      <c r="A13" s="26" t="s">
        <v>16</v>
      </c>
      <c r="B13" s="26" t="s">
        <v>74</v>
      </c>
      <c r="C13" s="26" t="s">
        <v>38</v>
      </c>
      <c r="D13" s="16" t="s">
        <v>24</v>
      </c>
      <c r="E13" s="17"/>
      <c r="F13" s="17">
        <v>0</v>
      </c>
      <c r="G13" s="17"/>
      <c r="H13" s="17"/>
      <c r="I13" s="18">
        <v>45245</v>
      </c>
      <c r="J13" s="18">
        <v>45292</v>
      </c>
      <c r="K13" s="18" t="s">
        <v>15</v>
      </c>
      <c r="L13" s="4"/>
      <c r="M13" s="5"/>
    </row>
    <row r="14" spans="1:17" x14ac:dyDescent="0.25">
      <c r="A14" s="26" t="s">
        <v>16</v>
      </c>
      <c r="B14" s="26" t="s">
        <v>39</v>
      </c>
      <c r="C14" s="26" t="s">
        <v>20</v>
      </c>
      <c r="D14" s="16" t="s">
        <v>18</v>
      </c>
      <c r="E14" s="17"/>
      <c r="F14" s="17"/>
      <c r="G14" s="17"/>
      <c r="H14" s="17"/>
      <c r="I14" s="18">
        <v>45275</v>
      </c>
      <c r="J14" s="18">
        <v>45292</v>
      </c>
      <c r="K14" s="18" t="s">
        <v>15</v>
      </c>
      <c r="L14" s="4"/>
      <c r="M14" s="5"/>
    </row>
    <row r="15" spans="1:17" x14ac:dyDescent="0.25">
      <c r="A15" s="26" t="s">
        <v>16</v>
      </c>
      <c r="B15" s="26" t="s">
        <v>40</v>
      </c>
      <c r="C15" s="26" t="s">
        <v>41</v>
      </c>
      <c r="D15" s="16" t="s">
        <v>24</v>
      </c>
      <c r="E15" s="17"/>
      <c r="F15" s="17">
        <v>0</v>
      </c>
      <c r="G15" s="17"/>
      <c r="H15" s="17"/>
      <c r="I15" s="18">
        <v>45278</v>
      </c>
      <c r="J15" s="18">
        <v>45292</v>
      </c>
      <c r="K15" s="18" t="s">
        <v>15</v>
      </c>
      <c r="L15" s="4"/>
    </row>
    <row r="16" spans="1:17" x14ac:dyDescent="0.25">
      <c r="A16" s="26" t="s">
        <v>16</v>
      </c>
      <c r="B16" s="26" t="s">
        <v>42</v>
      </c>
      <c r="C16" s="26" t="s">
        <v>43</v>
      </c>
      <c r="D16" s="16" t="s">
        <v>18</v>
      </c>
      <c r="E16" s="17"/>
      <c r="F16" s="17"/>
      <c r="G16" s="17"/>
      <c r="H16" s="17"/>
      <c r="I16" s="18">
        <v>45282</v>
      </c>
      <c r="J16" s="18">
        <v>45292</v>
      </c>
      <c r="K16" s="18" t="s">
        <v>15</v>
      </c>
    </row>
    <row r="17" spans="1:12" x14ac:dyDescent="0.25">
      <c r="A17" s="26" t="s">
        <v>16</v>
      </c>
      <c r="B17" s="26" t="s">
        <v>75</v>
      </c>
      <c r="C17" s="26" t="s">
        <v>76</v>
      </c>
      <c r="D17" s="16" t="s">
        <v>18</v>
      </c>
      <c r="E17" s="17"/>
      <c r="F17" s="17"/>
      <c r="G17" s="17"/>
      <c r="H17" s="17"/>
      <c r="I17" s="18">
        <v>44760</v>
      </c>
      <c r="J17" s="18">
        <v>44791</v>
      </c>
      <c r="K17" s="18">
        <v>45291</v>
      </c>
      <c r="L17" s="4"/>
    </row>
    <row r="18" spans="1:12" x14ac:dyDescent="0.25">
      <c r="A18" s="26" t="s">
        <v>25</v>
      </c>
      <c r="B18" s="26" t="s">
        <v>48</v>
      </c>
      <c r="C18" s="26" t="s">
        <v>49</v>
      </c>
      <c r="D18" s="16" t="s">
        <v>24</v>
      </c>
      <c r="E18" s="17"/>
      <c r="F18" s="17">
        <v>141387.33349740342</v>
      </c>
      <c r="G18" s="17"/>
      <c r="H18" s="17"/>
      <c r="I18" s="18"/>
      <c r="J18" s="18">
        <v>45292</v>
      </c>
      <c r="K18" s="18"/>
      <c r="L18" s="4"/>
    </row>
    <row r="19" spans="1:12" x14ac:dyDescent="0.25">
      <c r="A19" s="26" t="s">
        <v>21</v>
      </c>
      <c r="B19" s="26" t="s">
        <v>77</v>
      </c>
      <c r="C19" s="26" t="s">
        <v>51</v>
      </c>
      <c r="D19" s="16" t="s">
        <v>18</v>
      </c>
      <c r="E19" s="17"/>
      <c r="F19" s="17"/>
      <c r="G19" s="17"/>
      <c r="H19" s="17"/>
      <c r="I19" s="18">
        <v>45383</v>
      </c>
      <c r="J19" s="18">
        <v>45383</v>
      </c>
      <c r="K19" s="18"/>
      <c r="L19" s="4"/>
    </row>
    <row r="20" spans="1:12" x14ac:dyDescent="0.25">
      <c r="A20" s="26" t="s">
        <v>21</v>
      </c>
      <c r="B20" s="26" t="s">
        <v>52</v>
      </c>
      <c r="C20" s="26" t="s">
        <v>53</v>
      </c>
      <c r="D20" s="16" t="s">
        <v>18</v>
      </c>
      <c r="E20" s="17"/>
      <c r="F20" s="17"/>
      <c r="G20" s="17"/>
      <c r="H20" s="17"/>
      <c r="I20" s="18">
        <v>45392</v>
      </c>
      <c r="J20" s="18">
        <v>45422</v>
      </c>
      <c r="K20" s="18"/>
      <c r="L20" s="4"/>
    </row>
    <row r="21" spans="1:12" x14ac:dyDescent="0.25">
      <c r="A21" s="26" t="s">
        <v>28</v>
      </c>
      <c r="B21" s="26" t="s">
        <v>54</v>
      </c>
      <c r="C21" s="26" t="s">
        <v>55</v>
      </c>
      <c r="D21" s="16" t="s">
        <v>18</v>
      </c>
      <c r="E21" s="17"/>
      <c r="F21" s="17"/>
      <c r="G21" s="17"/>
      <c r="H21" s="17"/>
      <c r="I21" s="18"/>
      <c r="J21" s="18"/>
      <c r="K21" s="18"/>
    </row>
    <row r="22" spans="1:12" x14ac:dyDescent="0.25">
      <c r="A22" s="26" t="s">
        <v>28</v>
      </c>
      <c r="B22" s="26" t="s">
        <v>54</v>
      </c>
      <c r="C22" s="26" t="s">
        <v>56</v>
      </c>
      <c r="D22" s="16" t="s">
        <v>24</v>
      </c>
      <c r="E22" s="17"/>
      <c r="F22" s="17"/>
      <c r="G22" s="17"/>
      <c r="H22" s="17"/>
      <c r="I22" s="18"/>
      <c r="J22" s="18"/>
      <c r="K22" s="18"/>
      <c r="L22" s="4"/>
    </row>
    <row r="23" spans="1:12" x14ac:dyDescent="0.25">
      <c r="A23" s="26" t="s">
        <v>28</v>
      </c>
      <c r="B23" s="26" t="s">
        <v>48</v>
      </c>
      <c r="C23" s="26" t="s">
        <v>57</v>
      </c>
      <c r="D23" s="16" t="s">
        <v>24</v>
      </c>
      <c r="E23" s="17"/>
      <c r="F23" s="17"/>
      <c r="G23" s="17">
        <v>154323</v>
      </c>
      <c r="H23" s="17"/>
      <c r="I23" s="18"/>
      <c r="J23" s="18">
        <v>45658</v>
      </c>
      <c r="K23" s="18"/>
      <c r="L23" s="4"/>
    </row>
    <row r="24" spans="1:12" x14ac:dyDescent="0.25">
      <c r="A24" s="26" t="s">
        <v>28</v>
      </c>
      <c r="B24" s="26" t="s">
        <v>54</v>
      </c>
      <c r="C24" s="26" t="s">
        <v>17</v>
      </c>
      <c r="D24" s="16" t="s">
        <v>18</v>
      </c>
      <c r="E24" s="17"/>
      <c r="F24" s="17"/>
      <c r="G24" s="17"/>
      <c r="H24" s="17"/>
      <c r="I24" s="18"/>
      <c r="J24" s="18"/>
      <c r="K24" s="18"/>
    </row>
    <row r="25" spans="1:12" x14ac:dyDescent="0.25">
      <c r="A25" s="26" t="s">
        <v>28</v>
      </c>
      <c r="B25" s="26" t="s">
        <v>54</v>
      </c>
      <c r="C25" s="26" t="s">
        <v>56</v>
      </c>
      <c r="D25" s="16" t="s">
        <v>24</v>
      </c>
      <c r="E25" s="17"/>
      <c r="F25" s="17"/>
      <c r="G25" s="17"/>
      <c r="H25" s="17"/>
      <c r="I25" s="18"/>
      <c r="J25" s="18"/>
      <c r="K25" s="18"/>
    </row>
    <row r="26" spans="1:12" x14ac:dyDescent="0.25">
      <c r="A26" s="26" t="s">
        <v>28</v>
      </c>
      <c r="B26" s="26" t="s">
        <v>48</v>
      </c>
      <c r="C26" s="26" t="s">
        <v>58</v>
      </c>
      <c r="D26" s="16" t="s">
        <v>24</v>
      </c>
      <c r="E26" s="17"/>
      <c r="F26" s="17"/>
      <c r="G26" s="17"/>
      <c r="H26" s="17">
        <v>61969.689372066874</v>
      </c>
      <c r="I26" s="18"/>
      <c r="J26" s="18">
        <v>46023</v>
      </c>
      <c r="K26" s="18"/>
      <c r="L26" s="4"/>
    </row>
    <row r="27" spans="1:12" x14ac:dyDescent="0.25">
      <c r="A27" s="26" t="s">
        <v>59</v>
      </c>
      <c r="B27" s="16"/>
      <c r="C27" s="16"/>
      <c r="D27" s="16"/>
      <c r="E27" s="17"/>
      <c r="F27" s="17"/>
      <c r="G27" s="17"/>
      <c r="H27" s="17"/>
      <c r="I27" s="18"/>
      <c r="J27" s="18"/>
      <c r="K27" s="18"/>
    </row>
    <row r="28" spans="1:12" x14ac:dyDescent="0.25">
      <c r="A28" s="16">
        <v>0</v>
      </c>
      <c r="B28" s="16">
        <v>0</v>
      </c>
      <c r="C28" s="16">
        <v>0</v>
      </c>
      <c r="D28" s="16">
        <v>0</v>
      </c>
      <c r="E28" s="17"/>
      <c r="F28" s="17"/>
      <c r="G28" s="17"/>
      <c r="H28" s="17"/>
      <c r="I28" s="18"/>
      <c r="J28" s="18"/>
      <c r="K28" s="18"/>
    </row>
    <row r="29" spans="1:12" x14ac:dyDescent="0.25">
      <c r="A29" s="15"/>
      <c r="B29" s="15"/>
      <c r="C29" s="15"/>
      <c r="D29" s="16"/>
      <c r="E29" s="17"/>
      <c r="F29" s="17"/>
      <c r="G29" s="17"/>
      <c r="H29" s="17"/>
      <c r="I29" s="17"/>
      <c r="J29" s="16"/>
      <c r="K29" s="16"/>
    </row>
    <row r="30" spans="1:12" x14ac:dyDescent="0.25">
      <c r="A30" s="15"/>
      <c r="B30" s="15"/>
      <c r="C30" s="15"/>
      <c r="D30" s="16"/>
      <c r="E30" s="17"/>
      <c r="F30" s="17"/>
      <c r="G30" s="17"/>
      <c r="H30" s="17"/>
      <c r="I30" s="17"/>
      <c r="J30" s="16"/>
      <c r="K30" s="16"/>
    </row>
    <row r="31" spans="1:12" x14ac:dyDescent="0.25">
      <c r="A31" s="15"/>
      <c r="B31" s="15"/>
      <c r="C31" s="15"/>
      <c r="D31" s="16"/>
      <c r="E31" s="17"/>
      <c r="F31" s="17"/>
      <c r="G31" s="17"/>
      <c r="H31" s="17"/>
      <c r="I31" s="17"/>
      <c r="J31" s="16"/>
      <c r="K31" s="16"/>
    </row>
    <row r="32" spans="1:12" x14ac:dyDescent="0.25">
      <c r="A32" s="15"/>
      <c r="B32" s="15"/>
      <c r="C32" s="15"/>
      <c r="D32" s="16"/>
      <c r="E32" s="17"/>
      <c r="F32" s="17"/>
      <c r="G32" s="17"/>
      <c r="H32" s="17"/>
      <c r="I32" s="17"/>
      <c r="J32" s="16"/>
      <c r="K32" s="16"/>
    </row>
    <row r="33" spans="1:11" x14ac:dyDescent="0.25">
      <c r="A33" s="15"/>
      <c r="B33" s="15"/>
      <c r="C33" s="15"/>
      <c r="D33" s="16"/>
      <c r="E33" s="17"/>
      <c r="F33" s="17"/>
      <c r="G33" s="17"/>
      <c r="H33" s="17"/>
      <c r="I33" s="17"/>
      <c r="J33" s="16"/>
      <c r="K33" s="16"/>
    </row>
    <row r="34" spans="1:11" x14ac:dyDescent="0.25">
      <c r="A34" s="15"/>
      <c r="B34" s="15"/>
      <c r="C34" s="15"/>
      <c r="D34" s="16"/>
      <c r="E34" s="17"/>
      <c r="F34" s="17"/>
      <c r="G34" s="17"/>
      <c r="H34" s="17"/>
      <c r="I34" s="17"/>
      <c r="J34" s="16"/>
      <c r="K34" s="16"/>
    </row>
    <row r="35" spans="1:11" x14ac:dyDescent="0.25">
      <c r="A35" s="15"/>
      <c r="B35" s="15"/>
      <c r="C35" s="15"/>
      <c r="D35" s="16"/>
      <c r="E35" s="17"/>
      <c r="F35" s="17"/>
      <c r="G35" s="17"/>
      <c r="H35" s="17"/>
      <c r="I35" s="17"/>
      <c r="J35" s="16"/>
      <c r="K35" s="16"/>
    </row>
    <row r="36" spans="1:11" x14ac:dyDescent="0.25">
      <c r="A36" s="15"/>
      <c r="B36" s="15"/>
      <c r="C36" s="15"/>
      <c r="D36" s="16"/>
      <c r="E36" s="17"/>
      <c r="F36" s="17"/>
      <c r="G36" s="17"/>
      <c r="H36" s="17"/>
      <c r="I36" s="17"/>
      <c r="J36" s="16"/>
      <c r="K36" s="16"/>
    </row>
    <row r="37" spans="1:11" x14ac:dyDescent="0.25">
      <c r="A37" s="15"/>
      <c r="B37" s="15"/>
      <c r="C37" s="15"/>
      <c r="D37" s="16"/>
      <c r="E37" s="17"/>
      <c r="F37" s="17"/>
      <c r="G37" s="17"/>
      <c r="H37" s="17"/>
      <c r="I37" s="17"/>
      <c r="J37" s="16"/>
      <c r="K37" s="16"/>
    </row>
    <row r="38" spans="1:11" x14ac:dyDescent="0.25">
      <c r="A38" s="15"/>
      <c r="B38" s="15"/>
      <c r="C38" s="15"/>
      <c r="D38" s="16"/>
      <c r="E38" s="17"/>
      <c r="F38" s="17"/>
      <c r="G38" s="17"/>
      <c r="H38" s="17"/>
      <c r="I38" s="17"/>
      <c r="J38" s="16"/>
      <c r="K38" s="16"/>
    </row>
    <row r="39" spans="1:11" x14ac:dyDescent="0.25">
      <c r="A39" s="15"/>
      <c r="B39" s="15"/>
      <c r="C39" s="15"/>
      <c r="D39" s="16"/>
      <c r="E39" s="17"/>
      <c r="F39" s="17"/>
      <c r="G39" s="17"/>
      <c r="H39" s="17"/>
      <c r="I39" s="17"/>
      <c r="J39" s="16"/>
      <c r="K39" s="16"/>
    </row>
    <row r="40" spans="1:11" x14ac:dyDescent="0.25">
      <c r="A40" s="15"/>
      <c r="B40" s="15"/>
      <c r="C40" s="15"/>
      <c r="D40" s="16"/>
      <c r="E40" s="17"/>
      <c r="F40" s="17"/>
      <c r="G40" s="17"/>
      <c r="H40" s="17"/>
      <c r="I40" s="17"/>
      <c r="J40" s="16"/>
      <c r="K40" s="16"/>
    </row>
    <row r="41" spans="1:11" x14ac:dyDescent="0.25">
      <c r="A41" s="15"/>
      <c r="B41" s="15"/>
      <c r="C41" s="15"/>
      <c r="D41" s="16"/>
      <c r="E41" s="17"/>
      <c r="F41" s="17"/>
      <c r="G41" s="17"/>
      <c r="H41" s="17"/>
      <c r="I41" s="17"/>
      <c r="J41" s="16"/>
      <c r="K41" s="16"/>
    </row>
    <row r="42" spans="1:11" x14ac:dyDescent="0.25">
      <c r="A42" s="15"/>
      <c r="B42" s="15"/>
      <c r="C42" s="15"/>
      <c r="D42" s="16"/>
      <c r="E42" s="17"/>
      <c r="F42" s="17"/>
      <c r="G42" s="17"/>
      <c r="H42" s="17"/>
      <c r="I42" s="17"/>
      <c r="J42" s="16"/>
      <c r="K42" s="16"/>
    </row>
    <row r="43" spans="1:11" x14ac:dyDescent="0.25">
      <c r="A43" s="15"/>
      <c r="B43" s="15"/>
      <c r="C43" s="15"/>
      <c r="D43" s="16"/>
      <c r="E43" s="17"/>
      <c r="F43" s="17"/>
      <c r="G43" s="17"/>
      <c r="H43" s="17"/>
      <c r="I43" s="17"/>
      <c r="J43" s="16"/>
      <c r="K43" s="16"/>
    </row>
    <row r="44" spans="1:11" x14ac:dyDescent="0.25">
      <c r="A44" s="15"/>
      <c r="B44" s="15"/>
      <c r="C44" s="15"/>
      <c r="D44" s="16"/>
      <c r="E44" s="17"/>
      <c r="F44" s="17"/>
      <c r="G44" s="17"/>
      <c r="H44" s="17"/>
      <c r="I44" s="17"/>
      <c r="J44" s="16"/>
      <c r="K44" s="16"/>
    </row>
    <row r="45" spans="1:11" x14ac:dyDescent="0.25">
      <c r="A45" s="15"/>
      <c r="B45" s="15"/>
      <c r="C45" s="15"/>
      <c r="D45" s="16"/>
      <c r="E45" s="17"/>
      <c r="F45" s="17"/>
      <c r="G45" s="17"/>
      <c r="H45" s="17"/>
      <c r="I45" s="17"/>
      <c r="J45" s="16"/>
      <c r="K45" s="16"/>
    </row>
    <row r="46" spans="1:11" x14ac:dyDescent="0.25">
      <c r="A46" s="15"/>
      <c r="B46" s="15"/>
      <c r="C46" s="15"/>
      <c r="D46" s="16"/>
      <c r="E46" s="17"/>
      <c r="F46" s="17"/>
      <c r="G46" s="17"/>
      <c r="H46" s="17"/>
      <c r="I46" s="17"/>
      <c r="J46" s="16"/>
      <c r="K46" s="16"/>
    </row>
    <row r="47" spans="1:11" x14ac:dyDescent="0.25">
      <c r="A47" s="15"/>
      <c r="B47" s="15"/>
      <c r="C47" s="15"/>
      <c r="D47" s="16"/>
      <c r="E47" s="17"/>
      <c r="F47" s="17"/>
      <c r="G47" s="17"/>
      <c r="H47" s="17"/>
      <c r="I47" s="17"/>
      <c r="J47" s="16"/>
      <c r="K47" s="16"/>
    </row>
    <row r="48" spans="1:11" x14ac:dyDescent="0.25">
      <c r="A48" s="15"/>
      <c r="B48" s="15"/>
      <c r="C48" s="15"/>
      <c r="D48" s="16"/>
      <c r="E48" s="17"/>
      <c r="F48" s="17"/>
      <c r="G48" s="17"/>
      <c r="H48" s="17"/>
      <c r="I48" s="17"/>
      <c r="J48" s="16"/>
      <c r="K48" s="16"/>
    </row>
    <row r="49" spans="1:11" x14ac:dyDescent="0.25">
      <c r="A49" s="15"/>
      <c r="B49" s="15"/>
      <c r="C49" s="15"/>
      <c r="D49" s="16"/>
      <c r="E49" s="17"/>
      <c r="F49" s="17"/>
      <c r="G49" s="17"/>
      <c r="H49" s="17"/>
      <c r="I49" s="17"/>
      <c r="J49" s="16"/>
      <c r="K49" s="16"/>
    </row>
    <row r="50" spans="1:11" x14ac:dyDescent="0.25">
      <c r="A50" s="15"/>
      <c r="B50" s="15"/>
      <c r="C50" s="15"/>
      <c r="D50" s="16"/>
      <c r="E50" s="17"/>
      <c r="F50" s="17"/>
      <c r="G50" s="17"/>
      <c r="H50" s="17"/>
      <c r="I50" s="17"/>
      <c r="J50" s="16"/>
      <c r="K50" s="16"/>
    </row>
    <row r="51" spans="1:11" x14ac:dyDescent="0.25">
      <c r="A51" s="15"/>
      <c r="B51" s="15"/>
      <c r="C51" s="15"/>
      <c r="D51" s="16"/>
      <c r="E51" s="17"/>
      <c r="F51" s="17"/>
      <c r="G51" s="17"/>
      <c r="H51" s="17"/>
      <c r="I51" s="17"/>
      <c r="J51" s="16"/>
      <c r="K51" s="16"/>
    </row>
    <row r="52" spans="1:11" x14ac:dyDescent="0.25">
      <c r="A52" s="15"/>
      <c r="B52" s="15"/>
      <c r="C52" s="15"/>
      <c r="D52" s="16"/>
      <c r="E52" s="17"/>
      <c r="F52" s="17"/>
      <c r="G52" s="17"/>
      <c r="H52" s="17"/>
      <c r="I52" s="17"/>
      <c r="J52" s="16"/>
      <c r="K52" s="16"/>
    </row>
    <row r="53" spans="1:11" x14ac:dyDescent="0.25">
      <c r="A53" s="15"/>
      <c r="B53" s="15"/>
      <c r="C53" s="15"/>
      <c r="D53" s="16"/>
      <c r="E53" s="17"/>
      <c r="F53" s="17"/>
      <c r="G53" s="17"/>
      <c r="H53" s="17"/>
      <c r="I53" s="17"/>
      <c r="J53" s="16"/>
      <c r="K53" s="16"/>
    </row>
    <row r="54" spans="1:11" x14ac:dyDescent="0.25">
      <c r="A54" s="15"/>
      <c r="B54" s="15"/>
      <c r="C54" s="15"/>
      <c r="D54" s="16"/>
      <c r="E54" s="17"/>
      <c r="F54" s="17"/>
      <c r="G54" s="17"/>
      <c r="H54" s="17"/>
      <c r="I54" s="17"/>
      <c r="J54" s="16"/>
      <c r="K54" s="16"/>
    </row>
    <row r="55" spans="1:11" x14ac:dyDescent="0.25">
      <c r="A55" s="15"/>
      <c r="B55" s="15"/>
      <c r="C55" s="15"/>
      <c r="D55" s="16"/>
      <c r="E55" s="17"/>
      <c r="F55" s="17"/>
      <c r="G55" s="17"/>
      <c r="H55" s="17"/>
      <c r="I55" s="17"/>
      <c r="J55" s="16"/>
      <c r="K55" s="16"/>
    </row>
    <row r="56" spans="1:11" x14ac:dyDescent="0.25">
      <c r="A56" s="15"/>
      <c r="B56" s="15"/>
      <c r="C56" s="15"/>
      <c r="D56" s="16"/>
      <c r="E56" s="17"/>
      <c r="F56" s="17"/>
      <c r="G56" s="17"/>
      <c r="H56" s="17"/>
      <c r="I56" s="17"/>
      <c r="J56" s="16"/>
      <c r="K56" s="16"/>
    </row>
    <row r="57" spans="1:11" x14ac:dyDescent="0.25">
      <c r="A57" s="20" t="s">
        <v>60</v>
      </c>
      <c r="B57" s="20" t="s">
        <v>60</v>
      </c>
      <c r="C57" s="20" t="s">
        <v>60</v>
      </c>
      <c r="D57" s="20" t="s">
        <v>60</v>
      </c>
      <c r="E57" s="20"/>
      <c r="F57" s="20"/>
      <c r="G57" s="20"/>
      <c r="H57" s="20"/>
      <c r="I57" s="20"/>
      <c r="J57" s="20" t="s">
        <v>60</v>
      </c>
      <c r="K57" s="20" t="s">
        <v>60</v>
      </c>
    </row>
    <row r="58" spans="1:11" x14ac:dyDescent="0.25">
      <c r="D58" s="21" t="s">
        <v>61</v>
      </c>
      <c r="E58" s="4">
        <f>SUM(E5:E56)</f>
        <v>-9506.3826702467632</v>
      </c>
      <c r="F58" s="4">
        <f t="shared" ref="F58:H58" si="0">SUM(F5:F56)</f>
        <v>177875.82753398619</v>
      </c>
      <c r="G58" s="4">
        <f t="shared" si="0"/>
        <v>154323</v>
      </c>
      <c r="H58" s="4">
        <f t="shared" si="0"/>
        <v>61969.689372066874</v>
      </c>
    </row>
    <row r="59" spans="1:11" x14ac:dyDescent="0.25">
      <c r="D59" s="21"/>
      <c r="E59" s="22"/>
      <c r="F59" s="23"/>
      <c r="G59" s="24"/>
      <c r="H59" s="24"/>
    </row>
    <row r="60" spans="1:11" x14ac:dyDescent="0.25">
      <c r="C60" t="s">
        <v>62</v>
      </c>
      <c r="D60" s="25"/>
      <c r="E60" s="22"/>
      <c r="F60" s="22"/>
    </row>
  </sheetData>
  <mergeCells count="1">
    <mergeCell ref="E2:H2"/>
  </mergeCells>
  <pageMargins left="0.7" right="0.7" top="0.75" bottom="0.75" header="0.3" footer="0.3"/>
  <pageSetup scale="43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0122-7682-4D39-88CA-430D41695DF2}">
  <sheetPr>
    <tabColor theme="5" tint="0.39997558519241921"/>
  </sheetPr>
  <dimension ref="A1:Q56"/>
  <sheetViews>
    <sheetView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customWidth="1"/>
    <col min="4" max="4" width="25.140625" style="5" bestFit="1" customWidth="1"/>
    <col min="5" max="5" width="9.42578125" style="4" bestFit="1" customWidth="1"/>
    <col min="6" max="6" width="8.28515625" style="4" bestFit="1" customWidth="1"/>
    <col min="7" max="8" width="7.7109375" style="4" bestFit="1" customWidth="1"/>
    <col min="9" max="9" width="14.140625" style="4" bestFit="1" customWidth="1"/>
    <col min="10" max="10" width="17.7109375" style="5" bestFit="1" customWidth="1"/>
    <col min="11" max="11" width="12.7109375" style="5" bestFit="1" customWidth="1"/>
    <col min="12" max="12" width="10.140625" bestFit="1" customWidth="1"/>
    <col min="13" max="13" width="12.7109375" bestFit="1" customWidth="1"/>
    <col min="14" max="15" width="8.28515625" bestFit="1" customWidth="1"/>
    <col min="16" max="16" width="7.28515625" bestFit="1" customWidth="1"/>
    <col min="17" max="17" width="7.710937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78</v>
      </c>
      <c r="B2" s="2" t="s">
        <v>3</v>
      </c>
      <c r="C2" s="6" t="s">
        <v>64</v>
      </c>
      <c r="E2" s="7" t="s">
        <v>4</v>
      </c>
      <c r="F2" s="7"/>
      <c r="G2" s="7"/>
      <c r="H2" s="7"/>
    </row>
    <row r="3" spans="1:17" s="9" customFormat="1" ht="45" x14ac:dyDescent="0.25">
      <c r="A3" s="9" t="s">
        <v>5</v>
      </c>
      <c r="B3" s="9" t="s">
        <v>6</v>
      </c>
      <c r="C3" s="9" t="s">
        <v>7</v>
      </c>
      <c r="D3" s="9" t="s">
        <v>8</v>
      </c>
      <c r="E3" s="9">
        <v>2023</v>
      </c>
      <c r="F3" s="9">
        <v>2024</v>
      </c>
      <c r="G3" s="9">
        <v>2025</v>
      </c>
      <c r="H3" s="9">
        <v>2026</v>
      </c>
      <c r="I3" s="10" t="s">
        <v>9</v>
      </c>
      <c r="J3" s="9" t="s">
        <v>10</v>
      </c>
      <c r="K3" s="9" t="s">
        <v>11</v>
      </c>
    </row>
    <row r="4" spans="1:17" x14ac:dyDescent="0.25">
      <c r="A4" s="11" t="s">
        <v>12</v>
      </c>
      <c r="B4" s="27" t="s">
        <v>71</v>
      </c>
      <c r="C4" s="11" t="s">
        <v>14</v>
      </c>
      <c r="D4" s="12"/>
      <c r="E4" s="13">
        <v>103804</v>
      </c>
      <c r="F4" s="13"/>
      <c r="G4" s="13"/>
      <c r="H4" s="13"/>
      <c r="I4" s="14">
        <v>44880</v>
      </c>
      <c r="J4" s="14">
        <v>44927</v>
      </c>
      <c r="K4" s="12" t="s">
        <v>15</v>
      </c>
      <c r="L4" s="4"/>
    </row>
    <row r="5" spans="1:17" x14ac:dyDescent="0.25">
      <c r="A5" s="15" t="s">
        <v>16</v>
      </c>
      <c r="B5" s="26" t="s">
        <v>71</v>
      </c>
      <c r="C5" s="15" t="s">
        <v>17</v>
      </c>
      <c r="D5" s="16" t="s">
        <v>18</v>
      </c>
      <c r="E5" s="17"/>
      <c r="F5" s="17"/>
      <c r="G5" s="17"/>
      <c r="H5" s="17"/>
      <c r="I5" s="18">
        <v>44880</v>
      </c>
      <c r="J5" s="18">
        <v>44927</v>
      </c>
      <c r="K5" s="16" t="s">
        <v>15</v>
      </c>
      <c r="L5" s="4"/>
      <c r="M5" s="5" t="s">
        <v>16</v>
      </c>
      <c r="N5" s="4">
        <f>SUMIF($A$5:$A52,$M5,E$5:E52)</f>
        <v>-860</v>
      </c>
      <c r="O5" s="4">
        <f>SUMIF($A$5:$A52,$M5,F$5:F52)</f>
        <v>0</v>
      </c>
      <c r="P5" s="4">
        <f>SUMIF($A$5:$A52,$M5,G$5:G52)</f>
        <v>0</v>
      </c>
      <c r="Q5" s="4">
        <f>SUMIF($A$5:$A52,$M5,H$5:H52)</f>
        <v>0</v>
      </c>
    </row>
    <row r="6" spans="1:17" x14ac:dyDescent="0.25">
      <c r="A6" s="15" t="s">
        <v>16</v>
      </c>
      <c r="B6" s="26" t="s">
        <v>19</v>
      </c>
      <c r="C6" s="15" t="s">
        <v>20</v>
      </c>
      <c r="D6" s="16" t="s">
        <v>18</v>
      </c>
      <c r="E6" s="17"/>
      <c r="F6" s="17"/>
      <c r="G6" s="17"/>
      <c r="H6" s="17"/>
      <c r="I6" s="18">
        <v>44917</v>
      </c>
      <c r="J6" s="18">
        <v>44927</v>
      </c>
      <c r="K6" s="16" t="s">
        <v>15</v>
      </c>
      <c r="L6" s="4"/>
      <c r="M6" s="5" t="s">
        <v>21</v>
      </c>
      <c r="N6" s="4">
        <f>SUMIF($A$5:$A53,$M6,E$5:E53)</f>
        <v>0</v>
      </c>
      <c r="O6" s="4">
        <f>SUMIF($A$5:$A53,$M6,F$5:F53)</f>
        <v>2233</v>
      </c>
      <c r="P6" s="4">
        <f>SUMIF($A$5:$A53,$M6,G$5:G53)</f>
        <v>0</v>
      </c>
      <c r="Q6" s="4">
        <f>SUMIF($A$5:$A53,$M6,H$5:H53)</f>
        <v>0</v>
      </c>
    </row>
    <row r="7" spans="1:17" x14ac:dyDescent="0.25">
      <c r="A7" s="15" t="s">
        <v>16</v>
      </c>
      <c r="B7" s="26" t="s">
        <v>29</v>
      </c>
      <c r="C7" s="15" t="s">
        <v>30</v>
      </c>
      <c r="D7" s="16" t="s">
        <v>18</v>
      </c>
      <c r="E7" s="17"/>
      <c r="F7" s="17"/>
      <c r="G7" s="17"/>
      <c r="H7" s="17"/>
      <c r="I7" s="18">
        <v>45086</v>
      </c>
      <c r="J7" s="18">
        <v>45116</v>
      </c>
      <c r="K7" s="16" t="s">
        <v>15</v>
      </c>
      <c r="L7" s="4"/>
      <c r="M7" s="5" t="s">
        <v>25</v>
      </c>
      <c r="N7" s="4">
        <f>SUMIF($A$5:$A53,$M7,E$5:E53)</f>
        <v>0</v>
      </c>
      <c r="O7" s="4">
        <f>SUMIF($A$5:$A53,$M7,F$5:F53)</f>
        <v>-2581</v>
      </c>
      <c r="P7" s="4">
        <f>SUMIF($A$5:$A53,$M7,G$5:G53)</f>
        <v>0</v>
      </c>
      <c r="Q7" s="4">
        <f>SUMIF($A$5:$A53,$M7,H$5:H53)</f>
        <v>0</v>
      </c>
    </row>
    <row r="8" spans="1:17" x14ac:dyDescent="0.25">
      <c r="A8" s="15" t="s">
        <v>16</v>
      </c>
      <c r="B8" s="26" t="s">
        <v>33</v>
      </c>
      <c r="C8" s="15" t="s">
        <v>79</v>
      </c>
      <c r="D8" s="16" t="s">
        <v>24</v>
      </c>
      <c r="E8" s="17">
        <v>-860</v>
      </c>
      <c r="F8" s="17"/>
      <c r="G8" s="17"/>
      <c r="H8" s="17"/>
      <c r="I8" s="18">
        <v>45138</v>
      </c>
      <c r="J8" s="18">
        <v>45138</v>
      </c>
      <c r="K8" s="16" t="s">
        <v>15</v>
      </c>
      <c r="L8" s="4"/>
      <c r="M8" s="5" t="s">
        <v>28</v>
      </c>
      <c r="N8" s="4">
        <f>SUMIF($A$5:$A57,$M8,E$5:E57)</f>
        <v>0</v>
      </c>
      <c r="O8" s="4">
        <f>SUMIF($A$5:$A57,$M8,F$5:F57)</f>
        <v>0</v>
      </c>
      <c r="P8" s="4">
        <f>SUMIF($A$5:$A57,$M8,G$5:G57)</f>
        <v>3192</v>
      </c>
      <c r="Q8" s="4">
        <f>SUMIF($A$5:$A57,$M8,H$5:H57)</f>
        <v>3254.2558020001161</v>
      </c>
    </row>
    <row r="9" spans="1:17" x14ac:dyDescent="0.25">
      <c r="A9" s="15" t="s">
        <v>21</v>
      </c>
      <c r="B9" s="26" t="s">
        <v>35</v>
      </c>
      <c r="C9" s="15" t="s">
        <v>36</v>
      </c>
      <c r="D9" s="16" t="s">
        <v>24</v>
      </c>
      <c r="E9" s="17"/>
      <c r="F9" s="17">
        <v>2233</v>
      </c>
      <c r="G9" s="17"/>
      <c r="H9" s="17"/>
      <c r="I9" s="18">
        <v>45214</v>
      </c>
      <c r="J9" s="18">
        <v>45292</v>
      </c>
      <c r="K9" s="16" t="s">
        <v>15</v>
      </c>
      <c r="L9" s="4"/>
    </row>
    <row r="10" spans="1:17" x14ac:dyDescent="0.25">
      <c r="A10" s="15" t="s">
        <v>21</v>
      </c>
      <c r="B10" s="26" t="s">
        <v>39</v>
      </c>
      <c r="C10" s="15" t="s">
        <v>20</v>
      </c>
      <c r="D10" s="16" t="s">
        <v>24</v>
      </c>
      <c r="E10" s="17"/>
      <c r="F10" s="17">
        <v>0</v>
      </c>
      <c r="G10" s="17"/>
      <c r="H10" s="17"/>
      <c r="I10" s="18">
        <v>45245</v>
      </c>
      <c r="J10" s="18">
        <v>45292</v>
      </c>
      <c r="K10" s="16" t="s">
        <v>15</v>
      </c>
      <c r="L10" s="4"/>
    </row>
    <row r="11" spans="1:17" x14ac:dyDescent="0.25">
      <c r="A11" s="15" t="s">
        <v>21</v>
      </c>
      <c r="B11" s="26" t="s">
        <v>40</v>
      </c>
      <c r="C11" s="15" t="s">
        <v>80</v>
      </c>
      <c r="D11" s="16" t="s">
        <v>24</v>
      </c>
      <c r="E11" s="17"/>
      <c r="F11" s="17">
        <v>0</v>
      </c>
      <c r="G11" s="17"/>
      <c r="H11" s="17"/>
      <c r="I11" s="18">
        <v>45278</v>
      </c>
      <c r="J11" s="18">
        <v>45292</v>
      </c>
      <c r="K11" s="16" t="s">
        <v>15</v>
      </c>
      <c r="L11" s="4"/>
    </row>
    <row r="12" spans="1:17" x14ac:dyDescent="0.25">
      <c r="A12" s="15" t="s">
        <v>21</v>
      </c>
      <c r="B12" s="26" t="s">
        <v>75</v>
      </c>
      <c r="C12" s="15" t="s">
        <v>76</v>
      </c>
      <c r="D12" s="16" t="s">
        <v>18</v>
      </c>
      <c r="E12" s="17"/>
      <c r="F12" s="17"/>
      <c r="G12" s="17"/>
      <c r="H12" s="17"/>
      <c r="I12" s="18">
        <v>44760</v>
      </c>
      <c r="J12" s="18">
        <v>45292</v>
      </c>
      <c r="K12" s="18">
        <v>45291</v>
      </c>
      <c r="L12" s="4"/>
    </row>
    <row r="13" spans="1:17" x14ac:dyDescent="0.25">
      <c r="A13" s="15" t="s">
        <v>25</v>
      </c>
      <c r="B13" s="26" t="s">
        <v>48</v>
      </c>
      <c r="C13" s="15" t="s">
        <v>81</v>
      </c>
      <c r="D13" s="16" t="s">
        <v>24</v>
      </c>
      <c r="E13" s="17"/>
      <c r="F13" s="17">
        <v>-2581</v>
      </c>
      <c r="G13" s="17"/>
      <c r="H13" s="17"/>
      <c r="I13" s="18" t="s">
        <v>82</v>
      </c>
      <c r="J13" s="18">
        <v>45627</v>
      </c>
      <c r="K13" s="16"/>
      <c r="L13" s="4"/>
    </row>
    <row r="14" spans="1:17" x14ac:dyDescent="0.25">
      <c r="A14" s="15" t="s">
        <v>28</v>
      </c>
      <c r="B14" s="26" t="s">
        <v>54</v>
      </c>
      <c r="C14" s="15" t="s">
        <v>55</v>
      </c>
      <c r="D14" s="16" t="s">
        <v>18</v>
      </c>
      <c r="E14" s="17"/>
      <c r="F14" s="17"/>
      <c r="G14" s="17"/>
      <c r="H14" s="17"/>
      <c r="I14" s="18"/>
      <c r="J14" s="18"/>
      <c r="K14" s="16"/>
      <c r="L14" s="4"/>
    </row>
    <row r="15" spans="1:17" x14ac:dyDescent="0.25">
      <c r="A15" s="15" t="s">
        <v>28</v>
      </c>
      <c r="B15" s="26" t="s">
        <v>54</v>
      </c>
      <c r="C15" s="15" t="s">
        <v>43</v>
      </c>
      <c r="D15" s="16" t="s">
        <v>18</v>
      </c>
      <c r="E15" s="17"/>
      <c r="F15" s="17"/>
      <c r="G15" s="17"/>
      <c r="H15" s="17"/>
      <c r="I15" s="18"/>
      <c r="J15" s="16"/>
      <c r="K15" s="16"/>
      <c r="L15" s="4"/>
      <c r="M15" s="5"/>
    </row>
    <row r="16" spans="1:17" x14ac:dyDescent="0.25">
      <c r="A16" s="15" t="s">
        <v>28</v>
      </c>
      <c r="B16" s="26" t="s">
        <v>54</v>
      </c>
      <c r="C16" s="15" t="s">
        <v>51</v>
      </c>
      <c r="D16" s="16" t="s">
        <v>18</v>
      </c>
      <c r="E16" s="17"/>
      <c r="F16" s="17"/>
      <c r="G16" s="17"/>
      <c r="H16" s="17"/>
      <c r="I16" s="18"/>
      <c r="J16" s="16"/>
      <c r="K16" s="16"/>
      <c r="L16" s="4"/>
    </row>
    <row r="17" spans="1:12" x14ac:dyDescent="0.25">
      <c r="A17" s="15" t="s">
        <v>28</v>
      </c>
      <c r="B17" s="26" t="s">
        <v>54</v>
      </c>
      <c r="C17" s="15" t="s">
        <v>56</v>
      </c>
      <c r="D17" s="16" t="s">
        <v>24</v>
      </c>
      <c r="E17" s="17"/>
      <c r="F17" s="17"/>
      <c r="G17" s="17"/>
      <c r="H17" s="17"/>
      <c r="I17" s="18"/>
      <c r="J17" s="16"/>
      <c r="K17" s="16"/>
      <c r="L17" s="4"/>
    </row>
    <row r="18" spans="1:12" x14ac:dyDescent="0.25">
      <c r="A18" s="15" t="s">
        <v>28</v>
      </c>
      <c r="B18" s="26" t="s">
        <v>48</v>
      </c>
      <c r="C18" s="15" t="s">
        <v>57</v>
      </c>
      <c r="D18" s="16" t="s">
        <v>24</v>
      </c>
      <c r="E18" s="17"/>
      <c r="F18" s="17"/>
      <c r="G18" s="17">
        <v>3192</v>
      </c>
      <c r="H18" s="17"/>
      <c r="I18" s="18"/>
      <c r="J18" s="18">
        <v>45658</v>
      </c>
      <c r="K18" s="16"/>
      <c r="L18" s="4"/>
    </row>
    <row r="19" spans="1:12" x14ac:dyDescent="0.25">
      <c r="A19" s="15" t="s">
        <v>28</v>
      </c>
      <c r="B19" s="26" t="s">
        <v>54</v>
      </c>
      <c r="C19" s="15" t="s">
        <v>17</v>
      </c>
      <c r="D19" s="16" t="s">
        <v>18</v>
      </c>
      <c r="E19" s="17"/>
      <c r="F19" s="17"/>
      <c r="G19" s="17"/>
      <c r="H19" s="17"/>
      <c r="I19" s="17"/>
      <c r="J19" s="18"/>
      <c r="K19" s="16"/>
      <c r="L19" s="4"/>
    </row>
    <row r="20" spans="1:12" x14ac:dyDescent="0.25">
      <c r="A20" s="15" t="s">
        <v>28</v>
      </c>
      <c r="B20" s="26" t="s">
        <v>54</v>
      </c>
      <c r="C20" s="15" t="s">
        <v>56</v>
      </c>
      <c r="D20" s="16" t="s">
        <v>24</v>
      </c>
      <c r="E20" s="17"/>
      <c r="F20" s="17"/>
      <c r="G20" s="17"/>
      <c r="H20" s="17"/>
      <c r="I20" s="17"/>
      <c r="J20" s="16"/>
      <c r="K20" s="16"/>
    </row>
    <row r="21" spans="1:12" x14ac:dyDescent="0.25">
      <c r="A21" s="15" t="s">
        <v>28</v>
      </c>
      <c r="B21" s="26" t="s">
        <v>48</v>
      </c>
      <c r="C21" s="15" t="s">
        <v>58</v>
      </c>
      <c r="D21" s="16" t="s">
        <v>24</v>
      </c>
      <c r="E21" s="17"/>
      <c r="F21" s="17"/>
      <c r="G21" s="17"/>
      <c r="H21" s="17">
        <v>3254.2558020001161</v>
      </c>
      <c r="I21" s="17"/>
      <c r="J21" s="18">
        <v>46023</v>
      </c>
      <c r="K21" s="16"/>
      <c r="L21" s="4"/>
    </row>
    <row r="22" spans="1:12" x14ac:dyDescent="0.25">
      <c r="A22" s="26" t="s">
        <v>59</v>
      </c>
      <c r="B22" s="16"/>
      <c r="C22" s="15"/>
      <c r="D22" s="16"/>
      <c r="E22" s="17"/>
      <c r="F22" s="17"/>
      <c r="G22" s="17"/>
      <c r="H22" s="17"/>
      <c r="I22" s="17"/>
      <c r="J22" s="16"/>
      <c r="K22" s="16"/>
    </row>
    <row r="23" spans="1:12" x14ac:dyDescent="0.25">
      <c r="A23" s="15"/>
      <c r="B23" s="15"/>
      <c r="C23" s="15"/>
      <c r="D23" s="16"/>
      <c r="E23" s="17"/>
      <c r="F23" s="17"/>
      <c r="G23" s="17"/>
      <c r="H23" s="17"/>
      <c r="I23" s="17"/>
      <c r="J23" s="16"/>
      <c r="K23" s="16"/>
    </row>
    <row r="24" spans="1:12" x14ac:dyDescent="0.25">
      <c r="A24" s="15"/>
      <c r="B24" s="15"/>
      <c r="C24" s="15"/>
      <c r="D24" s="16"/>
      <c r="E24" s="17"/>
      <c r="F24" s="17"/>
      <c r="G24" s="17"/>
      <c r="H24" s="17"/>
      <c r="I24" s="17"/>
      <c r="J24" s="16"/>
      <c r="K24" s="16"/>
    </row>
    <row r="25" spans="1:12" x14ac:dyDescent="0.25">
      <c r="A25" s="15"/>
      <c r="B25" s="15"/>
      <c r="C25" s="15"/>
      <c r="D25" s="16"/>
      <c r="E25" s="17"/>
      <c r="F25" s="17"/>
      <c r="G25" s="17"/>
      <c r="H25" s="17"/>
      <c r="I25" s="17"/>
      <c r="J25" s="16"/>
      <c r="K25" s="16"/>
    </row>
    <row r="26" spans="1:12" x14ac:dyDescent="0.25">
      <c r="A26" s="15"/>
      <c r="B26" s="15"/>
      <c r="C26" s="15"/>
      <c r="D26" s="16"/>
      <c r="E26" s="17"/>
      <c r="F26" s="17"/>
      <c r="G26" s="17"/>
      <c r="H26" s="17"/>
      <c r="I26" s="17"/>
      <c r="J26" s="16"/>
      <c r="K26" s="16"/>
    </row>
    <row r="27" spans="1:12" x14ac:dyDescent="0.25">
      <c r="A27" s="15"/>
      <c r="B27" s="15"/>
      <c r="C27" s="15"/>
      <c r="D27" s="16"/>
      <c r="E27" s="17"/>
      <c r="F27" s="17"/>
      <c r="G27" s="17"/>
      <c r="H27" s="17"/>
      <c r="I27" s="17"/>
      <c r="J27" s="16"/>
      <c r="K27" s="16"/>
    </row>
    <row r="28" spans="1:12" x14ac:dyDescent="0.25">
      <c r="A28" s="15"/>
      <c r="B28" s="15"/>
      <c r="C28" s="15"/>
      <c r="D28" s="16"/>
      <c r="E28" s="17"/>
      <c r="F28" s="17"/>
      <c r="G28" s="17"/>
      <c r="H28" s="17"/>
      <c r="I28" s="17"/>
      <c r="J28" s="16"/>
      <c r="K28" s="16"/>
    </row>
    <row r="29" spans="1:12" x14ac:dyDescent="0.25">
      <c r="A29" s="15"/>
      <c r="B29" s="15"/>
      <c r="C29" s="15"/>
      <c r="D29" s="16"/>
      <c r="E29" s="17"/>
      <c r="F29" s="17"/>
      <c r="G29" s="17"/>
      <c r="H29" s="17"/>
      <c r="I29" s="17"/>
      <c r="J29" s="16"/>
      <c r="K29" s="16"/>
    </row>
    <row r="30" spans="1:12" x14ac:dyDescent="0.25">
      <c r="A30" s="15"/>
      <c r="B30" s="15"/>
      <c r="C30" s="15"/>
      <c r="D30" s="16"/>
      <c r="E30" s="17"/>
      <c r="F30" s="17"/>
      <c r="G30" s="17"/>
      <c r="H30" s="17"/>
      <c r="I30" s="17"/>
      <c r="J30" s="16"/>
      <c r="K30" s="16"/>
    </row>
    <row r="31" spans="1:12" x14ac:dyDescent="0.25">
      <c r="A31" s="15"/>
      <c r="B31" s="15"/>
      <c r="C31" s="15"/>
      <c r="D31" s="16"/>
      <c r="E31" s="17"/>
      <c r="F31" s="17"/>
      <c r="G31" s="17"/>
      <c r="H31" s="17"/>
      <c r="I31" s="17"/>
      <c r="J31" s="16"/>
      <c r="K31" s="16"/>
    </row>
    <row r="32" spans="1:12" x14ac:dyDescent="0.25">
      <c r="A32" s="15"/>
      <c r="B32" s="15"/>
      <c r="C32" s="15"/>
      <c r="D32" s="16"/>
      <c r="E32" s="17"/>
      <c r="F32" s="17"/>
      <c r="G32" s="17"/>
      <c r="H32" s="17"/>
      <c r="I32" s="17"/>
      <c r="J32" s="16"/>
      <c r="K32" s="16"/>
    </row>
    <row r="33" spans="1:11" x14ac:dyDescent="0.25">
      <c r="A33" s="15"/>
      <c r="B33" s="15"/>
      <c r="C33" s="15"/>
      <c r="D33" s="16"/>
      <c r="E33" s="17"/>
      <c r="F33" s="17"/>
      <c r="G33" s="17"/>
      <c r="H33" s="17"/>
      <c r="I33" s="17"/>
      <c r="J33" s="16"/>
      <c r="K33" s="16"/>
    </row>
    <row r="34" spans="1:11" x14ac:dyDescent="0.25">
      <c r="A34" s="15"/>
      <c r="B34" s="15"/>
      <c r="C34" s="15"/>
      <c r="D34" s="16"/>
      <c r="E34" s="17"/>
      <c r="F34" s="17"/>
      <c r="G34" s="17"/>
      <c r="H34" s="17"/>
      <c r="I34" s="17"/>
      <c r="J34" s="16"/>
      <c r="K34" s="16"/>
    </row>
    <row r="35" spans="1:11" x14ac:dyDescent="0.25">
      <c r="A35" s="15"/>
      <c r="B35" s="15"/>
      <c r="C35" s="15"/>
      <c r="D35" s="16"/>
      <c r="E35" s="17"/>
      <c r="F35" s="17"/>
      <c r="G35" s="17"/>
      <c r="H35" s="17"/>
      <c r="I35" s="17"/>
      <c r="J35" s="16"/>
      <c r="K35" s="16"/>
    </row>
    <row r="36" spans="1:11" x14ac:dyDescent="0.25">
      <c r="A36" s="15"/>
      <c r="B36" s="15"/>
      <c r="C36" s="15"/>
      <c r="D36" s="16"/>
      <c r="E36" s="17"/>
      <c r="F36" s="17"/>
      <c r="G36" s="17"/>
      <c r="H36" s="17"/>
      <c r="I36" s="17"/>
      <c r="J36" s="16"/>
      <c r="K36" s="16"/>
    </row>
    <row r="37" spans="1:11" x14ac:dyDescent="0.25">
      <c r="A37" s="15"/>
      <c r="B37" s="15"/>
      <c r="C37" s="15"/>
      <c r="D37" s="16"/>
      <c r="E37" s="17"/>
      <c r="F37" s="17"/>
      <c r="G37" s="17"/>
      <c r="H37" s="17"/>
      <c r="I37" s="17"/>
      <c r="J37" s="16"/>
      <c r="K37" s="16"/>
    </row>
    <row r="38" spans="1:11" x14ac:dyDescent="0.25">
      <c r="A38" s="15"/>
      <c r="B38" s="15"/>
      <c r="C38" s="15"/>
      <c r="D38" s="16"/>
      <c r="E38" s="17"/>
      <c r="F38" s="17"/>
      <c r="G38" s="17"/>
      <c r="H38" s="17"/>
      <c r="I38" s="17"/>
      <c r="J38" s="16"/>
      <c r="K38" s="16"/>
    </row>
    <row r="39" spans="1:11" x14ac:dyDescent="0.25">
      <c r="A39" s="15"/>
      <c r="B39" s="15"/>
      <c r="C39" s="15"/>
      <c r="D39" s="16"/>
      <c r="E39" s="17"/>
      <c r="F39" s="17"/>
      <c r="G39" s="17"/>
      <c r="H39" s="17"/>
      <c r="I39" s="17"/>
      <c r="J39" s="16"/>
      <c r="K39" s="16"/>
    </row>
    <row r="40" spans="1:11" x14ac:dyDescent="0.25">
      <c r="A40" s="15"/>
      <c r="B40" s="15"/>
      <c r="C40" s="15"/>
      <c r="D40" s="16"/>
      <c r="E40" s="17"/>
      <c r="F40" s="17"/>
      <c r="G40" s="17"/>
      <c r="H40" s="17"/>
      <c r="I40" s="17"/>
      <c r="J40" s="16"/>
      <c r="K40" s="16"/>
    </row>
    <row r="41" spans="1:11" x14ac:dyDescent="0.25">
      <c r="A41" s="15"/>
      <c r="B41" s="15"/>
      <c r="C41" s="15"/>
      <c r="D41" s="16"/>
      <c r="E41" s="17"/>
      <c r="F41" s="17"/>
      <c r="G41" s="17"/>
      <c r="H41" s="17"/>
      <c r="I41" s="17"/>
      <c r="J41" s="16"/>
      <c r="K41" s="16"/>
    </row>
    <row r="42" spans="1:11" x14ac:dyDescent="0.25">
      <c r="A42" s="15"/>
      <c r="B42" s="15"/>
      <c r="C42" s="15"/>
      <c r="D42" s="16"/>
      <c r="E42" s="17"/>
      <c r="F42" s="17"/>
      <c r="G42" s="17"/>
      <c r="H42" s="17"/>
      <c r="I42" s="17"/>
      <c r="J42" s="16"/>
      <c r="K42" s="16"/>
    </row>
    <row r="43" spans="1:11" x14ac:dyDescent="0.25">
      <c r="A43" s="15"/>
      <c r="B43" s="15"/>
      <c r="C43" s="15"/>
      <c r="D43" s="16"/>
      <c r="E43" s="17"/>
      <c r="F43" s="17"/>
      <c r="G43" s="17"/>
      <c r="H43" s="17"/>
      <c r="I43" s="17"/>
      <c r="J43" s="16"/>
      <c r="K43" s="16"/>
    </row>
    <row r="44" spans="1:11" x14ac:dyDescent="0.25">
      <c r="A44" s="15"/>
      <c r="B44" s="15"/>
      <c r="C44" s="15"/>
      <c r="D44" s="16"/>
      <c r="E44" s="17"/>
      <c r="F44" s="17"/>
      <c r="G44" s="17"/>
      <c r="H44" s="17"/>
      <c r="I44" s="17"/>
      <c r="J44" s="16"/>
      <c r="K44" s="16"/>
    </row>
    <row r="45" spans="1:11" x14ac:dyDescent="0.25">
      <c r="A45" s="15"/>
      <c r="B45" s="15"/>
      <c r="C45" s="15"/>
      <c r="D45" s="16"/>
      <c r="E45" s="17"/>
      <c r="F45" s="17"/>
      <c r="G45" s="17"/>
      <c r="H45" s="17"/>
      <c r="I45" s="17"/>
      <c r="J45" s="16"/>
      <c r="K45" s="16"/>
    </row>
    <row r="46" spans="1:11" x14ac:dyDescent="0.25">
      <c r="A46" s="15"/>
      <c r="B46" s="15"/>
      <c r="C46" s="15"/>
      <c r="D46" s="16"/>
      <c r="E46" s="17"/>
      <c r="F46" s="17"/>
      <c r="G46" s="17"/>
      <c r="H46" s="17"/>
      <c r="I46" s="17"/>
      <c r="J46" s="16"/>
      <c r="K46" s="16"/>
    </row>
    <row r="47" spans="1:11" x14ac:dyDescent="0.25">
      <c r="A47" s="15"/>
      <c r="B47" s="15"/>
      <c r="C47" s="15"/>
      <c r="D47" s="16"/>
      <c r="E47" s="17"/>
      <c r="F47" s="17"/>
      <c r="G47" s="17"/>
      <c r="H47" s="17"/>
      <c r="I47" s="17"/>
      <c r="J47" s="16"/>
      <c r="K47" s="16"/>
    </row>
    <row r="48" spans="1:11" x14ac:dyDescent="0.25">
      <c r="A48" s="15"/>
      <c r="B48" s="15"/>
      <c r="C48" s="15"/>
      <c r="D48" s="16"/>
      <c r="E48" s="17"/>
      <c r="F48" s="17"/>
      <c r="G48" s="17"/>
      <c r="H48" s="17"/>
      <c r="I48" s="17"/>
      <c r="J48" s="16"/>
      <c r="K48" s="16"/>
    </row>
    <row r="49" spans="1:11" x14ac:dyDescent="0.25">
      <c r="A49" s="15"/>
      <c r="B49" s="15"/>
      <c r="C49" s="15"/>
      <c r="D49" s="16"/>
      <c r="E49" s="17"/>
      <c r="F49" s="17"/>
      <c r="G49" s="17"/>
      <c r="H49" s="17"/>
      <c r="I49" s="17"/>
      <c r="J49" s="16"/>
      <c r="K49" s="16"/>
    </row>
    <row r="50" spans="1:11" x14ac:dyDescent="0.25">
      <c r="A50" s="15"/>
      <c r="B50" s="15"/>
      <c r="C50" s="15"/>
      <c r="D50" s="16"/>
      <c r="E50" s="17"/>
      <c r="F50" s="17"/>
      <c r="G50" s="17"/>
      <c r="H50" s="17"/>
      <c r="I50" s="17"/>
      <c r="J50" s="16"/>
      <c r="K50" s="16"/>
    </row>
    <row r="51" spans="1:11" x14ac:dyDescent="0.25">
      <c r="A51" s="15"/>
      <c r="B51" s="15"/>
      <c r="C51" s="15"/>
      <c r="D51" s="16"/>
      <c r="E51" s="17"/>
      <c r="F51" s="17"/>
      <c r="G51" s="17"/>
      <c r="H51" s="17"/>
      <c r="I51" s="17"/>
      <c r="J51" s="16"/>
      <c r="K51" s="16"/>
    </row>
    <row r="52" spans="1:11" x14ac:dyDescent="0.25">
      <c r="A52" s="15"/>
      <c r="B52" s="15"/>
      <c r="C52" s="15"/>
      <c r="D52" s="16"/>
      <c r="E52" s="17"/>
      <c r="F52" s="17"/>
      <c r="G52" s="17"/>
      <c r="H52" s="17"/>
      <c r="I52" s="17"/>
      <c r="J52" s="16"/>
      <c r="K52" s="16"/>
    </row>
    <row r="53" spans="1:11" x14ac:dyDescent="0.25">
      <c r="A53" s="20" t="s">
        <v>60</v>
      </c>
      <c r="B53" s="20" t="s">
        <v>60</v>
      </c>
      <c r="C53" s="20" t="s">
        <v>60</v>
      </c>
      <c r="D53" s="20" t="s">
        <v>60</v>
      </c>
      <c r="E53" s="20"/>
      <c r="F53" s="20"/>
      <c r="G53" s="20"/>
      <c r="H53" s="20"/>
      <c r="I53" s="20"/>
      <c r="J53" s="20" t="s">
        <v>60</v>
      </c>
      <c r="K53" s="20" t="s">
        <v>60</v>
      </c>
    </row>
    <row r="54" spans="1:11" x14ac:dyDescent="0.25">
      <c r="D54" s="21" t="s">
        <v>61</v>
      </c>
      <c r="E54" s="4">
        <f>SUM(E5:E52)</f>
        <v>-860</v>
      </c>
      <c r="F54" s="4">
        <f t="shared" ref="F54:H54" si="0">SUM(F5:F52)</f>
        <v>-348</v>
      </c>
      <c r="G54" s="4">
        <f t="shared" si="0"/>
        <v>3192</v>
      </c>
      <c r="H54" s="4">
        <f t="shared" si="0"/>
        <v>3254.2558020001161</v>
      </c>
    </row>
    <row r="55" spans="1:11" x14ac:dyDescent="0.25">
      <c r="D55" s="21"/>
      <c r="E55" s="22"/>
      <c r="F55" s="23"/>
      <c r="G55" s="24"/>
      <c r="H55" s="24"/>
    </row>
    <row r="56" spans="1:11" x14ac:dyDescent="0.25">
      <c r="C56" t="s">
        <v>62</v>
      </c>
      <c r="D56" s="25"/>
      <c r="E56" s="22"/>
      <c r="F56" s="22"/>
    </row>
  </sheetData>
  <mergeCells count="1">
    <mergeCell ref="E2:H2"/>
  </mergeCells>
  <pageMargins left="0.7" right="0.7" top="0.75" bottom="0.75" header="0.3" footer="0.3"/>
  <pageSetup scale="47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FE437-6DBC-4990-B1F7-13BB0EDEA9BF}">
  <sheetPr>
    <tabColor theme="5" tint="0.39997558519241921"/>
    <pageSetUpPr fitToPage="1"/>
  </sheetPr>
  <dimension ref="A1:Q59"/>
  <sheetViews>
    <sheetView view="pageBreakPreview" topLeftCell="B1" zoomScaleNormal="100" zoomScaleSheetLayoutView="100" workbookViewId="0">
      <selection activeCell="H21" sqref="H21"/>
    </sheetView>
  </sheetViews>
  <sheetFormatPr defaultRowHeight="15" x14ac:dyDescent="0.25"/>
  <cols>
    <col min="1" max="1" width="44.140625" bestFit="1" customWidth="1"/>
    <col min="2" max="2" width="44.85546875" bestFit="1" customWidth="1"/>
    <col min="3" max="3" width="67.7109375" bestFit="1" customWidth="1"/>
    <col min="4" max="4" width="25.140625" style="5" customWidth="1"/>
    <col min="5" max="5" width="12.28515625" style="4" customWidth="1"/>
    <col min="6" max="6" width="10.5703125" style="4" customWidth="1"/>
    <col min="7" max="7" width="11.85546875" style="4" customWidth="1"/>
    <col min="8" max="8" width="10.140625" style="4" customWidth="1"/>
    <col min="9" max="9" width="14.140625" style="4" customWidth="1"/>
    <col min="10" max="10" width="23" style="5" customWidth="1"/>
    <col min="11" max="11" width="14.7109375" style="5" customWidth="1"/>
    <col min="12" max="12" width="15.28515625" bestFit="1" customWidth="1"/>
    <col min="13" max="13" width="12.7109375" bestFit="1" customWidth="1"/>
    <col min="14" max="14" width="12.28515625" bestFit="1" customWidth="1"/>
    <col min="15" max="15" width="10.5703125" bestFit="1" customWidth="1"/>
    <col min="16" max="16" width="11.85546875" bestFit="1" customWidth="1"/>
    <col min="17" max="17" width="10.1406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83</v>
      </c>
      <c r="B2" s="2" t="s">
        <v>3</v>
      </c>
      <c r="C2" s="6" t="s">
        <v>64</v>
      </c>
      <c r="E2" s="7" t="s">
        <v>4</v>
      </c>
      <c r="F2" s="7"/>
      <c r="G2" s="7"/>
      <c r="H2" s="7"/>
    </row>
    <row r="3" spans="1:17" s="9" customFormat="1" ht="45" x14ac:dyDescent="0.25">
      <c r="A3" s="9" t="s">
        <v>5</v>
      </c>
      <c r="B3" s="9" t="s">
        <v>6</v>
      </c>
      <c r="C3" s="9" t="s">
        <v>7</v>
      </c>
      <c r="D3" s="9" t="s">
        <v>8</v>
      </c>
      <c r="E3" s="9">
        <v>2023</v>
      </c>
      <c r="F3" s="9">
        <v>2024</v>
      </c>
      <c r="G3" s="9">
        <v>2025</v>
      </c>
      <c r="H3" s="9">
        <v>2026</v>
      </c>
      <c r="I3" s="10" t="s">
        <v>9</v>
      </c>
      <c r="J3" s="9" t="s">
        <v>10</v>
      </c>
      <c r="K3" s="9" t="s">
        <v>11</v>
      </c>
    </row>
    <row r="4" spans="1:17" x14ac:dyDescent="0.25">
      <c r="A4" s="11" t="s">
        <v>12</v>
      </c>
      <c r="B4" s="11" t="s">
        <v>13</v>
      </c>
      <c r="C4" s="11" t="s">
        <v>14</v>
      </c>
      <c r="D4" s="12"/>
      <c r="E4" s="13">
        <v>13329607.872168444</v>
      </c>
      <c r="F4" s="13"/>
      <c r="G4" s="13"/>
      <c r="H4" s="13"/>
      <c r="I4" s="14">
        <v>44880</v>
      </c>
      <c r="J4" s="14">
        <v>44927</v>
      </c>
      <c r="K4" s="14" t="s">
        <v>15</v>
      </c>
      <c r="L4" s="4"/>
    </row>
    <row r="5" spans="1:17" x14ac:dyDescent="0.25">
      <c r="A5" s="15" t="s">
        <v>16</v>
      </c>
      <c r="B5" s="15" t="s">
        <v>13</v>
      </c>
      <c r="C5" s="15" t="s">
        <v>17</v>
      </c>
      <c r="D5" s="15" t="s">
        <v>18</v>
      </c>
      <c r="E5" s="17"/>
      <c r="F5" s="17"/>
      <c r="G5" s="17"/>
      <c r="H5" s="17"/>
      <c r="I5" s="18">
        <v>44880</v>
      </c>
      <c r="J5" s="18">
        <v>44927</v>
      </c>
      <c r="K5" s="18" t="s">
        <v>15</v>
      </c>
      <c r="L5" s="4"/>
      <c r="M5" s="5" t="s">
        <v>16</v>
      </c>
      <c r="N5" s="4">
        <f>SUMIF($A$5:$A55,$M5,E$5:E55)</f>
        <v>-13556.315337147564</v>
      </c>
      <c r="O5" s="4">
        <f>SUMIF($A$5:$A55,$M5,F$5:F55)</f>
        <v>168334.59769747965</v>
      </c>
      <c r="P5" s="4">
        <f>SUMIF($A$5:$A55,$M5,G$5:G55)</f>
        <v>0</v>
      </c>
      <c r="Q5" s="4">
        <f>SUMIF($A$5:$A55,$M5,H$5:H55)</f>
        <v>0</v>
      </c>
    </row>
    <row r="6" spans="1:17" x14ac:dyDescent="0.25">
      <c r="A6" s="15" t="s">
        <v>16</v>
      </c>
      <c r="B6" s="15" t="s">
        <v>19</v>
      </c>
      <c r="C6" s="15" t="s">
        <v>20</v>
      </c>
      <c r="D6" s="15" t="s">
        <v>18</v>
      </c>
      <c r="E6" s="17"/>
      <c r="F6" s="17"/>
      <c r="G6" s="17"/>
      <c r="H6" s="17"/>
      <c r="I6" s="18">
        <v>44917</v>
      </c>
      <c r="J6" s="18">
        <v>44927</v>
      </c>
      <c r="K6" s="18" t="s">
        <v>15</v>
      </c>
      <c r="L6" s="4"/>
      <c r="M6" s="5" t="s">
        <v>21</v>
      </c>
      <c r="N6" s="4">
        <f>SUMIF($A$5:$A56,$M6,E$5:E56)</f>
        <v>0</v>
      </c>
      <c r="O6" s="4">
        <f>SUMIF($A$5:$A56,$M6,F$5:F56)</f>
        <v>0</v>
      </c>
      <c r="P6" s="4">
        <f>SUMIF($A$5:$A56,$M6,G$5:G56)</f>
        <v>0</v>
      </c>
      <c r="Q6" s="4">
        <f>SUMIF($A$5:$A56,$M6,H$5:H56)</f>
        <v>0</v>
      </c>
    </row>
    <row r="7" spans="1:17" x14ac:dyDescent="0.25">
      <c r="A7" s="15" t="s">
        <v>16</v>
      </c>
      <c r="B7" s="15" t="s">
        <v>22</v>
      </c>
      <c r="C7" s="15" t="s">
        <v>23</v>
      </c>
      <c r="D7" s="15" t="s">
        <v>24</v>
      </c>
      <c r="E7" s="17">
        <v>53743.287330824882</v>
      </c>
      <c r="F7" s="17"/>
      <c r="G7" s="17"/>
      <c r="H7" s="17"/>
      <c r="I7" s="18">
        <v>44974</v>
      </c>
      <c r="J7" s="18">
        <v>45004</v>
      </c>
      <c r="K7" s="18" t="s">
        <v>15</v>
      </c>
      <c r="L7" s="4"/>
      <c r="M7" s="5" t="s">
        <v>25</v>
      </c>
      <c r="N7" s="4">
        <f>SUMIF($A$5:$A56,$M7,E$5:E56)</f>
        <v>0</v>
      </c>
      <c r="O7" s="4">
        <f>SUMIF($A$5:$A56,$M7,F$5:F56)</f>
        <v>1302572.8521432597</v>
      </c>
      <c r="P7" s="4">
        <f>SUMIF($A$5:$A56,$M7,G$5:G56)</f>
        <v>0</v>
      </c>
      <c r="Q7" s="4">
        <f>SUMIF($A$5:$A56,$M7,H$5:H56)</f>
        <v>0</v>
      </c>
    </row>
    <row r="8" spans="1:17" x14ac:dyDescent="0.25">
      <c r="A8" s="15" t="s">
        <v>16</v>
      </c>
      <c r="B8" s="15" t="s">
        <v>26</v>
      </c>
      <c r="C8" s="15" t="s">
        <v>27</v>
      </c>
      <c r="D8" s="15" t="s">
        <v>18</v>
      </c>
      <c r="E8" s="17"/>
      <c r="F8" s="17"/>
      <c r="G8" s="17"/>
      <c r="H8" s="17"/>
      <c r="I8" s="18">
        <v>45019</v>
      </c>
      <c r="J8" s="18">
        <v>45019</v>
      </c>
      <c r="K8" s="18" t="s">
        <v>15</v>
      </c>
      <c r="L8" s="4"/>
      <c r="M8" s="5" t="s">
        <v>28</v>
      </c>
      <c r="N8" s="4">
        <f>SUMIF($A$5:$A60,$M8,E$5:E60)</f>
        <v>0</v>
      </c>
      <c r="O8" s="4">
        <f>SUMIF($A$5:$A60,$M8,F$5:F60)</f>
        <v>0</v>
      </c>
      <c r="P8" s="4">
        <f>SUMIF($A$5:$A60,$M8,G$5:G60)</f>
        <v>822583.30226009525</v>
      </c>
      <c r="Q8" s="4">
        <f>SUMIF($A$5:$A60,$M8,H$5:H60)</f>
        <v>627484.02659633569</v>
      </c>
    </row>
    <row r="9" spans="1:17" x14ac:dyDescent="0.25">
      <c r="A9" s="15" t="s">
        <v>16</v>
      </c>
      <c r="B9" s="15" t="s">
        <v>29</v>
      </c>
      <c r="C9" s="15" t="s">
        <v>30</v>
      </c>
      <c r="D9" s="15" t="s">
        <v>18</v>
      </c>
      <c r="E9" s="17"/>
      <c r="F9" s="17"/>
      <c r="G9" s="17"/>
      <c r="H9" s="17"/>
      <c r="I9" s="18">
        <v>45086</v>
      </c>
      <c r="J9" s="18">
        <v>45116</v>
      </c>
      <c r="K9" s="18" t="s">
        <v>15</v>
      </c>
      <c r="L9" s="4"/>
    </row>
    <row r="10" spans="1:17" x14ac:dyDescent="0.25">
      <c r="A10" s="15" t="s">
        <v>16</v>
      </c>
      <c r="B10" s="15" t="s">
        <v>31</v>
      </c>
      <c r="C10" s="15" t="s">
        <v>32</v>
      </c>
      <c r="D10" s="15" t="s">
        <v>18</v>
      </c>
      <c r="E10" s="17"/>
      <c r="F10" s="17"/>
      <c r="G10" s="17"/>
      <c r="H10" s="17"/>
      <c r="I10" s="18">
        <v>45135</v>
      </c>
      <c r="J10" s="18">
        <v>45165</v>
      </c>
      <c r="K10" s="18" t="s">
        <v>15</v>
      </c>
      <c r="L10" s="4"/>
    </row>
    <row r="11" spans="1:17" x14ac:dyDescent="0.25">
      <c r="A11" s="15" t="s">
        <v>16</v>
      </c>
      <c r="B11" s="15" t="s">
        <v>33</v>
      </c>
      <c r="C11" s="15" t="s">
        <v>34</v>
      </c>
      <c r="D11" s="15" t="s">
        <v>24</v>
      </c>
      <c r="E11" s="17">
        <v>-67299.602667972445</v>
      </c>
      <c r="F11" s="17"/>
      <c r="G11" s="17"/>
      <c r="H11" s="17"/>
      <c r="I11" s="18">
        <v>45138</v>
      </c>
      <c r="J11" s="18">
        <v>45138</v>
      </c>
      <c r="K11" s="18" t="s">
        <v>15</v>
      </c>
      <c r="L11" s="4"/>
    </row>
    <row r="12" spans="1:17" x14ac:dyDescent="0.25">
      <c r="A12" s="15" t="s">
        <v>16</v>
      </c>
      <c r="B12" s="15" t="s">
        <v>35</v>
      </c>
      <c r="C12" s="15" t="s">
        <v>36</v>
      </c>
      <c r="D12" s="15" t="s">
        <v>24</v>
      </c>
      <c r="E12" s="17"/>
      <c r="F12" s="17">
        <v>168334.59769747965</v>
      </c>
      <c r="G12" s="17"/>
      <c r="H12" s="17"/>
      <c r="I12" s="18">
        <v>45214</v>
      </c>
      <c r="J12" s="18">
        <v>45292</v>
      </c>
      <c r="K12" s="18" t="s">
        <v>15</v>
      </c>
      <c r="L12" s="4"/>
      <c r="M12" s="5"/>
    </row>
    <row r="13" spans="1:17" x14ac:dyDescent="0.25">
      <c r="A13" s="15" t="s">
        <v>16</v>
      </c>
      <c r="B13" s="15" t="s">
        <v>37</v>
      </c>
      <c r="C13" s="15" t="s">
        <v>38</v>
      </c>
      <c r="D13" s="15" t="s">
        <v>24</v>
      </c>
      <c r="E13" s="17"/>
      <c r="F13" s="17">
        <v>0</v>
      </c>
      <c r="G13" s="17"/>
      <c r="H13" s="17"/>
      <c r="I13" s="18">
        <v>45245</v>
      </c>
      <c r="J13" s="18">
        <v>45292</v>
      </c>
      <c r="K13" s="18" t="s">
        <v>15</v>
      </c>
      <c r="L13" s="4"/>
      <c r="M13" s="5"/>
    </row>
    <row r="14" spans="1:17" x14ac:dyDescent="0.25">
      <c r="A14" s="15" t="s">
        <v>16</v>
      </c>
      <c r="B14" s="15" t="s">
        <v>39</v>
      </c>
      <c r="C14" s="15" t="s">
        <v>20</v>
      </c>
      <c r="D14" s="15" t="s">
        <v>18</v>
      </c>
      <c r="E14" s="17"/>
      <c r="F14" s="17"/>
      <c r="G14" s="17"/>
      <c r="H14" s="17"/>
      <c r="I14" s="18">
        <v>45275</v>
      </c>
      <c r="J14" s="18">
        <v>45292</v>
      </c>
      <c r="K14" s="18" t="s">
        <v>15</v>
      </c>
      <c r="L14" s="4"/>
      <c r="M14" s="5"/>
    </row>
    <row r="15" spans="1:17" x14ac:dyDescent="0.25">
      <c r="A15" s="15" t="s">
        <v>16</v>
      </c>
      <c r="B15" s="15" t="s">
        <v>40</v>
      </c>
      <c r="C15" s="15" t="s">
        <v>41</v>
      </c>
      <c r="D15" s="15" t="s">
        <v>24</v>
      </c>
      <c r="E15" s="17"/>
      <c r="F15" s="17">
        <v>0</v>
      </c>
      <c r="G15" s="17"/>
      <c r="H15" s="17"/>
      <c r="I15" s="18">
        <v>45278</v>
      </c>
      <c r="J15" s="18">
        <v>45292</v>
      </c>
      <c r="K15" s="18" t="s">
        <v>15</v>
      </c>
      <c r="L15" s="4"/>
    </row>
    <row r="16" spans="1:17" x14ac:dyDescent="0.25">
      <c r="A16" s="15" t="s">
        <v>16</v>
      </c>
      <c r="B16" s="15" t="s">
        <v>42</v>
      </c>
      <c r="C16" s="15" t="s">
        <v>43</v>
      </c>
      <c r="D16" s="15" t="s">
        <v>18</v>
      </c>
      <c r="E16" s="17"/>
      <c r="F16" s="17"/>
      <c r="G16" s="17"/>
      <c r="H16" s="17"/>
      <c r="I16" s="18">
        <v>45282</v>
      </c>
      <c r="J16" s="18">
        <v>45292</v>
      </c>
      <c r="K16" s="18" t="s">
        <v>15</v>
      </c>
      <c r="L16" s="4"/>
    </row>
    <row r="17" spans="1:12" x14ac:dyDescent="0.25">
      <c r="A17" s="15" t="s">
        <v>16</v>
      </c>
      <c r="B17" s="15" t="s">
        <v>44</v>
      </c>
      <c r="C17" s="15" t="s">
        <v>45</v>
      </c>
      <c r="D17" s="15" t="s">
        <v>18</v>
      </c>
      <c r="E17" s="17"/>
      <c r="F17" s="17"/>
      <c r="G17" s="17"/>
      <c r="H17" s="17"/>
      <c r="I17" s="18">
        <v>45282</v>
      </c>
      <c r="J17" s="18">
        <v>45292</v>
      </c>
      <c r="K17" s="18" t="s">
        <v>15</v>
      </c>
    </row>
    <row r="18" spans="1:12" x14ac:dyDescent="0.25">
      <c r="A18" s="15" t="s">
        <v>16</v>
      </c>
      <c r="B18" s="15" t="s">
        <v>46</v>
      </c>
      <c r="C18" s="15" t="s">
        <v>47</v>
      </c>
      <c r="D18" s="15" t="s">
        <v>18</v>
      </c>
      <c r="E18" s="17"/>
      <c r="F18" s="17"/>
      <c r="G18" s="17"/>
      <c r="H18" s="17"/>
      <c r="I18" s="18">
        <v>44760</v>
      </c>
      <c r="J18" s="18">
        <v>45292</v>
      </c>
      <c r="K18" s="18">
        <v>45291</v>
      </c>
      <c r="L18" s="4"/>
    </row>
    <row r="19" spans="1:12" x14ac:dyDescent="0.25">
      <c r="A19" s="15" t="s">
        <v>25</v>
      </c>
      <c r="B19" s="15" t="s">
        <v>48</v>
      </c>
      <c r="C19" s="15" t="s">
        <v>49</v>
      </c>
      <c r="D19" s="15" t="s">
        <v>24</v>
      </c>
      <c r="E19" s="17"/>
      <c r="F19" s="17">
        <v>1302572.8521432597</v>
      </c>
      <c r="G19" s="17"/>
      <c r="H19" s="17"/>
      <c r="I19" s="18"/>
      <c r="J19" s="18">
        <v>45627</v>
      </c>
      <c r="K19" s="18" t="s">
        <v>15</v>
      </c>
      <c r="L19" s="4"/>
    </row>
    <row r="20" spans="1:12" x14ac:dyDescent="0.25">
      <c r="A20" s="15" t="s">
        <v>21</v>
      </c>
      <c r="B20" s="15" t="s">
        <v>50</v>
      </c>
      <c r="C20" s="15" t="s">
        <v>51</v>
      </c>
      <c r="D20" s="15" t="s">
        <v>18</v>
      </c>
      <c r="E20" s="17"/>
      <c r="F20" s="17"/>
      <c r="G20" s="17"/>
      <c r="H20" s="17"/>
      <c r="I20" s="18"/>
      <c r="J20" s="18">
        <v>45383</v>
      </c>
      <c r="K20" s="18"/>
      <c r="L20" s="4"/>
    </row>
    <row r="21" spans="1:12" x14ac:dyDescent="0.25">
      <c r="A21" s="15" t="s">
        <v>21</v>
      </c>
      <c r="B21" s="15" t="s">
        <v>52</v>
      </c>
      <c r="C21" s="15" t="s">
        <v>53</v>
      </c>
      <c r="D21" s="15" t="s">
        <v>18</v>
      </c>
      <c r="E21" s="17"/>
      <c r="F21" s="17"/>
      <c r="G21" s="17"/>
      <c r="H21" s="17"/>
      <c r="I21" s="18"/>
      <c r="J21" s="18">
        <v>45422</v>
      </c>
      <c r="K21" s="18"/>
    </row>
    <row r="22" spans="1:12" x14ac:dyDescent="0.25">
      <c r="A22" s="15" t="s">
        <v>28</v>
      </c>
      <c r="B22" s="15" t="s">
        <v>54</v>
      </c>
      <c r="C22" s="15" t="s">
        <v>55</v>
      </c>
      <c r="D22" s="15" t="s">
        <v>18</v>
      </c>
      <c r="E22" s="17"/>
      <c r="F22" s="17"/>
      <c r="G22" s="17"/>
      <c r="H22" s="17"/>
      <c r="I22" s="18"/>
      <c r="J22" s="18"/>
      <c r="K22" s="18"/>
      <c r="L22" s="4"/>
    </row>
    <row r="23" spans="1:12" x14ac:dyDescent="0.25">
      <c r="A23" s="15" t="s">
        <v>28</v>
      </c>
      <c r="B23" s="15" t="s">
        <v>54</v>
      </c>
      <c r="C23" s="15" t="s">
        <v>56</v>
      </c>
      <c r="D23" s="15" t="s">
        <v>24</v>
      </c>
      <c r="E23" s="15"/>
      <c r="F23" s="15"/>
      <c r="G23" s="17"/>
      <c r="H23" s="17"/>
      <c r="I23" s="18"/>
      <c r="J23" s="18"/>
      <c r="K23" s="18"/>
    </row>
    <row r="24" spans="1:12" x14ac:dyDescent="0.25">
      <c r="A24" s="15" t="s">
        <v>28</v>
      </c>
      <c r="B24" s="15" t="s">
        <v>48</v>
      </c>
      <c r="C24" s="15" t="s">
        <v>57</v>
      </c>
      <c r="D24" s="15" t="s">
        <v>24</v>
      </c>
      <c r="E24" s="15"/>
      <c r="F24" s="15"/>
      <c r="G24" s="17">
        <v>822583.30226009525</v>
      </c>
      <c r="H24" s="17"/>
      <c r="I24" s="18"/>
      <c r="J24" s="18">
        <v>45658</v>
      </c>
      <c r="K24" s="18"/>
      <c r="L24" s="4"/>
    </row>
    <row r="25" spans="1:12" x14ac:dyDescent="0.25">
      <c r="A25" s="15" t="s">
        <v>28</v>
      </c>
      <c r="B25" s="15" t="s">
        <v>54</v>
      </c>
      <c r="C25" s="15" t="s">
        <v>17</v>
      </c>
      <c r="D25" s="15" t="s">
        <v>18</v>
      </c>
      <c r="E25" s="17"/>
      <c r="F25" s="17"/>
      <c r="G25" s="17"/>
      <c r="H25" s="17"/>
      <c r="I25" s="18"/>
      <c r="J25" s="18"/>
      <c r="K25" s="18"/>
    </row>
    <row r="26" spans="1:12" x14ac:dyDescent="0.25">
      <c r="A26" s="15" t="s">
        <v>28</v>
      </c>
      <c r="B26" s="15" t="s">
        <v>54</v>
      </c>
      <c r="C26" s="15" t="s">
        <v>56</v>
      </c>
      <c r="D26" s="15" t="s">
        <v>24</v>
      </c>
      <c r="E26" s="17"/>
      <c r="F26" s="17"/>
      <c r="G26" s="17"/>
      <c r="H26" s="17"/>
      <c r="I26" s="17"/>
      <c r="J26" s="17"/>
      <c r="K26" s="17"/>
    </row>
    <row r="27" spans="1:12" x14ac:dyDescent="0.25">
      <c r="A27" s="15" t="s">
        <v>28</v>
      </c>
      <c r="B27" s="15" t="s">
        <v>48</v>
      </c>
      <c r="C27" s="15" t="s">
        <v>58</v>
      </c>
      <c r="D27" s="15" t="s">
        <v>24</v>
      </c>
      <c r="E27" s="17"/>
      <c r="F27" s="17"/>
      <c r="G27" s="17"/>
      <c r="H27" s="17">
        <v>627484.02659633569</v>
      </c>
      <c r="I27" s="18"/>
      <c r="J27" s="18">
        <v>46023</v>
      </c>
      <c r="K27" s="18"/>
      <c r="L27" s="4"/>
    </row>
    <row r="28" spans="1:12" x14ac:dyDescent="0.25">
      <c r="A28" s="15" t="s">
        <v>59</v>
      </c>
      <c r="B28" s="15"/>
      <c r="C28" s="15"/>
      <c r="D28" s="15"/>
      <c r="E28" s="17"/>
      <c r="F28" s="17"/>
      <c r="G28" s="17"/>
      <c r="H28" s="17"/>
      <c r="I28" s="18"/>
      <c r="J28" s="18"/>
      <c r="K28" s="18"/>
    </row>
    <row r="29" spans="1:12" x14ac:dyDescent="0.25">
      <c r="A29" s="15"/>
      <c r="B29" s="15"/>
      <c r="C29" s="15"/>
      <c r="D29" s="16"/>
      <c r="E29" s="17"/>
      <c r="F29" s="17"/>
      <c r="G29" s="17"/>
      <c r="H29" s="17"/>
      <c r="I29" s="17"/>
      <c r="J29" s="16"/>
      <c r="K29" s="16"/>
    </row>
    <row r="30" spans="1:12" x14ac:dyDescent="0.25">
      <c r="A30" s="15"/>
      <c r="B30" s="15"/>
      <c r="C30" s="15"/>
      <c r="D30" s="16"/>
      <c r="E30" s="17"/>
      <c r="F30" s="17"/>
      <c r="G30" s="17"/>
      <c r="H30" s="17"/>
      <c r="I30" s="17"/>
      <c r="J30" s="16"/>
      <c r="K30" s="16"/>
    </row>
    <row r="31" spans="1:12" x14ac:dyDescent="0.25">
      <c r="A31" s="15"/>
      <c r="B31" s="15"/>
      <c r="C31" s="15"/>
      <c r="D31" s="16"/>
      <c r="E31" s="17"/>
      <c r="F31" s="17"/>
      <c r="G31" s="17"/>
      <c r="H31" s="17"/>
      <c r="I31" s="17"/>
      <c r="J31" s="16"/>
      <c r="K31" s="16"/>
    </row>
    <row r="32" spans="1:12" x14ac:dyDescent="0.25">
      <c r="A32" s="15"/>
      <c r="B32" s="15"/>
      <c r="C32" s="15"/>
      <c r="D32" s="16"/>
      <c r="E32" s="17"/>
      <c r="F32" s="17"/>
      <c r="G32" s="17"/>
      <c r="H32" s="17"/>
      <c r="I32" s="17"/>
      <c r="J32" s="16"/>
      <c r="K32" s="16"/>
    </row>
    <row r="33" spans="1:11" x14ac:dyDescent="0.25">
      <c r="A33" s="15"/>
      <c r="B33" s="15"/>
      <c r="C33" s="15"/>
      <c r="D33" s="16"/>
      <c r="E33" s="17"/>
      <c r="F33" s="17"/>
      <c r="G33" s="17"/>
      <c r="H33" s="17"/>
      <c r="I33" s="17"/>
      <c r="J33" s="16"/>
      <c r="K33" s="16"/>
    </row>
    <row r="34" spans="1:11" x14ac:dyDescent="0.25">
      <c r="A34" s="15"/>
      <c r="B34" s="15"/>
      <c r="C34" s="15"/>
      <c r="D34" s="16"/>
      <c r="E34" s="17"/>
      <c r="F34" s="17"/>
      <c r="G34" s="17"/>
      <c r="H34" s="17"/>
      <c r="I34" s="17"/>
      <c r="J34" s="16"/>
      <c r="K34" s="16"/>
    </row>
    <row r="35" spans="1:11" x14ac:dyDescent="0.25">
      <c r="A35" s="15"/>
      <c r="B35" s="15"/>
      <c r="C35" s="15"/>
      <c r="D35" s="16"/>
      <c r="E35" s="17"/>
      <c r="F35" s="17"/>
      <c r="G35" s="17"/>
      <c r="H35" s="17"/>
      <c r="I35" s="17"/>
      <c r="J35" s="16"/>
      <c r="K35" s="16"/>
    </row>
    <row r="36" spans="1:11" x14ac:dyDescent="0.25">
      <c r="A36" s="15"/>
      <c r="B36" s="15"/>
      <c r="C36" s="15"/>
      <c r="D36" s="16"/>
      <c r="E36" s="17"/>
      <c r="F36" s="17"/>
      <c r="G36" s="17"/>
      <c r="H36" s="17"/>
      <c r="I36" s="17"/>
      <c r="J36" s="16"/>
      <c r="K36" s="16"/>
    </row>
    <row r="37" spans="1:11" x14ac:dyDescent="0.25">
      <c r="A37" s="15"/>
      <c r="B37" s="15"/>
      <c r="C37" s="15"/>
      <c r="D37" s="16"/>
      <c r="E37" s="17"/>
      <c r="F37" s="17"/>
      <c r="G37" s="17"/>
      <c r="H37" s="17"/>
      <c r="I37" s="17"/>
      <c r="J37" s="16"/>
      <c r="K37" s="16"/>
    </row>
    <row r="38" spans="1:11" x14ac:dyDescent="0.25">
      <c r="A38" s="15"/>
      <c r="B38" s="15"/>
      <c r="C38" s="15"/>
      <c r="D38" s="16"/>
      <c r="E38" s="17"/>
      <c r="F38" s="17"/>
      <c r="G38" s="17"/>
      <c r="H38" s="17"/>
      <c r="I38" s="17"/>
      <c r="J38" s="16"/>
      <c r="K38" s="16"/>
    </row>
    <row r="39" spans="1:11" x14ac:dyDescent="0.25">
      <c r="A39" s="15"/>
      <c r="B39" s="15"/>
      <c r="C39" s="15"/>
      <c r="D39" s="16"/>
      <c r="E39" s="17"/>
      <c r="F39" s="17"/>
      <c r="G39" s="17"/>
      <c r="H39" s="17"/>
      <c r="I39" s="17"/>
      <c r="J39" s="16"/>
      <c r="K39" s="16"/>
    </row>
    <row r="40" spans="1:11" x14ac:dyDescent="0.25">
      <c r="A40" s="15"/>
      <c r="B40" s="15"/>
      <c r="C40" s="15"/>
      <c r="D40" s="16"/>
      <c r="E40" s="17"/>
      <c r="F40" s="17"/>
      <c r="G40" s="17"/>
      <c r="H40" s="17"/>
      <c r="I40" s="17"/>
      <c r="J40" s="16"/>
      <c r="K40" s="16"/>
    </row>
    <row r="41" spans="1:11" x14ac:dyDescent="0.25">
      <c r="A41" s="15"/>
      <c r="B41" s="15"/>
      <c r="C41" s="15"/>
      <c r="D41" s="16"/>
      <c r="E41" s="17"/>
      <c r="F41" s="17"/>
      <c r="G41" s="17"/>
      <c r="H41" s="17"/>
      <c r="I41" s="17"/>
      <c r="J41" s="16"/>
      <c r="K41" s="16"/>
    </row>
    <row r="42" spans="1:11" x14ac:dyDescent="0.25">
      <c r="A42" s="15"/>
      <c r="B42" s="15"/>
      <c r="C42" s="15"/>
      <c r="D42" s="16"/>
      <c r="E42" s="17"/>
      <c r="F42" s="17"/>
      <c r="G42" s="17"/>
      <c r="H42" s="17"/>
      <c r="I42" s="17"/>
      <c r="J42" s="16"/>
      <c r="K42" s="16"/>
    </row>
    <row r="43" spans="1:11" x14ac:dyDescent="0.25">
      <c r="A43" s="15"/>
      <c r="B43" s="15"/>
      <c r="C43" s="15"/>
      <c r="D43" s="16"/>
      <c r="E43" s="17"/>
      <c r="F43" s="17"/>
      <c r="G43" s="17"/>
      <c r="H43" s="17"/>
      <c r="I43" s="17"/>
      <c r="J43" s="16"/>
      <c r="K43" s="16"/>
    </row>
    <row r="44" spans="1:11" x14ac:dyDescent="0.25">
      <c r="A44" s="15"/>
      <c r="B44" s="15"/>
      <c r="C44" s="15"/>
      <c r="D44" s="16"/>
      <c r="E44" s="17"/>
      <c r="F44" s="17"/>
      <c r="G44" s="17"/>
      <c r="H44" s="17"/>
      <c r="I44" s="17"/>
      <c r="J44" s="16"/>
      <c r="K44" s="16"/>
    </row>
    <row r="45" spans="1:11" x14ac:dyDescent="0.25">
      <c r="A45" s="15"/>
      <c r="B45" s="15"/>
      <c r="C45" s="15"/>
      <c r="D45" s="16"/>
      <c r="E45" s="17"/>
      <c r="F45" s="17"/>
      <c r="G45" s="17"/>
      <c r="H45" s="17"/>
      <c r="I45" s="17"/>
      <c r="J45" s="16"/>
      <c r="K45" s="16"/>
    </row>
    <row r="46" spans="1:11" x14ac:dyDescent="0.25">
      <c r="A46" s="15"/>
      <c r="B46" s="15"/>
      <c r="C46" s="15"/>
      <c r="D46" s="16"/>
      <c r="E46" s="17"/>
      <c r="F46" s="17"/>
      <c r="G46" s="17"/>
      <c r="H46" s="17"/>
      <c r="I46" s="17"/>
      <c r="J46" s="16"/>
      <c r="K46" s="16"/>
    </row>
    <row r="47" spans="1:11" x14ac:dyDescent="0.25">
      <c r="A47" s="15"/>
      <c r="B47" s="15"/>
      <c r="C47" s="15"/>
      <c r="D47" s="16"/>
      <c r="E47" s="17"/>
      <c r="F47" s="17"/>
      <c r="G47" s="17"/>
      <c r="H47" s="17"/>
      <c r="I47" s="17"/>
      <c r="J47" s="16"/>
      <c r="K47" s="16"/>
    </row>
    <row r="48" spans="1:11" x14ac:dyDescent="0.25">
      <c r="A48" s="15"/>
      <c r="B48" s="15"/>
      <c r="C48" s="15"/>
      <c r="D48" s="16"/>
      <c r="E48" s="17"/>
      <c r="F48" s="17"/>
      <c r="G48" s="17"/>
      <c r="H48" s="17"/>
      <c r="I48" s="17"/>
      <c r="J48" s="16"/>
      <c r="K48" s="16"/>
    </row>
    <row r="49" spans="1:11" x14ac:dyDescent="0.25">
      <c r="A49" s="15"/>
      <c r="B49" s="15"/>
      <c r="C49" s="15"/>
      <c r="D49" s="16"/>
      <c r="E49" s="17"/>
      <c r="F49" s="17"/>
      <c r="G49" s="17"/>
      <c r="H49" s="17"/>
      <c r="I49" s="17"/>
      <c r="J49" s="16"/>
      <c r="K49" s="16"/>
    </row>
    <row r="50" spans="1:11" x14ac:dyDescent="0.25">
      <c r="A50" s="15"/>
      <c r="B50" s="15"/>
      <c r="C50" s="15"/>
      <c r="D50" s="16"/>
      <c r="E50" s="17"/>
      <c r="F50" s="17"/>
      <c r="G50" s="17"/>
      <c r="H50" s="17"/>
      <c r="I50" s="17"/>
      <c r="J50" s="16"/>
      <c r="K50" s="16"/>
    </row>
    <row r="51" spans="1:11" x14ac:dyDescent="0.25">
      <c r="A51" s="15"/>
      <c r="B51" s="15"/>
      <c r="C51" s="15"/>
      <c r="D51" s="16"/>
      <c r="E51" s="17"/>
      <c r="F51" s="17"/>
      <c r="G51" s="17"/>
      <c r="H51" s="17"/>
      <c r="I51" s="17"/>
      <c r="J51" s="16"/>
      <c r="K51" s="16"/>
    </row>
    <row r="52" spans="1:11" x14ac:dyDescent="0.25">
      <c r="A52" s="15"/>
      <c r="B52" s="15"/>
      <c r="C52" s="15"/>
      <c r="D52" s="16"/>
      <c r="E52" s="17"/>
      <c r="F52" s="17"/>
      <c r="G52" s="17"/>
      <c r="H52" s="17"/>
      <c r="I52" s="17"/>
      <c r="J52" s="16"/>
      <c r="K52" s="16"/>
    </row>
    <row r="53" spans="1:11" x14ac:dyDescent="0.25">
      <c r="A53" s="15"/>
      <c r="B53" s="15"/>
      <c r="C53" s="15"/>
      <c r="D53" s="16"/>
      <c r="E53" s="17"/>
      <c r="F53" s="17"/>
      <c r="G53" s="17"/>
      <c r="H53" s="17"/>
      <c r="I53" s="17"/>
      <c r="J53" s="16"/>
      <c r="K53" s="16"/>
    </row>
    <row r="54" spans="1:11" x14ac:dyDescent="0.25">
      <c r="A54" s="15"/>
      <c r="B54" s="15"/>
      <c r="C54" s="15"/>
      <c r="D54" s="16"/>
      <c r="E54" s="17"/>
      <c r="F54" s="17"/>
      <c r="G54" s="17"/>
      <c r="H54" s="17"/>
      <c r="I54" s="17"/>
      <c r="J54" s="16"/>
      <c r="K54" s="16"/>
    </row>
    <row r="55" spans="1:11" x14ac:dyDescent="0.25">
      <c r="A55" s="15"/>
      <c r="B55" s="15"/>
      <c r="C55" s="15"/>
      <c r="D55" s="16"/>
      <c r="E55" s="17"/>
      <c r="F55" s="17"/>
      <c r="G55" s="17"/>
      <c r="H55" s="17"/>
      <c r="I55" s="17"/>
      <c r="J55" s="16"/>
      <c r="K55" s="16"/>
    </row>
    <row r="56" spans="1:11" x14ac:dyDescent="0.25">
      <c r="A56" s="20" t="s">
        <v>60</v>
      </c>
      <c r="B56" s="20" t="s">
        <v>60</v>
      </c>
      <c r="C56" s="20" t="s">
        <v>60</v>
      </c>
      <c r="D56" s="20" t="s">
        <v>60</v>
      </c>
      <c r="E56" s="20"/>
      <c r="F56" s="20"/>
      <c r="G56" s="20"/>
      <c r="H56" s="20"/>
      <c r="I56" s="20"/>
      <c r="J56" s="20" t="s">
        <v>60</v>
      </c>
      <c r="K56" s="20" t="s">
        <v>60</v>
      </c>
    </row>
    <row r="57" spans="1:11" x14ac:dyDescent="0.25">
      <c r="D57" s="21" t="s">
        <v>61</v>
      </c>
      <c r="E57" s="4">
        <f>SUM(E5:E55)</f>
        <v>-13556.315337147564</v>
      </c>
      <c r="F57" s="4">
        <f t="shared" ref="F57:H57" si="0">SUM(F5:F55)</f>
        <v>1470907.4498407394</v>
      </c>
      <c r="G57" s="4">
        <f t="shared" si="0"/>
        <v>822583.30226009525</v>
      </c>
      <c r="H57" s="4">
        <f t="shared" si="0"/>
        <v>627484.02659633569</v>
      </c>
    </row>
    <row r="58" spans="1:11" x14ac:dyDescent="0.25">
      <c r="D58" s="21"/>
      <c r="E58" s="22"/>
      <c r="F58" s="23"/>
      <c r="G58" s="24"/>
      <c r="H58" s="24"/>
    </row>
    <row r="59" spans="1:11" x14ac:dyDescent="0.25">
      <c r="C59" t="s">
        <v>62</v>
      </c>
      <c r="D59" s="25"/>
      <c r="E59" s="22"/>
      <c r="F59" s="22"/>
    </row>
  </sheetData>
  <mergeCells count="1">
    <mergeCell ref="E2:H2"/>
  </mergeCells>
  <pageMargins left="0.7" right="0.7" top="0.75" bottom="0.75" header="0.3" footer="0.3"/>
  <pageSetup scale="43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64F02-E7A7-4212-B966-F6F9CE4A1831}">
  <sheetPr>
    <tabColor theme="5" tint="0.39997558519241921"/>
  </sheetPr>
  <dimension ref="A1:AC54"/>
  <sheetViews>
    <sheetView view="pageBreakPreview" zoomScale="96" zoomScaleNormal="96" zoomScaleSheetLayoutView="96" workbookViewId="0">
      <selection activeCell="E23" sqref="E23"/>
    </sheetView>
  </sheetViews>
  <sheetFormatPr defaultRowHeight="15" x14ac:dyDescent="0.25"/>
  <cols>
    <col min="1" max="1" width="44.140625" bestFit="1" customWidth="1"/>
    <col min="2" max="2" width="35.28515625" customWidth="1"/>
    <col min="3" max="3" width="67.7109375" bestFit="1" customWidth="1"/>
    <col min="4" max="4" width="25.28515625" style="5" customWidth="1"/>
    <col min="5" max="5" width="10.5703125" style="4" bestFit="1" customWidth="1"/>
    <col min="6" max="6" width="12.28515625" style="4" customWidth="1"/>
    <col min="7" max="7" width="10.140625" style="4" customWidth="1"/>
    <col min="8" max="8" width="10.5703125" style="4" customWidth="1"/>
    <col min="9" max="9" width="14.140625" style="4" customWidth="1"/>
    <col min="10" max="10" width="17.7109375" style="5" customWidth="1"/>
    <col min="11" max="11" width="15.85546875" style="5" customWidth="1"/>
    <col min="12" max="12" width="12.28515625" customWidth="1"/>
    <col min="13" max="13" width="12.7109375" customWidth="1"/>
    <col min="14" max="15" width="4.140625" customWidth="1"/>
    <col min="16" max="16" width="10.140625" customWidth="1"/>
    <col min="17" max="17" width="10.5703125" customWidth="1"/>
    <col min="18" max="25" width="9.140625" customWidth="1"/>
  </cols>
  <sheetData>
    <row r="1" spans="1:29" x14ac:dyDescent="0.25">
      <c r="A1" s="1" t="s">
        <v>0</v>
      </c>
      <c r="B1" s="2" t="s">
        <v>1</v>
      </c>
      <c r="D1" s="3"/>
    </row>
    <row r="2" spans="1:29" x14ac:dyDescent="0.25">
      <c r="A2" s="1" t="s">
        <v>84</v>
      </c>
      <c r="B2" s="2" t="s">
        <v>3</v>
      </c>
      <c r="C2" s="6" t="s">
        <v>64</v>
      </c>
      <c r="E2" s="7" t="s">
        <v>4</v>
      </c>
      <c r="F2" s="7"/>
      <c r="G2" s="7"/>
      <c r="H2" s="7"/>
    </row>
    <row r="3" spans="1:29" s="9" customFormat="1" ht="45" x14ac:dyDescent="0.25">
      <c r="A3" s="9" t="s">
        <v>5</v>
      </c>
      <c r="B3" s="9" t="s">
        <v>6</v>
      </c>
      <c r="C3" s="9" t="s">
        <v>7</v>
      </c>
      <c r="D3" s="9" t="s">
        <v>8</v>
      </c>
      <c r="E3" s="9">
        <v>2023</v>
      </c>
      <c r="F3" s="9">
        <v>2024</v>
      </c>
      <c r="G3" s="9">
        <v>2025</v>
      </c>
      <c r="H3" s="9">
        <v>2026</v>
      </c>
      <c r="I3" s="10" t="s">
        <v>9</v>
      </c>
      <c r="J3" s="9" t="s">
        <v>10</v>
      </c>
      <c r="K3" s="9" t="s">
        <v>11</v>
      </c>
    </row>
    <row r="4" spans="1:29" x14ac:dyDescent="0.25">
      <c r="A4" s="11" t="s">
        <v>12</v>
      </c>
      <c r="B4" s="11" t="s">
        <v>85</v>
      </c>
      <c r="C4" s="11" t="s">
        <v>86</v>
      </c>
      <c r="D4" s="12" t="s">
        <v>24</v>
      </c>
      <c r="E4" s="13">
        <v>3443523</v>
      </c>
      <c r="F4" s="13"/>
      <c r="G4" s="13"/>
      <c r="H4" s="13"/>
      <c r="I4" s="13"/>
      <c r="J4" s="14">
        <v>44958</v>
      </c>
      <c r="K4" s="12" t="s">
        <v>15</v>
      </c>
      <c r="L4" s="4"/>
    </row>
    <row r="5" spans="1:29" x14ac:dyDescent="0.25">
      <c r="A5" s="15" t="s">
        <v>21</v>
      </c>
      <c r="B5" s="26" t="s">
        <v>39</v>
      </c>
      <c r="C5" s="15" t="s">
        <v>20</v>
      </c>
      <c r="D5" s="16" t="s">
        <v>18</v>
      </c>
      <c r="E5" s="17"/>
      <c r="F5" s="17"/>
      <c r="G5" s="17"/>
      <c r="H5" s="17"/>
      <c r="I5" s="18">
        <v>45275</v>
      </c>
      <c r="J5" s="18">
        <v>45292</v>
      </c>
      <c r="K5" s="16" t="s">
        <v>15</v>
      </c>
      <c r="M5" s="5" t="s">
        <v>16</v>
      </c>
      <c r="N5" s="4">
        <f>SUMIF($A$5:$A50,$M5,E$5:E50)</f>
        <v>0</v>
      </c>
      <c r="O5" s="4">
        <f>SUMIF($A$5:$A50,$M5,F$5:F50)</f>
        <v>0</v>
      </c>
      <c r="P5" s="4">
        <f>SUMIF($A$5:$A50,$M5,G$5:G50)</f>
        <v>0</v>
      </c>
      <c r="Q5" s="4">
        <f>SUMIF($A$5:$A50,$M5,H$5:H50)</f>
        <v>0</v>
      </c>
    </row>
    <row r="6" spans="1:29" x14ac:dyDescent="0.25">
      <c r="A6" s="15" t="s">
        <v>21</v>
      </c>
      <c r="B6" s="26" t="s">
        <v>40</v>
      </c>
      <c r="C6" s="15" t="s">
        <v>41</v>
      </c>
      <c r="D6" s="16" t="s">
        <v>24</v>
      </c>
      <c r="E6" s="17"/>
      <c r="F6" s="17">
        <v>0</v>
      </c>
      <c r="G6" s="17"/>
      <c r="H6" s="17"/>
      <c r="I6" s="18">
        <v>45278</v>
      </c>
      <c r="J6" s="18">
        <v>45292</v>
      </c>
      <c r="K6" s="16" t="s">
        <v>15</v>
      </c>
      <c r="M6" s="5" t="s">
        <v>21</v>
      </c>
      <c r="N6" s="4">
        <f>SUMIF($A$5:$A51,$M6,E$5:E51)</f>
        <v>0</v>
      </c>
      <c r="O6" s="4">
        <f>SUMIF($A$5:$A51,$M6,F$5:F51)</f>
        <v>0</v>
      </c>
      <c r="P6" s="4">
        <f>SUMIF($A$5:$A51,$M6,G$5:G51)</f>
        <v>0</v>
      </c>
      <c r="Q6" s="4">
        <f>SUMIF($A$5:$A51,$M6,H$5:H51)</f>
        <v>0</v>
      </c>
      <c r="Z6">
        <v>81.86</v>
      </c>
      <c r="AA6">
        <v>60.33</v>
      </c>
      <c r="AB6">
        <v>36.49</v>
      </c>
      <c r="AC6">
        <v>26.21</v>
      </c>
    </row>
    <row r="7" spans="1:29" x14ac:dyDescent="0.25">
      <c r="A7" s="15" t="s">
        <v>21</v>
      </c>
      <c r="B7" s="26" t="s">
        <v>87</v>
      </c>
      <c r="C7" s="15" t="s">
        <v>88</v>
      </c>
      <c r="D7" s="16" t="s">
        <v>18</v>
      </c>
      <c r="E7" s="17"/>
      <c r="F7" s="17"/>
      <c r="G7" s="17"/>
      <c r="H7" s="17"/>
      <c r="I7" s="18">
        <v>45282</v>
      </c>
      <c r="J7" s="18">
        <v>45313</v>
      </c>
      <c r="K7" s="16" t="s">
        <v>15</v>
      </c>
      <c r="M7" s="5" t="s">
        <v>25</v>
      </c>
      <c r="N7" s="4">
        <f>SUMIF($A$5:$A51,$M7,E$5:E51)</f>
        <v>0</v>
      </c>
      <c r="O7" s="4">
        <f>SUMIF($A$5:$A51,$M7,F$5:F51)</f>
        <v>33693</v>
      </c>
      <c r="P7" s="4">
        <f>SUMIF($A$5:$A51,$M7,G$5:G51)</f>
        <v>0</v>
      </c>
      <c r="Q7" s="4">
        <f>SUMIF($A$5:$A51,$M7,H$5:H51)</f>
        <v>0</v>
      </c>
    </row>
    <row r="8" spans="1:29" x14ac:dyDescent="0.25">
      <c r="A8" s="15" t="s">
        <v>25</v>
      </c>
      <c r="B8" s="15" t="s">
        <v>48</v>
      </c>
      <c r="C8" s="15" t="s">
        <v>81</v>
      </c>
      <c r="D8" s="16" t="s">
        <v>24</v>
      </c>
      <c r="E8" s="17"/>
      <c r="F8" s="17">
        <v>33693</v>
      </c>
      <c r="G8" s="17"/>
      <c r="H8" s="17"/>
      <c r="I8" s="18"/>
      <c r="J8" s="18">
        <v>45292</v>
      </c>
      <c r="K8" s="16" t="s">
        <v>15</v>
      </c>
      <c r="L8" s="4"/>
      <c r="M8" s="5" t="s">
        <v>28</v>
      </c>
      <c r="N8" s="4">
        <f>SUMIF($A$5:$A55,$M8,E$5:E55)</f>
        <v>0</v>
      </c>
      <c r="O8" s="4">
        <f>SUMIF($A$5:$A55,$M8,F$5:F55)</f>
        <v>0</v>
      </c>
      <c r="P8" s="4">
        <f>SUMIF($A$5:$A55,$M8,G$5:G55)</f>
        <v>206095</v>
      </c>
      <c r="Q8" s="4">
        <f>SUMIF($A$5:$A55,$M8,H$5:H55)</f>
        <v>148064.48336182442</v>
      </c>
    </row>
    <row r="9" spans="1:29" x14ac:dyDescent="0.25">
      <c r="A9" s="15" t="s">
        <v>28</v>
      </c>
      <c r="B9" s="15" t="s">
        <v>54</v>
      </c>
      <c r="C9" s="15" t="s">
        <v>55</v>
      </c>
      <c r="D9" s="16" t="s">
        <v>18</v>
      </c>
      <c r="E9" s="17"/>
      <c r="F9" s="17"/>
      <c r="G9" s="17"/>
      <c r="H9" s="17"/>
      <c r="I9" s="18"/>
      <c r="J9" s="18"/>
      <c r="K9" s="18"/>
    </row>
    <row r="10" spans="1:29" x14ac:dyDescent="0.25">
      <c r="A10" s="15" t="s">
        <v>28</v>
      </c>
      <c r="B10" s="15" t="s">
        <v>54</v>
      </c>
      <c r="C10" s="15" t="s">
        <v>43</v>
      </c>
      <c r="D10" s="16" t="s">
        <v>18</v>
      </c>
      <c r="E10" s="17"/>
      <c r="F10" s="17"/>
      <c r="G10" s="17"/>
      <c r="H10" s="17"/>
      <c r="I10" s="18"/>
      <c r="J10" s="18"/>
      <c r="K10" s="18"/>
    </row>
    <row r="11" spans="1:29" x14ac:dyDescent="0.25">
      <c r="A11" s="15" t="s">
        <v>28</v>
      </c>
      <c r="B11" s="15" t="s">
        <v>54</v>
      </c>
      <c r="C11" s="15" t="s">
        <v>51</v>
      </c>
      <c r="D11" s="16" t="s">
        <v>18</v>
      </c>
      <c r="E11" s="17"/>
      <c r="F11" s="17"/>
      <c r="G11" s="17"/>
      <c r="H11" s="17"/>
      <c r="I11" s="18"/>
      <c r="J11" s="18"/>
      <c r="K11" s="16"/>
      <c r="Z11">
        <v>86.99</v>
      </c>
      <c r="AA11">
        <v>64.180000000000007</v>
      </c>
      <c r="AB11">
        <v>37.44</v>
      </c>
      <c r="AC11">
        <v>26.91</v>
      </c>
    </row>
    <row r="12" spans="1:29" x14ac:dyDescent="0.25">
      <c r="A12" s="15" t="s">
        <v>28</v>
      </c>
      <c r="B12" s="15" t="s">
        <v>54</v>
      </c>
      <c r="C12" s="15" t="s">
        <v>56</v>
      </c>
      <c r="D12" s="16" t="s">
        <v>24</v>
      </c>
      <c r="E12" s="17"/>
      <c r="F12" s="17"/>
      <c r="G12" s="17"/>
      <c r="H12" s="17"/>
      <c r="I12" s="18"/>
      <c r="J12" s="18"/>
      <c r="K12" s="16"/>
      <c r="M12" s="5"/>
    </row>
    <row r="13" spans="1:29" x14ac:dyDescent="0.25">
      <c r="A13" s="15" t="s">
        <v>28</v>
      </c>
      <c r="B13" s="15" t="s">
        <v>48</v>
      </c>
      <c r="C13" s="15" t="s">
        <v>57</v>
      </c>
      <c r="D13" s="16" t="s">
        <v>24</v>
      </c>
      <c r="E13" s="17"/>
      <c r="F13" s="17"/>
      <c r="G13" s="17">
        <v>206095</v>
      </c>
      <c r="H13" s="17"/>
      <c r="I13" s="18"/>
      <c r="J13" s="18">
        <v>45658</v>
      </c>
      <c r="K13" s="16"/>
      <c r="L13" s="4"/>
    </row>
    <row r="14" spans="1:29" x14ac:dyDescent="0.25">
      <c r="A14" s="15" t="s">
        <v>28</v>
      </c>
      <c r="B14" s="15" t="s">
        <v>54</v>
      </c>
      <c r="C14" s="15" t="s">
        <v>17</v>
      </c>
      <c r="D14" s="16" t="s">
        <v>18</v>
      </c>
      <c r="E14" s="17"/>
      <c r="F14" s="17"/>
      <c r="G14" s="17"/>
      <c r="H14" s="17"/>
      <c r="I14" s="18"/>
      <c r="J14" s="18"/>
      <c r="K14" s="16"/>
    </row>
    <row r="15" spans="1:29" x14ac:dyDescent="0.25">
      <c r="A15" s="15" t="s">
        <v>28</v>
      </c>
      <c r="B15" s="15" t="s">
        <v>54</v>
      </c>
      <c r="C15" s="15" t="s">
        <v>56</v>
      </c>
      <c r="D15" s="16" t="s">
        <v>24</v>
      </c>
      <c r="E15" s="17"/>
      <c r="F15" s="17"/>
      <c r="G15" s="17"/>
      <c r="H15" s="17"/>
      <c r="I15" s="18"/>
      <c r="J15" s="18"/>
      <c r="K15" s="16"/>
    </row>
    <row r="16" spans="1:29" x14ac:dyDescent="0.25">
      <c r="A16" s="15" t="s">
        <v>28</v>
      </c>
      <c r="B16" s="26" t="s">
        <v>48</v>
      </c>
      <c r="C16" s="15" t="s">
        <v>58</v>
      </c>
      <c r="D16" s="16" t="s">
        <v>24</v>
      </c>
      <c r="E16" s="17"/>
      <c r="F16" s="17"/>
      <c r="G16" s="17"/>
      <c r="H16" s="17">
        <v>148064.48336182442</v>
      </c>
      <c r="I16" s="17"/>
      <c r="J16" s="18">
        <v>46023</v>
      </c>
      <c r="K16" s="16"/>
      <c r="L16" s="4"/>
    </row>
    <row r="17" spans="1:11" x14ac:dyDescent="0.25">
      <c r="A17" s="26" t="s">
        <v>89</v>
      </c>
      <c r="B17" s="15"/>
      <c r="C17" s="15"/>
      <c r="D17" s="16"/>
      <c r="E17" s="17"/>
      <c r="F17" s="17"/>
      <c r="G17" s="17"/>
      <c r="H17" s="17"/>
      <c r="I17" s="18"/>
      <c r="J17" s="16"/>
      <c r="K17" s="16"/>
    </row>
    <row r="18" spans="1:11" x14ac:dyDescent="0.25">
      <c r="A18" s="15"/>
      <c r="B18" s="15"/>
      <c r="C18" s="15"/>
      <c r="D18" s="16"/>
      <c r="E18" s="17"/>
      <c r="F18" s="17"/>
      <c r="G18" s="17"/>
      <c r="H18" s="17"/>
      <c r="I18" s="18"/>
      <c r="J18" s="16"/>
      <c r="K18" s="16"/>
    </row>
    <row r="19" spans="1:11" x14ac:dyDescent="0.25">
      <c r="A19" s="15"/>
      <c r="B19" s="15"/>
      <c r="C19" s="15"/>
      <c r="D19" s="16"/>
      <c r="E19" s="17"/>
      <c r="F19" s="17"/>
      <c r="G19" s="17"/>
      <c r="H19" s="17"/>
      <c r="I19" s="17"/>
      <c r="J19" s="18"/>
      <c r="K19" s="16"/>
    </row>
    <row r="20" spans="1:11" x14ac:dyDescent="0.25">
      <c r="A20" s="15"/>
      <c r="B20" s="15"/>
      <c r="C20" s="15"/>
      <c r="D20" s="16"/>
      <c r="E20" s="17"/>
      <c r="F20" s="17"/>
      <c r="G20" s="17"/>
      <c r="H20" s="17"/>
      <c r="I20" s="17"/>
      <c r="J20" s="16"/>
      <c r="K20" s="16"/>
    </row>
    <row r="21" spans="1:11" x14ac:dyDescent="0.25">
      <c r="A21" s="15"/>
      <c r="B21" s="15"/>
      <c r="C21" s="15"/>
      <c r="D21" s="16"/>
      <c r="E21" s="17"/>
      <c r="F21" s="17"/>
      <c r="G21" s="17"/>
      <c r="H21" s="17"/>
      <c r="I21" s="17"/>
      <c r="J21" s="16"/>
      <c r="K21" s="16"/>
    </row>
    <row r="22" spans="1:11" x14ac:dyDescent="0.25">
      <c r="A22" s="15"/>
      <c r="B22" s="15"/>
      <c r="C22" s="15"/>
      <c r="D22" s="16"/>
      <c r="E22" s="17"/>
      <c r="F22" s="17"/>
      <c r="G22" s="17"/>
      <c r="H22" s="17"/>
      <c r="I22" s="17"/>
      <c r="J22" s="16"/>
      <c r="K22" s="16"/>
    </row>
    <row r="23" spans="1:11" x14ac:dyDescent="0.25">
      <c r="A23" s="15"/>
      <c r="B23" s="15"/>
      <c r="C23" s="15"/>
      <c r="D23" s="16"/>
      <c r="E23" s="17"/>
      <c r="F23" s="17"/>
      <c r="G23" s="17"/>
      <c r="H23" s="17"/>
      <c r="I23" s="17"/>
      <c r="J23" s="16"/>
      <c r="K23" s="16"/>
    </row>
    <row r="24" spans="1:11" x14ac:dyDescent="0.25">
      <c r="A24" s="15"/>
      <c r="B24" s="15"/>
      <c r="C24" s="15"/>
      <c r="D24" s="16"/>
      <c r="E24" s="17"/>
      <c r="F24" s="17"/>
      <c r="G24" s="17"/>
      <c r="H24" s="17"/>
      <c r="I24" s="17"/>
      <c r="J24" s="16"/>
      <c r="K24" s="16"/>
    </row>
    <row r="25" spans="1:11" x14ac:dyDescent="0.25">
      <c r="A25" s="15"/>
      <c r="B25" s="15"/>
      <c r="C25" s="15"/>
      <c r="D25" s="16"/>
      <c r="E25" s="17"/>
      <c r="F25" s="17"/>
      <c r="G25" s="17"/>
      <c r="H25" s="17"/>
      <c r="I25" s="17"/>
      <c r="J25" s="16"/>
      <c r="K25" s="16"/>
    </row>
    <row r="26" spans="1:11" x14ac:dyDescent="0.25">
      <c r="A26" s="15"/>
      <c r="B26" s="15"/>
      <c r="C26" s="15"/>
      <c r="D26" s="16"/>
      <c r="E26" s="17"/>
      <c r="F26" s="17"/>
      <c r="G26" s="17"/>
      <c r="H26" s="17"/>
      <c r="I26" s="17"/>
      <c r="J26" s="16"/>
      <c r="K26" s="16"/>
    </row>
    <row r="27" spans="1:11" x14ac:dyDescent="0.25">
      <c r="A27" s="15"/>
      <c r="B27" s="15"/>
      <c r="C27" s="15"/>
      <c r="D27" s="16"/>
      <c r="E27" s="17"/>
      <c r="F27" s="17"/>
      <c r="G27" s="17"/>
      <c r="H27" s="17"/>
      <c r="I27" s="17"/>
      <c r="J27" s="16"/>
      <c r="K27" s="16"/>
    </row>
    <row r="28" spans="1:11" x14ac:dyDescent="0.25">
      <c r="A28" s="15"/>
      <c r="B28" s="15"/>
      <c r="C28" s="15"/>
      <c r="D28" s="16"/>
      <c r="E28" s="17"/>
      <c r="F28" s="17"/>
      <c r="G28" s="17"/>
      <c r="H28" s="17"/>
      <c r="I28" s="17"/>
      <c r="J28" s="16"/>
      <c r="K28" s="16"/>
    </row>
    <row r="29" spans="1:11" x14ac:dyDescent="0.25">
      <c r="A29" s="15"/>
      <c r="B29" s="15"/>
      <c r="C29" s="15"/>
      <c r="D29" s="16"/>
      <c r="E29" s="17"/>
      <c r="F29" s="17"/>
      <c r="G29" s="17"/>
      <c r="H29" s="17"/>
      <c r="I29" s="17"/>
      <c r="J29" s="16"/>
      <c r="K29" s="16"/>
    </row>
    <row r="30" spans="1:11" x14ac:dyDescent="0.25">
      <c r="A30" s="15"/>
      <c r="B30" s="15"/>
      <c r="C30" s="15"/>
      <c r="D30" s="16"/>
      <c r="E30" s="17"/>
      <c r="F30" s="17"/>
      <c r="G30" s="17"/>
      <c r="H30" s="17"/>
      <c r="I30" s="17"/>
      <c r="J30" s="16"/>
      <c r="K30" s="16"/>
    </row>
    <row r="31" spans="1:11" x14ac:dyDescent="0.25">
      <c r="A31" s="15"/>
      <c r="B31" s="15"/>
      <c r="C31" s="15"/>
      <c r="D31" s="16"/>
      <c r="E31" s="17"/>
      <c r="F31" s="17"/>
      <c r="G31" s="17"/>
      <c r="H31" s="17"/>
      <c r="I31" s="17"/>
      <c r="J31" s="16"/>
      <c r="K31" s="16"/>
    </row>
    <row r="32" spans="1:11" x14ac:dyDescent="0.25">
      <c r="A32" s="15"/>
      <c r="B32" s="15"/>
      <c r="C32" s="15"/>
      <c r="D32" s="16"/>
      <c r="E32" s="17"/>
      <c r="F32" s="17"/>
      <c r="G32" s="17"/>
      <c r="H32" s="17"/>
      <c r="I32" s="17"/>
      <c r="J32" s="16"/>
      <c r="K32" s="16"/>
    </row>
    <row r="33" spans="1:11" x14ac:dyDescent="0.25">
      <c r="A33" s="15"/>
      <c r="B33" s="15"/>
      <c r="C33" s="15"/>
      <c r="D33" s="16"/>
      <c r="E33" s="17"/>
      <c r="F33" s="17"/>
      <c r="G33" s="17"/>
      <c r="H33" s="17"/>
      <c r="I33" s="17"/>
      <c r="J33" s="16"/>
      <c r="K33" s="16"/>
    </row>
    <row r="34" spans="1:11" x14ac:dyDescent="0.25">
      <c r="A34" s="15"/>
      <c r="B34" s="15"/>
      <c r="C34" s="15"/>
      <c r="D34" s="16"/>
      <c r="E34" s="17"/>
      <c r="F34" s="17"/>
      <c r="G34" s="17"/>
      <c r="H34" s="17"/>
      <c r="I34" s="17"/>
      <c r="J34" s="16"/>
      <c r="K34" s="16"/>
    </row>
    <row r="35" spans="1:11" x14ac:dyDescent="0.25">
      <c r="A35" s="15"/>
      <c r="B35" s="15"/>
      <c r="C35" s="15"/>
      <c r="D35" s="16"/>
      <c r="E35" s="17"/>
      <c r="F35" s="17"/>
      <c r="G35" s="17"/>
      <c r="H35" s="17"/>
      <c r="I35" s="17"/>
      <c r="J35" s="16"/>
      <c r="K35" s="16"/>
    </row>
    <row r="36" spans="1:11" x14ac:dyDescent="0.25">
      <c r="A36" s="15"/>
      <c r="B36" s="15"/>
      <c r="C36" s="15"/>
      <c r="D36" s="16"/>
      <c r="E36" s="17"/>
      <c r="F36" s="17"/>
      <c r="G36" s="17"/>
      <c r="H36" s="17"/>
      <c r="I36" s="17"/>
      <c r="J36" s="16"/>
      <c r="K36" s="16"/>
    </row>
    <row r="37" spans="1:11" x14ac:dyDescent="0.25">
      <c r="A37" s="15"/>
      <c r="B37" s="15"/>
      <c r="C37" s="15"/>
      <c r="D37" s="16"/>
      <c r="E37" s="17"/>
      <c r="F37" s="17"/>
      <c r="G37" s="17"/>
      <c r="H37" s="17"/>
      <c r="I37" s="17"/>
      <c r="J37" s="16"/>
      <c r="K37" s="16"/>
    </row>
    <row r="38" spans="1:11" x14ac:dyDescent="0.25">
      <c r="A38" s="15"/>
      <c r="B38" s="15"/>
      <c r="C38" s="15"/>
      <c r="D38" s="16"/>
      <c r="E38" s="17"/>
      <c r="F38" s="17"/>
      <c r="G38" s="17"/>
      <c r="H38" s="17"/>
      <c r="I38" s="17"/>
      <c r="J38" s="16"/>
      <c r="K38" s="16"/>
    </row>
    <row r="39" spans="1:11" x14ac:dyDescent="0.25">
      <c r="A39" s="15"/>
      <c r="B39" s="15"/>
      <c r="C39" s="15"/>
      <c r="D39" s="16"/>
      <c r="E39" s="17"/>
      <c r="F39" s="17"/>
      <c r="G39" s="17"/>
      <c r="H39" s="17"/>
      <c r="I39" s="17"/>
      <c r="J39" s="16"/>
      <c r="K39" s="16"/>
    </row>
    <row r="40" spans="1:11" x14ac:dyDescent="0.25">
      <c r="A40" s="15"/>
      <c r="B40" s="15"/>
      <c r="C40" s="15"/>
      <c r="D40" s="16"/>
      <c r="E40" s="17"/>
      <c r="F40" s="17"/>
      <c r="G40" s="17"/>
      <c r="H40" s="17"/>
      <c r="I40" s="17"/>
      <c r="J40" s="16"/>
      <c r="K40" s="16"/>
    </row>
    <row r="41" spans="1:11" x14ac:dyDescent="0.25">
      <c r="A41" s="15"/>
      <c r="B41" s="15"/>
      <c r="C41" s="15"/>
      <c r="D41" s="16"/>
      <c r="E41" s="17"/>
      <c r="F41" s="17"/>
      <c r="G41" s="17"/>
      <c r="H41" s="17"/>
      <c r="I41" s="17"/>
      <c r="J41" s="16"/>
      <c r="K41" s="16"/>
    </row>
    <row r="42" spans="1:11" x14ac:dyDescent="0.25">
      <c r="A42" s="15"/>
      <c r="B42" s="15"/>
      <c r="C42" s="15"/>
      <c r="D42" s="16"/>
      <c r="E42" s="17"/>
      <c r="F42" s="17"/>
      <c r="G42" s="17"/>
      <c r="H42" s="17"/>
      <c r="I42" s="17"/>
      <c r="J42" s="16"/>
      <c r="K42" s="16"/>
    </row>
    <row r="43" spans="1:11" x14ac:dyDescent="0.25">
      <c r="A43" s="15"/>
      <c r="B43" s="15"/>
      <c r="C43" s="15"/>
      <c r="D43" s="16"/>
      <c r="E43" s="17"/>
      <c r="F43" s="17"/>
      <c r="G43" s="17"/>
      <c r="H43" s="17"/>
      <c r="I43" s="17"/>
      <c r="J43" s="16"/>
      <c r="K43" s="16"/>
    </row>
    <row r="44" spans="1:11" x14ac:dyDescent="0.25">
      <c r="A44" s="15"/>
      <c r="B44" s="15"/>
      <c r="C44" s="15"/>
      <c r="D44" s="16"/>
      <c r="E44" s="17"/>
      <c r="F44" s="17"/>
      <c r="G44" s="17"/>
      <c r="H44" s="17"/>
      <c r="I44" s="17"/>
      <c r="J44" s="16"/>
      <c r="K44" s="16"/>
    </row>
    <row r="45" spans="1:11" x14ac:dyDescent="0.25">
      <c r="A45" s="15"/>
      <c r="B45" s="15"/>
      <c r="C45" s="15"/>
      <c r="D45" s="16"/>
      <c r="E45" s="17"/>
      <c r="F45" s="17"/>
      <c r="G45" s="17"/>
      <c r="H45" s="17"/>
      <c r="I45" s="17"/>
      <c r="J45" s="16"/>
      <c r="K45" s="16"/>
    </row>
    <row r="46" spans="1:11" x14ac:dyDescent="0.25">
      <c r="A46" s="15"/>
      <c r="B46" s="15"/>
      <c r="C46" s="15"/>
      <c r="D46" s="16"/>
      <c r="E46" s="17"/>
      <c r="F46" s="17"/>
      <c r="G46" s="17"/>
      <c r="H46" s="17"/>
      <c r="I46" s="17"/>
      <c r="J46" s="16"/>
      <c r="K46" s="16"/>
    </row>
    <row r="47" spans="1:11" x14ac:dyDescent="0.25">
      <c r="A47" s="15"/>
      <c r="B47" s="15"/>
      <c r="C47" s="15"/>
      <c r="D47" s="16"/>
      <c r="E47" s="17"/>
      <c r="F47" s="17"/>
      <c r="G47" s="17"/>
      <c r="H47" s="17"/>
      <c r="I47" s="17"/>
      <c r="J47" s="16"/>
      <c r="K47" s="16"/>
    </row>
    <row r="48" spans="1:11" x14ac:dyDescent="0.25">
      <c r="A48" s="15"/>
      <c r="B48" s="15"/>
      <c r="C48" s="15"/>
      <c r="D48" s="16"/>
      <c r="E48" s="17"/>
      <c r="F48" s="17"/>
      <c r="G48" s="17"/>
      <c r="H48" s="17"/>
      <c r="I48" s="17"/>
      <c r="J48" s="16"/>
      <c r="K48" s="16"/>
    </row>
    <row r="49" spans="1:11" x14ac:dyDescent="0.25">
      <c r="A49" s="15"/>
      <c r="B49" s="15"/>
      <c r="C49" s="15"/>
      <c r="D49" s="16"/>
      <c r="E49" s="17"/>
      <c r="F49" s="17"/>
      <c r="G49" s="17"/>
      <c r="H49" s="17"/>
      <c r="I49" s="17"/>
      <c r="J49" s="16"/>
      <c r="K49" s="16"/>
    </row>
    <row r="50" spans="1:11" x14ac:dyDescent="0.25">
      <c r="A50" s="15"/>
      <c r="B50" s="15"/>
      <c r="C50" s="15"/>
      <c r="D50" s="16"/>
      <c r="E50" s="17"/>
      <c r="F50" s="17"/>
      <c r="G50" s="17"/>
      <c r="H50" s="17"/>
      <c r="I50" s="17"/>
      <c r="J50" s="16"/>
      <c r="K50" s="16"/>
    </row>
    <row r="51" spans="1:11" x14ac:dyDescent="0.25">
      <c r="A51" s="20" t="s">
        <v>60</v>
      </c>
      <c r="B51" s="20" t="s">
        <v>60</v>
      </c>
      <c r="C51" s="20" t="s">
        <v>60</v>
      </c>
      <c r="D51" s="20" t="s">
        <v>60</v>
      </c>
      <c r="E51" s="20"/>
      <c r="F51" s="20"/>
      <c r="G51" s="20"/>
      <c r="H51" s="20"/>
      <c r="I51" s="20"/>
      <c r="J51" s="20" t="s">
        <v>60</v>
      </c>
      <c r="K51" s="20" t="s">
        <v>60</v>
      </c>
    </row>
    <row r="52" spans="1:11" x14ac:dyDescent="0.25">
      <c r="D52" s="21" t="s">
        <v>61</v>
      </c>
      <c r="E52" s="4">
        <f>SUM(E5:E50)</f>
        <v>0</v>
      </c>
      <c r="F52" s="4">
        <f t="shared" ref="F52:H52" si="0">SUM(F5:F50)</f>
        <v>33693</v>
      </c>
      <c r="G52" s="4">
        <f t="shared" si="0"/>
        <v>206095</v>
      </c>
      <c r="H52" s="4">
        <f t="shared" si="0"/>
        <v>148064.48336182442</v>
      </c>
    </row>
    <row r="53" spans="1:11" x14ac:dyDescent="0.25">
      <c r="D53" s="21"/>
      <c r="E53" s="22"/>
      <c r="F53" s="23"/>
      <c r="G53" s="24"/>
      <c r="H53" s="24"/>
    </row>
    <row r="54" spans="1:11" x14ac:dyDescent="0.25">
      <c r="C54" t="s">
        <v>62</v>
      </c>
      <c r="D54" s="25"/>
      <c r="E54" s="22"/>
      <c r="F54" s="22"/>
    </row>
  </sheetData>
  <mergeCells count="1">
    <mergeCell ref="E2:H2"/>
  </mergeCells>
  <pageMargins left="0.7" right="0.7" top="0.75" bottom="0.75" header="0.3" footer="0.3"/>
  <pageSetup scale="46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43322-CFC8-4EFB-B151-ED29FC4CE0DA}">
  <sheetPr>
    <tabColor theme="5" tint="0.39997558519241921"/>
  </sheetPr>
  <dimension ref="A1:Q58"/>
  <sheetViews>
    <sheetView view="pageBreakPreview" topLeftCell="B1" zoomScaleNormal="100" zoomScaleSheetLayoutView="100" workbookViewId="0">
      <selection activeCell="E3" sqref="E3"/>
    </sheetView>
  </sheetViews>
  <sheetFormatPr defaultRowHeight="15" x14ac:dyDescent="0.25"/>
  <cols>
    <col min="1" max="1" width="44.140625" bestFit="1" customWidth="1"/>
    <col min="2" max="2" width="32.140625" bestFit="1" customWidth="1"/>
    <col min="3" max="3" width="58.7109375" bestFit="1" customWidth="1"/>
    <col min="4" max="4" width="21.85546875" style="5" customWidth="1"/>
    <col min="5" max="7" width="11" style="4" bestFit="1" customWidth="1"/>
    <col min="8" max="8" width="9.28515625" style="4" bestFit="1" customWidth="1"/>
    <col min="9" max="9" width="11.5703125" style="4" bestFit="1" customWidth="1"/>
    <col min="10" max="10" width="17" style="5" bestFit="1" customWidth="1"/>
    <col min="11" max="11" width="14.7109375" style="5" bestFit="1" customWidth="1"/>
    <col min="12" max="12" width="12.28515625" bestFit="1" customWidth="1"/>
    <col min="13" max="13" width="12.7109375" bestFit="1" customWidth="1"/>
    <col min="14" max="14" width="8.85546875" bestFit="1" customWidth="1"/>
    <col min="15" max="15" width="11" bestFit="1" customWidth="1"/>
    <col min="16" max="16" width="11.85546875" bestFit="1" customWidth="1"/>
    <col min="17" max="17" width="10.5703125" bestFit="1" customWidth="1"/>
  </cols>
  <sheetData>
    <row r="1" spans="1:17" x14ac:dyDescent="0.25">
      <c r="A1" s="1" t="s">
        <v>0</v>
      </c>
      <c r="B1" s="2" t="s">
        <v>1</v>
      </c>
      <c r="D1" s="3"/>
    </row>
    <row r="2" spans="1:17" x14ac:dyDescent="0.25">
      <c r="A2" s="1" t="s">
        <v>90</v>
      </c>
      <c r="B2" s="2" t="s">
        <v>3</v>
      </c>
      <c r="C2" s="6" t="s">
        <v>64</v>
      </c>
      <c r="E2" s="7" t="s">
        <v>4</v>
      </c>
      <c r="F2" s="7"/>
      <c r="G2" s="7"/>
      <c r="H2" s="7"/>
    </row>
    <row r="3" spans="1:17" s="9" customFormat="1" ht="60" x14ac:dyDescent="0.25">
      <c r="A3" s="9" t="s">
        <v>5</v>
      </c>
      <c r="B3" s="9" t="s">
        <v>6</v>
      </c>
      <c r="C3" s="9" t="s">
        <v>7</v>
      </c>
      <c r="D3" s="9" t="s">
        <v>8</v>
      </c>
      <c r="E3" s="9">
        <v>2023</v>
      </c>
      <c r="F3" s="9">
        <v>2024</v>
      </c>
      <c r="G3" s="9">
        <v>2025</v>
      </c>
      <c r="H3" s="9">
        <v>2026</v>
      </c>
      <c r="I3" s="10" t="s">
        <v>9</v>
      </c>
      <c r="J3" s="9" t="s">
        <v>10</v>
      </c>
      <c r="K3" s="9" t="s">
        <v>11</v>
      </c>
    </row>
    <row r="4" spans="1:17" x14ac:dyDescent="0.25">
      <c r="A4" s="11" t="s">
        <v>12</v>
      </c>
      <c r="B4" s="11" t="s">
        <v>13</v>
      </c>
      <c r="C4" s="11" t="s">
        <v>91</v>
      </c>
      <c r="D4" s="12"/>
      <c r="E4" s="13">
        <v>4591904</v>
      </c>
      <c r="F4" s="13"/>
      <c r="G4" s="13"/>
      <c r="H4" s="13"/>
      <c r="I4" s="14">
        <v>44880</v>
      </c>
      <c r="J4" s="14">
        <v>44927</v>
      </c>
      <c r="K4" s="18" t="s">
        <v>15</v>
      </c>
      <c r="L4" s="4"/>
    </row>
    <row r="5" spans="1:17" x14ac:dyDescent="0.25">
      <c r="A5" s="15" t="s">
        <v>16</v>
      </c>
      <c r="B5" s="15" t="s">
        <v>13</v>
      </c>
      <c r="C5" s="15" t="s">
        <v>17</v>
      </c>
      <c r="D5" s="16" t="s">
        <v>24</v>
      </c>
      <c r="E5" s="17"/>
      <c r="F5" s="17"/>
      <c r="G5" s="17"/>
      <c r="H5" s="17"/>
      <c r="I5" s="18">
        <v>44880</v>
      </c>
      <c r="J5" s="18">
        <v>44927</v>
      </c>
      <c r="K5" s="18" t="s">
        <v>15</v>
      </c>
      <c r="L5" s="4"/>
      <c r="M5" s="5" t="s">
        <v>16</v>
      </c>
      <c r="N5" s="4">
        <f>SUMIF($A$5:$A54,$M5,E$5:E54)</f>
        <v>-14458</v>
      </c>
      <c r="O5" s="4">
        <f>SUMIF($A$5:$A54,$M5,F$5:F54)</f>
        <v>0</v>
      </c>
      <c r="P5" s="4">
        <f>SUMIF($A$5:$A54,$M5,G$5:G54)</f>
        <v>0</v>
      </c>
      <c r="Q5" s="4">
        <f>SUMIF($A$5:$A54,$M5,H$5:H54)</f>
        <v>0</v>
      </c>
    </row>
    <row r="6" spans="1:17" x14ac:dyDescent="0.25">
      <c r="A6" s="15" t="s">
        <v>16</v>
      </c>
      <c r="B6" s="15" t="s">
        <v>19</v>
      </c>
      <c r="C6" s="15" t="s">
        <v>20</v>
      </c>
      <c r="D6" s="16" t="s">
        <v>18</v>
      </c>
      <c r="E6" s="17"/>
      <c r="F6" s="17"/>
      <c r="G6" s="17"/>
      <c r="H6" s="17"/>
      <c r="I6" s="18">
        <v>44917</v>
      </c>
      <c r="J6" s="18">
        <v>44927</v>
      </c>
      <c r="K6" s="16" t="s">
        <v>15</v>
      </c>
      <c r="L6" s="4"/>
      <c r="M6" s="5" t="s">
        <v>21</v>
      </c>
      <c r="N6" s="4">
        <f>SUMIF($A$5:$A55,$M6,E$5:E55)</f>
        <v>0</v>
      </c>
      <c r="O6" s="4">
        <f>SUMIF($A$5:$A55,$M6,F$5:F55)</f>
        <v>88773</v>
      </c>
      <c r="P6" s="4">
        <f>SUMIF($A$5:$A55,$M6,G$5:G55)</f>
        <v>0</v>
      </c>
      <c r="Q6" s="4">
        <f>SUMIF($A$5:$A55,$M6,H$5:H55)</f>
        <v>0</v>
      </c>
    </row>
    <row r="7" spans="1:17" x14ac:dyDescent="0.25">
      <c r="A7" s="15" t="s">
        <v>16</v>
      </c>
      <c r="B7" s="15" t="s">
        <v>22</v>
      </c>
      <c r="C7" s="15" t="s">
        <v>23</v>
      </c>
      <c r="D7" s="16" t="s">
        <v>18</v>
      </c>
      <c r="E7" s="17">
        <v>21007.180542455986</v>
      </c>
      <c r="F7" s="17"/>
      <c r="G7" s="17"/>
      <c r="H7" s="17"/>
      <c r="I7" s="18">
        <v>44974</v>
      </c>
      <c r="J7" s="18">
        <v>45004</v>
      </c>
      <c r="K7" s="16" t="s">
        <v>15</v>
      </c>
      <c r="L7" s="4"/>
      <c r="M7" s="5" t="s">
        <v>25</v>
      </c>
      <c r="N7" s="4">
        <f>SUMIF($A$5:$A56,$M7,E$5:E56)</f>
        <v>0</v>
      </c>
      <c r="O7" s="4">
        <f>SUMIF($A$5:$A55,$M7,F$5:F55)</f>
        <v>1132543</v>
      </c>
      <c r="P7" s="4">
        <f>SUMIF($A$5:$A55,$M7,G$5:G55)</f>
        <v>0</v>
      </c>
      <c r="Q7" s="4">
        <f>SUMIF($A$5:$A55,$M7,H$5:H55)</f>
        <v>0</v>
      </c>
    </row>
    <row r="8" spans="1:17" x14ac:dyDescent="0.25">
      <c r="A8" s="15" t="s">
        <v>16</v>
      </c>
      <c r="B8" s="15" t="s">
        <v>92</v>
      </c>
      <c r="C8" s="15" t="s">
        <v>32</v>
      </c>
      <c r="D8" s="16" t="s">
        <v>18</v>
      </c>
      <c r="E8" s="17"/>
      <c r="F8" s="17"/>
      <c r="G8" s="17"/>
      <c r="H8" s="17"/>
      <c r="I8" s="18">
        <v>45135</v>
      </c>
      <c r="J8" s="18">
        <v>45165</v>
      </c>
      <c r="K8" s="16" t="s">
        <v>15</v>
      </c>
      <c r="L8" s="4"/>
      <c r="M8" s="5" t="s">
        <v>28</v>
      </c>
      <c r="N8" s="4">
        <f>SUMIF($A$5:$A57,$M8,E$5:E57)</f>
        <v>0</v>
      </c>
      <c r="O8" s="4">
        <f>SUMIF($A$5:$A59,$M8,F$5:F59)</f>
        <v>0</v>
      </c>
      <c r="P8" s="4">
        <f>SUMIF($A$5:$A59,$M8,G$5:G59)</f>
        <v>381594</v>
      </c>
      <c r="Q8" s="4">
        <f>SUMIF($A$5:$A59,$M8,H$5:H59)</f>
        <v>390440.09231485799</v>
      </c>
    </row>
    <row r="9" spans="1:17" x14ac:dyDescent="0.25">
      <c r="A9" s="15" t="s">
        <v>16</v>
      </c>
      <c r="B9" s="15" t="s">
        <v>33</v>
      </c>
      <c r="C9" s="15" t="s">
        <v>93</v>
      </c>
      <c r="D9" s="16" t="s">
        <v>24</v>
      </c>
      <c r="E9" s="17">
        <v>-35465.180542455986</v>
      </c>
      <c r="F9" s="17"/>
      <c r="G9" s="17"/>
      <c r="H9" s="17"/>
      <c r="I9" s="18">
        <v>45138</v>
      </c>
      <c r="J9" s="18">
        <v>45138</v>
      </c>
      <c r="K9" s="16" t="s">
        <v>15</v>
      </c>
      <c r="L9" s="4"/>
    </row>
    <row r="10" spans="1:17" x14ac:dyDescent="0.25">
      <c r="A10" s="15" t="s">
        <v>21</v>
      </c>
      <c r="B10" s="26" t="s">
        <v>35</v>
      </c>
      <c r="C10" s="15" t="s">
        <v>69</v>
      </c>
      <c r="D10" s="16" t="s">
        <v>24</v>
      </c>
      <c r="E10" s="17"/>
      <c r="F10" s="17">
        <v>88773</v>
      </c>
      <c r="G10" s="17"/>
      <c r="H10" s="17"/>
      <c r="I10" s="18">
        <v>45214</v>
      </c>
      <c r="J10" s="18">
        <v>45292</v>
      </c>
      <c r="K10" s="16" t="s">
        <v>15</v>
      </c>
      <c r="L10" s="4"/>
    </row>
    <row r="11" spans="1:17" x14ac:dyDescent="0.25">
      <c r="A11" s="15" t="s">
        <v>21</v>
      </c>
      <c r="B11" s="26" t="s">
        <v>39</v>
      </c>
      <c r="C11" s="15" t="s">
        <v>20</v>
      </c>
      <c r="D11" s="16" t="s">
        <v>18</v>
      </c>
      <c r="E11" s="17"/>
      <c r="F11" s="17"/>
      <c r="G11" s="17"/>
      <c r="H11" s="17"/>
      <c r="I11" s="18">
        <v>45275</v>
      </c>
      <c r="J11" s="18">
        <v>45292</v>
      </c>
      <c r="K11" s="16" t="s">
        <v>15</v>
      </c>
      <c r="L11" s="4"/>
    </row>
    <row r="12" spans="1:17" x14ac:dyDescent="0.25">
      <c r="A12" s="15" t="s">
        <v>21</v>
      </c>
      <c r="B12" s="26" t="s">
        <v>40</v>
      </c>
      <c r="C12" s="15" t="s">
        <v>41</v>
      </c>
      <c r="D12" s="16" t="s">
        <v>24</v>
      </c>
      <c r="E12" s="17"/>
      <c r="F12" s="17">
        <v>0</v>
      </c>
      <c r="G12" s="17"/>
      <c r="H12" s="17"/>
      <c r="I12" s="18">
        <v>45278</v>
      </c>
      <c r="J12" s="18">
        <v>45292</v>
      </c>
      <c r="K12" s="16" t="s">
        <v>15</v>
      </c>
      <c r="L12" s="4"/>
    </row>
    <row r="13" spans="1:17" x14ac:dyDescent="0.25">
      <c r="A13" s="15" t="s">
        <v>21</v>
      </c>
      <c r="B13" s="26" t="s">
        <v>42</v>
      </c>
      <c r="C13" s="15" t="s">
        <v>43</v>
      </c>
      <c r="D13" s="16" t="s">
        <v>18</v>
      </c>
      <c r="E13" s="17"/>
      <c r="F13" s="17"/>
      <c r="G13" s="17"/>
      <c r="H13" s="17"/>
      <c r="I13" s="18">
        <v>45282</v>
      </c>
      <c r="J13" s="18">
        <v>45292</v>
      </c>
      <c r="K13" s="16" t="s">
        <v>15</v>
      </c>
      <c r="L13" s="4"/>
    </row>
    <row r="14" spans="1:17" x14ac:dyDescent="0.25">
      <c r="A14" s="15" t="s">
        <v>21</v>
      </c>
      <c r="B14" s="26" t="s">
        <v>94</v>
      </c>
      <c r="C14" s="15" t="s">
        <v>95</v>
      </c>
      <c r="D14" s="16" t="s">
        <v>18</v>
      </c>
      <c r="E14" s="17"/>
      <c r="F14" s="17"/>
      <c r="G14" s="17"/>
      <c r="H14" s="17"/>
      <c r="I14" s="18">
        <v>44760</v>
      </c>
      <c r="J14" s="18">
        <v>45292</v>
      </c>
      <c r="K14" s="18">
        <v>45291</v>
      </c>
      <c r="L14" s="4"/>
    </row>
    <row r="15" spans="1:17" x14ac:dyDescent="0.25">
      <c r="A15" s="15" t="s">
        <v>25</v>
      </c>
      <c r="B15" s="15" t="s">
        <v>48</v>
      </c>
      <c r="C15" s="15" t="s">
        <v>49</v>
      </c>
      <c r="D15" s="16" t="s">
        <v>24</v>
      </c>
      <c r="E15" s="17"/>
      <c r="F15" s="17">
        <v>1132543</v>
      </c>
      <c r="G15" s="17"/>
      <c r="H15" s="17"/>
      <c r="I15" s="18"/>
      <c r="J15" s="18">
        <v>45627</v>
      </c>
      <c r="K15" s="16"/>
      <c r="L15" s="4"/>
    </row>
    <row r="16" spans="1:17" x14ac:dyDescent="0.25">
      <c r="A16" s="26" t="s">
        <v>21</v>
      </c>
      <c r="B16" s="26" t="s">
        <v>52</v>
      </c>
      <c r="C16" s="15" t="s">
        <v>53</v>
      </c>
      <c r="D16" s="16" t="s">
        <v>18</v>
      </c>
      <c r="E16" s="17"/>
      <c r="F16" s="17"/>
      <c r="G16" s="17"/>
      <c r="H16" s="17"/>
      <c r="I16" s="18">
        <v>45392</v>
      </c>
      <c r="J16" s="18">
        <v>45422</v>
      </c>
      <c r="K16" s="18"/>
      <c r="L16" s="28"/>
    </row>
    <row r="17" spans="1:12" x14ac:dyDescent="0.25">
      <c r="A17" s="15" t="s">
        <v>28</v>
      </c>
      <c r="B17" s="15" t="s">
        <v>54</v>
      </c>
      <c r="C17" s="15" t="s">
        <v>55</v>
      </c>
      <c r="D17" s="16" t="s">
        <v>24</v>
      </c>
      <c r="E17" s="17"/>
      <c r="F17" s="17"/>
      <c r="G17" s="17"/>
      <c r="H17" s="17"/>
      <c r="I17" s="18"/>
      <c r="J17" s="16"/>
      <c r="K17" s="16"/>
      <c r="L17" s="4"/>
    </row>
    <row r="18" spans="1:12" x14ac:dyDescent="0.25">
      <c r="A18" s="15" t="s">
        <v>28</v>
      </c>
      <c r="B18" s="15" t="s">
        <v>54</v>
      </c>
      <c r="C18" s="15" t="s">
        <v>43</v>
      </c>
      <c r="D18" s="16" t="s">
        <v>18</v>
      </c>
      <c r="E18" s="17"/>
      <c r="F18" s="17"/>
      <c r="G18" s="17"/>
      <c r="H18" s="17"/>
      <c r="I18" s="18"/>
      <c r="J18" s="18"/>
      <c r="K18" s="16"/>
      <c r="L18" s="4"/>
    </row>
    <row r="19" spans="1:12" x14ac:dyDescent="0.25">
      <c r="A19" s="15" t="s">
        <v>28</v>
      </c>
      <c r="B19" s="15" t="s">
        <v>54</v>
      </c>
      <c r="C19" s="15" t="s">
        <v>56</v>
      </c>
      <c r="D19" s="16" t="s">
        <v>18</v>
      </c>
      <c r="E19" s="17"/>
      <c r="F19" s="17"/>
      <c r="G19" s="17"/>
      <c r="H19" s="17"/>
      <c r="I19" s="18"/>
      <c r="J19" s="16"/>
      <c r="K19" s="16"/>
      <c r="L19" s="4"/>
    </row>
    <row r="20" spans="1:12" x14ac:dyDescent="0.25">
      <c r="A20" s="15" t="s">
        <v>28</v>
      </c>
      <c r="B20" s="15" t="s">
        <v>48</v>
      </c>
      <c r="C20" s="15" t="s">
        <v>57</v>
      </c>
      <c r="D20" s="16" t="s">
        <v>24</v>
      </c>
      <c r="E20" s="17"/>
      <c r="F20" s="17"/>
      <c r="G20" s="17">
        <v>381594</v>
      </c>
      <c r="H20" s="17"/>
      <c r="I20" s="18"/>
      <c r="J20" s="18">
        <v>45658</v>
      </c>
      <c r="K20" s="16"/>
      <c r="L20" s="4"/>
    </row>
    <row r="21" spans="1:12" x14ac:dyDescent="0.25">
      <c r="A21" s="15" t="s">
        <v>28</v>
      </c>
      <c r="B21" s="15" t="s">
        <v>54</v>
      </c>
      <c r="C21" s="15" t="s">
        <v>17</v>
      </c>
      <c r="D21" s="16" t="s">
        <v>24</v>
      </c>
      <c r="E21" s="17"/>
      <c r="F21" s="17"/>
      <c r="G21" s="17"/>
      <c r="H21" s="17"/>
      <c r="I21" s="18"/>
      <c r="J21" s="16"/>
      <c r="K21" s="16"/>
    </row>
    <row r="22" spans="1:12" x14ac:dyDescent="0.25">
      <c r="A22" s="15" t="s">
        <v>28</v>
      </c>
      <c r="B22" s="15" t="s">
        <v>54</v>
      </c>
      <c r="C22" s="15" t="s">
        <v>56</v>
      </c>
      <c r="D22" s="16" t="s">
        <v>18</v>
      </c>
      <c r="E22" s="17"/>
      <c r="F22" s="17"/>
      <c r="G22" s="17"/>
      <c r="H22" s="17"/>
      <c r="I22" s="18"/>
      <c r="J22" s="16"/>
      <c r="K22" s="16"/>
      <c r="L22" s="4"/>
    </row>
    <row r="23" spans="1:12" x14ac:dyDescent="0.25">
      <c r="A23" s="15" t="s">
        <v>28</v>
      </c>
      <c r="B23" s="26" t="s">
        <v>48</v>
      </c>
      <c r="C23" s="15" t="s">
        <v>58</v>
      </c>
      <c r="D23" s="16" t="s">
        <v>24</v>
      </c>
      <c r="E23" s="17"/>
      <c r="F23" s="17"/>
      <c r="G23" s="17"/>
      <c r="H23" s="17">
        <v>390440.09231485799</v>
      </c>
      <c r="I23" s="17"/>
      <c r="J23" s="18">
        <v>46023</v>
      </c>
      <c r="K23" s="16"/>
      <c r="L23" s="4"/>
    </row>
    <row r="24" spans="1:12" x14ac:dyDescent="0.25">
      <c r="A24" s="15" t="s">
        <v>59</v>
      </c>
      <c r="B24" s="15"/>
      <c r="C24" s="15"/>
      <c r="D24" s="16"/>
      <c r="E24" s="17"/>
      <c r="F24" s="17"/>
      <c r="G24" s="17"/>
      <c r="H24" s="17"/>
      <c r="I24" s="17"/>
      <c r="J24" s="16"/>
      <c r="K24" s="16"/>
    </row>
    <row r="25" spans="1:12" x14ac:dyDescent="0.25">
      <c r="A25" s="15"/>
      <c r="B25" s="15"/>
      <c r="C25" s="15"/>
      <c r="D25" s="16"/>
      <c r="E25" s="17"/>
      <c r="F25" s="17"/>
      <c r="G25" s="17"/>
      <c r="H25" s="17"/>
      <c r="I25" s="17"/>
      <c r="J25" s="16"/>
      <c r="K25" s="16"/>
    </row>
    <row r="26" spans="1:12" x14ac:dyDescent="0.25">
      <c r="A26" s="15"/>
      <c r="B26" s="15"/>
      <c r="C26" s="15"/>
      <c r="D26" s="16"/>
      <c r="E26" s="17"/>
      <c r="F26" s="17"/>
      <c r="G26" s="17"/>
      <c r="H26" s="17"/>
      <c r="I26" s="17"/>
      <c r="J26" s="16"/>
      <c r="K26" s="16"/>
    </row>
    <row r="27" spans="1:12" x14ac:dyDescent="0.25">
      <c r="A27" s="15"/>
      <c r="B27" s="15"/>
      <c r="C27" s="15"/>
      <c r="D27" s="16"/>
      <c r="E27" s="17"/>
      <c r="F27" s="17"/>
      <c r="G27" s="17"/>
      <c r="H27" s="17"/>
      <c r="I27" s="17"/>
      <c r="J27" s="16"/>
      <c r="K27" s="16"/>
    </row>
    <row r="28" spans="1:12" x14ac:dyDescent="0.25">
      <c r="A28" s="15"/>
      <c r="B28" s="15"/>
      <c r="C28" s="15"/>
      <c r="D28" s="16"/>
      <c r="E28" s="17"/>
      <c r="F28" s="17"/>
      <c r="G28" s="17"/>
      <c r="H28" s="17"/>
      <c r="I28" s="17"/>
      <c r="J28" s="16"/>
      <c r="K28" s="16"/>
    </row>
    <row r="29" spans="1:12" x14ac:dyDescent="0.25">
      <c r="A29" s="15"/>
      <c r="B29" s="15"/>
      <c r="C29" s="15"/>
      <c r="D29" s="16"/>
      <c r="E29" s="17"/>
      <c r="F29" s="17"/>
      <c r="G29" s="17"/>
      <c r="H29" s="17"/>
      <c r="I29" s="17"/>
      <c r="J29" s="16"/>
      <c r="K29" s="16"/>
    </row>
    <row r="30" spans="1:12" x14ac:dyDescent="0.25">
      <c r="A30" s="15"/>
      <c r="B30" s="15"/>
      <c r="C30" s="15"/>
      <c r="D30" s="16"/>
      <c r="E30" s="17"/>
      <c r="F30" s="17"/>
      <c r="G30" s="17"/>
      <c r="H30" s="17"/>
      <c r="I30" s="17"/>
      <c r="J30" s="16"/>
      <c r="K30" s="16"/>
    </row>
    <row r="31" spans="1:12" x14ac:dyDescent="0.25">
      <c r="A31" s="15"/>
      <c r="B31" s="15"/>
      <c r="C31" s="15"/>
      <c r="D31" s="16"/>
      <c r="E31" s="17"/>
      <c r="F31" s="17"/>
      <c r="G31" s="17"/>
      <c r="H31" s="17"/>
      <c r="I31" s="17"/>
      <c r="J31" s="16"/>
      <c r="K31" s="16"/>
    </row>
    <row r="32" spans="1:12" x14ac:dyDescent="0.25">
      <c r="A32" s="15"/>
      <c r="B32" s="15"/>
      <c r="C32" s="15"/>
      <c r="D32" s="16"/>
      <c r="E32" s="17"/>
      <c r="F32" s="17"/>
      <c r="G32" s="17"/>
      <c r="H32" s="17"/>
      <c r="I32" s="17"/>
      <c r="J32" s="16"/>
      <c r="K32" s="16"/>
    </row>
    <row r="33" spans="1:11" x14ac:dyDescent="0.25">
      <c r="A33" s="15"/>
      <c r="B33" s="15"/>
      <c r="C33" s="15"/>
      <c r="D33" s="16"/>
      <c r="E33" s="17"/>
      <c r="F33" s="17"/>
      <c r="G33" s="17"/>
      <c r="H33" s="17"/>
      <c r="I33" s="17"/>
      <c r="J33" s="16"/>
      <c r="K33" s="16"/>
    </row>
    <row r="34" spans="1:11" x14ac:dyDescent="0.25">
      <c r="A34" s="15"/>
      <c r="B34" s="15"/>
      <c r="C34" s="15"/>
      <c r="D34" s="16"/>
      <c r="E34" s="17"/>
      <c r="F34" s="17"/>
      <c r="G34" s="17"/>
      <c r="H34" s="17"/>
      <c r="I34" s="17"/>
      <c r="J34" s="16"/>
      <c r="K34" s="16"/>
    </row>
    <row r="35" spans="1:11" x14ac:dyDescent="0.25">
      <c r="A35" s="15"/>
      <c r="B35" s="15"/>
      <c r="C35" s="15"/>
      <c r="D35" s="16"/>
      <c r="E35" s="17"/>
      <c r="F35" s="17"/>
      <c r="G35" s="17"/>
      <c r="H35" s="17"/>
      <c r="I35" s="17"/>
      <c r="J35" s="16"/>
      <c r="K35" s="16"/>
    </row>
    <row r="36" spans="1:11" x14ac:dyDescent="0.25">
      <c r="A36" s="15"/>
      <c r="B36" s="15"/>
      <c r="C36" s="15"/>
      <c r="D36" s="16"/>
      <c r="E36" s="17"/>
      <c r="F36" s="17"/>
      <c r="G36" s="17"/>
      <c r="H36" s="17"/>
      <c r="I36" s="17"/>
      <c r="J36" s="16"/>
      <c r="K36" s="16"/>
    </row>
    <row r="37" spans="1:11" x14ac:dyDescent="0.25">
      <c r="A37" s="15"/>
      <c r="B37" s="15"/>
      <c r="C37" s="15"/>
      <c r="D37" s="16"/>
      <c r="E37" s="17"/>
      <c r="F37" s="17"/>
      <c r="G37" s="17"/>
      <c r="H37" s="17"/>
      <c r="I37" s="17"/>
      <c r="J37" s="16"/>
      <c r="K37" s="16"/>
    </row>
    <row r="38" spans="1:11" x14ac:dyDescent="0.25">
      <c r="A38" s="15"/>
      <c r="B38" s="15"/>
      <c r="C38" s="15"/>
      <c r="D38" s="16"/>
      <c r="E38" s="17"/>
      <c r="F38" s="17"/>
      <c r="G38" s="17"/>
      <c r="H38" s="17"/>
      <c r="I38" s="17"/>
      <c r="J38" s="16"/>
      <c r="K38" s="16"/>
    </row>
    <row r="39" spans="1:11" x14ac:dyDescent="0.25">
      <c r="A39" s="15"/>
      <c r="B39" s="15"/>
      <c r="C39" s="15"/>
      <c r="D39" s="16"/>
      <c r="E39" s="17"/>
      <c r="F39" s="17"/>
      <c r="G39" s="17"/>
      <c r="H39" s="17"/>
      <c r="I39" s="17"/>
      <c r="J39" s="16"/>
      <c r="K39" s="16"/>
    </row>
    <row r="40" spans="1:11" x14ac:dyDescent="0.25">
      <c r="A40" s="15"/>
      <c r="B40" s="15"/>
      <c r="C40" s="15"/>
      <c r="D40" s="16"/>
      <c r="E40" s="17"/>
      <c r="F40" s="17"/>
      <c r="G40" s="17"/>
      <c r="H40" s="17"/>
      <c r="I40" s="17"/>
      <c r="J40" s="16"/>
      <c r="K40" s="16"/>
    </row>
    <row r="41" spans="1:11" x14ac:dyDescent="0.25">
      <c r="A41" s="15"/>
      <c r="B41" s="15"/>
      <c r="C41" s="15"/>
      <c r="D41" s="16"/>
      <c r="E41" s="17"/>
      <c r="F41" s="17"/>
      <c r="G41" s="17"/>
      <c r="H41" s="17"/>
      <c r="I41" s="17"/>
      <c r="J41" s="16"/>
      <c r="K41" s="16"/>
    </row>
    <row r="42" spans="1:11" x14ac:dyDescent="0.25">
      <c r="A42" s="15"/>
      <c r="B42" s="15"/>
      <c r="C42" s="15"/>
      <c r="D42" s="16"/>
      <c r="E42" s="17"/>
      <c r="F42" s="17"/>
      <c r="G42" s="17"/>
      <c r="H42" s="17"/>
      <c r="I42" s="17"/>
      <c r="J42" s="16"/>
      <c r="K42" s="16"/>
    </row>
    <row r="43" spans="1:11" x14ac:dyDescent="0.25">
      <c r="A43" s="15"/>
      <c r="B43" s="15"/>
      <c r="C43" s="15"/>
      <c r="D43" s="16"/>
      <c r="E43" s="17"/>
      <c r="F43" s="17"/>
      <c r="G43" s="17"/>
      <c r="H43" s="17"/>
      <c r="I43" s="17"/>
      <c r="J43" s="16"/>
      <c r="K43" s="16"/>
    </row>
    <row r="44" spans="1:11" x14ac:dyDescent="0.25">
      <c r="A44" s="15"/>
      <c r="B44" s="15"/>
      <c r="C44" s="15"/>
      <c r="D44" s="16"/>
      <c r="E44" s="17"/>
      <c r="F44" s="17"/>
      <c r="G44" s="17"/>
      <c r="H44" s="17"/>
      <c r="I44" s="17"/>
      <c r="J44" s="16"/>
      <c r="K44" s="16"/>
    </row>
    <row r="45" spans="1:11" x14ac:dyDescent="0.25">
      <c r="A45" s="15"/>
      <c r="B45" s="15"/>
      <c r="C45" s="15"/>
      <c r="D45" s="16"/>
      <c r="E45" s="17"/>
      <c r="F45" s="17"/>
      <c r="G45" s="17"/>
      <c r="H45" s="17"/>
      <c r="I45" s="17"/>
      <c r="J45" s="16"/>
      <c r="K45" s="16"/>
    </row>
    <row r="46" spans="1:11" x14ac:dyDescent="0.25">
      <c r="A46" s="15"/>
      <c r="B46" s="15"/>
      <c r="C46" s="15"/>
      <c r="D46" s="16"/>
      <c r="E46" s="17"/>
      <c r="F46" s="17"/>
      <c r="G46" s="17"/>
      <c r="H46" s="17"/>
      <c r="I46" s="17"/>
      <c r="J46" s="16"/>
      <c r="K46" s="16"/>
    </row>
    <row r="47" spans="1:11" x14ac:dyDescent="0.25">
      <c r="A47" s="15"/>
      <c r="B47" s="15"/>
      <c r="C47" s="15"/>
      <c r="D47" s="16"/>
      <c r="E47" s="17"/>
      <c r="F47" s="17"/>
      <c r="G47" s="17"/>
      <c r="H47" s="17"/>
      <c r="I47" s="17"/>
      <c r="J47" s="16"/>
      <c r="K47" s="16"/>
    </row>
    <row r="48" spans="1:11" x14ac:dyDescent="0.25">
      <c r="A48" s="15"/>
      <c r="B48" s="15"/>
      <c r="C48" s="15"/>
      <c r="D48" s="16"/>
      <c r="E48" s="17"/>
      <c r="F48" s="17"/>
      <c r="G48" s="17"/>
      <c r="H48" s="17"/>
      <c r="I48" s="17"/>
      <c r="J48" s="16"/>
      <c r="K48" s="16"/>
    </row>
    <row r="49" spans="1:11" x14ac:dyDescent="0.25">
      <c r="A49" s="15"/>
      <c r="B49" s="15"/>
      <c r="C49" s="15"/>
      <c r="D49" s="16"/>
      <c r="E49" s="17"/>
      <c r="F49" s="17"/>
      <c r="G49" s="17"/>
      <c r="H49" s="17"/>
      <c r="I49" s="17"/>
      <c r="J49" s="16"/>
      <c r="K49" s="16"/>
    </row>
    <row r="50" spans="1:11" x14ac:dyDescent="0.25">
      <c r="A50" s="15"/>
      <c r="B50" s="15"/>
      <c r="C50" s="15"/>
      <c r="D50" s="16"/>
      <c r="E50" s="17"/>
      <c r="F50" s="17"/>
      <c r="G50" s="17"/>
      <c r="H50" s="17"/>
      <c r="I50" s="17"/>
      <c r="J50" s="16"/>
      <c r="K50" s="16"/>
    </row>
    <row r="51" spans="1:11" x14ac:dyDescent="0.25">
      <c r="A51" s="15"/>
      <c r="B51" s="15"/>
      <c r="C51" s="15"/>
      <c r="D51" s="16"/>
      <c r="E51" s="17"/>
      <c r="F51" s="17"/>
      <c r="G51" s="17"/>
      <c r="H51" s="17"/>
      <c r="I51" s="17"/>
      <c r="J51" s="16"/>
      <c r="K51" s="16"/>
    </row>
    <row r="52" spans="1:11" x14ac:dyDescent="0.25">
      <c r="A52" s="15"/>
      <c r="B52" s="15"/>
      <c r="C52" s="15"/>
      <c r="D52" s="16"/>
      <c r="E52" s="17"/>
      <c r="F52" s="17"/>
      <c r="G52" s="17"/>
      <c r="H52" s="17"/>
      <c r="I52" s="17"/>
      <c r="J52" s="16"/>
      <c r="K52" s="16"/>
    </row>
    <row r="53" spans="1:11" x14ac:dyDescent="0.25">
      <c r="A53" s="15"/>
      <c r="B53" s="15"/>
      <c r="C53" s="15"/>
      <c r="D53" s="16"/>
      <c r="E53" s="17"/>
      <c r="F53" s="17"/>
      <c r="G53" s="17"/>
      <c r="H53" s="17"/>
      <c r="I53" s="17"/>
      <c r="J53" s="16"/>
      <c r="K53" s="16"/>
    </row>
    <row r="54" spans="1:11" x14ac:dyDescent="0.25">
      <c r="A54" s="15"/>
      <c r="B54" s="15"/>
      <c r="C54" s="15"/>
      <c r="D54" s="16"/>
      <c r="E54" s="17"/>
      <c r="F54" s="17"/>
      <c r="G54" s="17"/>
      <c r="H54" s="17"/>
      <c r="I54" s="17"/>
      <c r="J54" s="16"/>
      <c r="K54" s="16"/>
    </row>
    <row r="55" spans="1:11" x14ac:dyDescent="0.25">
      <c r="A55" s="20" t="s">
        <v>60</v>
      </c>
      <c r="B55" s="20" t="s">
        <v>60</v>
      </c>
      <c r="C55" s="20" t="s">
        <v>60</v>
      </c>
      <c r="D55" s="20" t="s">
        <v>60</v>
      </c>
      <c r="E55" s="20"/>
      <c r="F55" s="20"/>
      <c r="G55" s="20"/>
      <c r="H55" s="20"/>
      <c r="I55" s="20"/>
      <c r="J55" s="20" t="s">
        <v>60</v>
      </c>
      <c r="K55" s="20" t="s">
        <v>60</v>
      </c>
    </row>
    <row r="56" spans="1:11" x14ac:dyDescent="0.25">
      <c r="D56" s="21" t="s">
        <v>61</v>
      </c>
      <c r="E56" s="4">
        <f>SUM(E5:E54)</f>
        <v>-14458</v>
      </c>
      <c r="F56" s="4">
        <f t="shared" ref="F56:H56" si="0">SUM(F5:F54)</f>
        <v>1221316</v>
      </c>
      <c r="G56" s="4">
        <f t="shared" si="0"/>
        <v>381594</v>
      </c>
      <c r="H56" s="4">
        <f t="shared" si="0"/>
        <v>390440.09231485799</v>
      </c>
    </row>
    <row r="57" spans="1:11" x14ac:dyDescent="0.25">
      <c r="D57" s="21"/>
      <c r="E57" s="22"/>
      <c r="F57" s="23"/>
      <c r="G57" s="24"/>
      <c r="H57" s="24"/>
    </row>
    <row r="58" spans="1:11" x14ac:dyDescent="0.25">
      <c r="C58" t="s">
        <v>62</v>
      </c>
      <c r="D58" s="25"/>
      <c r="E58" s="22"/>
      <c r="F58" s="22"/>
    </row>
  </sheetData>
  <mergeCells count="1">
    <mergeCell ref="E2:H2"/>
  </mergeCells>
  <pageMargins left="0.7" right="0.7" top="0.75" bottom="0.75" header="0.3" footer="0.3"/>
  <pageSetup scale="43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5447B8275C34AB9B65E3F77B2882E" ma:contentTypeVersion="8" ma:contentTypeDescription="Create a new document." ma:contentTypeScope="" ma:versionID="5496987b29c81e6c784c501c24324371">
  <xsd:schema xmlns:xsd="http://www.w3.org/2001/XMLSchema" xmlns:xs="http://www.w3.org/2001/XMLSchema" xmlns:p="http://schemas.microsoft.com/office/2006/metadata/properties" xmlns:ns2="E6764A6F-902E-4D6A-A6CC-1D48C88C8977" xmlns:ns3="00c1cf47-8665-4c73-8994-ff3a5e26da0f" xmlns:ns5="847392e4-3606-4a5c-b9f8-bfeca5878ae4" xmlns:ns6="7312d0bd-5bb3-4d44-9c84-f993550bda7e" targetNamespace="http://schemas.microsoft.com/office/2006/metadata/properties" ma:root="true" ma:fieldsID="77a835753e29f4e37b443cabd9a99eaa" ns2:_="" ns3:_="" ns5:_="" ns6:_="">
    <xsd:import namespace="E6764A6F-902E-4D6A-A6CC-1D48C88C8977"/>
    <xsd:import namespace="00c1cf47-8665-4c73-8994-ff3a5e26da0f"/>
    <xsd:import namespace="847392e4-3606-4a5c-b9f8-bfeca5878ae4"/>
    <xsd:import namespace="7312d0bd-5bb3-4d44-9c84-f993550bd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Docket_x0020_Number"/>
                <xsd:element ref="ns3:Party" minOccurs="0"/>
                <xsd:element ref="ns3:Preparer" minOccurs="0"/>
                <xsd:element ref="ns3:Responsible_x0020_Witness" minOccurs="0"/>
                <xsd:element ref="ns3:Internal_x0020_Due_x0020_Date" minOccurs="0"/>
                <xsd:element ref="ns3:Final_x0020_Due_x0020_Date" minOccurs="0"/>
                <xsd:element ref="ns3:Document_x0020_Type"/>
                <xsd:element ref="ns2:Series" minOccurs="0"/>
                <xsd:element ref="ns5:MediaServiceAutoKeyPoints" minOccurs="0"/>
                <xsd:element ref="ns5:MediaServiceKeyPoints" minOccurs="0"/>
                <xsd:element ref="ns6:SharedWithUsers" minOccurs="0"/>
                <xsd:element ref="ns6:SharedWithDetails" minOccurs="0"/>
                <xsd:element ref="ns5:Workflow" minOccurs="0"/>
                <xsd:element ref="ns5:WorkflowStatus" minOccurs="0"/>
                <xsd:element ref="ns3:_dlc_DocId" minOccurs="0"/>
                <xsd:element ref="ns3:_dlc_DocIdUrl" minOccurs="0"/>
                <xsd:element ref="ns3:_dlc_DocIdPersistId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64A6F-902E-4D6A-A6CC-1D48C88C8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eries" ma:index="19" nillable="true" ma:displayName="Series" ma:internalName="Seri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11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12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13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14" nillable="true" ma:displayName="Witness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16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17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18" ma:displayName="Doc Type" ma:format="Dropdown" ma:internalName="Document_x0020_Type" ma:readOnly="fals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  <xsd:element name="_dlc_DocId" ma:index="2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392e4-3606-4a5c-b9f8-bfeca5878ae4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orkflow" ma:index="24" nillable="true" ma:displayName="Workflow" ma:internalName="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25" nillable="true" ma:displayName="WorkflowStatus" ma:internalName="WorkflowStatus">
      <xsd:simpleType>
        <xsd:restriction base="dms:Text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nal_x0020_Due_x0020_Date xmlns="00c1cf47-8665-4c73-8994-ff3a5e26da0f" xsi:nil="true"/>
    <Final_x0020_Due_x0020_Date xmlns="00c1cf47-8665-4c73-8994-ff3a5e26da0f" xsi:nil="true"/>
    <Docket_x0020_Number xmlns="00c1cf47-8665-4c73-8994-ff3a5e26da0f">R.18-07-006, Affordability OIR</Docket_x0020_Number>
    <Preparer xmlns="00c1cf47-8665-4c73-8994-ff3a5e26da0f" xsi:nil="true"/>
    <Document_x0020_Type xmlns="00c1cf47-8665-4c73-8994-ff3a5e26da0f">Administrative</Document_x0020_Type>
    <Series xmlns="E6764A6F-902E-4D6A-A6CC-1D48C88C8977" xsi:nil="true"/>
    <Workflow xmlns="847392e4-3606-4a5c-b9f8-bfeca5878ae4">
      <Url xsi:nil="true"/>
      <Description xsi:nil="true"/>
    </Workflow>
    <WorkflowStatus xmlns="847392e4-3606-4a5c-b9f8-bfeca5878ae4" xsi:nil="true"/>
    <Party xmlns="00c1cf47-8665-4c73-8994-ff3a5e26da0f" xsi:nil="true"/>
    <Responsible_x0020_Witness xmlns="00c1cf47-8665-4c73-8994-ff3a5e26da0f" xsi:nil="true"/>
    <_dlc_DocId xmlns="00c1cf47-8665-4c73-8994-ff3a5e26da0f">4QVSNHSJP2QR-516232780-20127</_dlc_DocId>
    <_dlc_DocIdUrl xmlns="00c1cf47-8665-4c73-8994-ff3a5e26da0f">
      <Url>https://amwater.sharepoint.com/sites/sers/CA/_layouts/15/DocIdRedir.aspx?ID=4QVSNHSJP2QR-516232780-20127</Url>
      <Description>4QVSNHSJP2QR-516232780-20127</Description>
    </_dlc_DocIdUrl>
  </documentManagement>
</p:properties>
</file>

<file path=customXml/itemProps1.xml><?xml version="1.0" encoding="utf-8"?>
<ds:datastoreItem xmlns:ds="http://schemas.openxmlformats.org/officeDocument/2006/customXml" ds:itemID="{4644D79E-9E54-4837-A47A-2409F82D8A9E}"/>
</file>

<file path=customXml/itemProps2.xml><?xml version="1.0" encoding="utf-8"?>
<ds:datastoreItem xmlns:ds="http://schemas.openxmlformats.org/officeDocument/2006/customXml" ds:itemID="{CE9877AB-0371-4174-8786-605DC385092A}"/>
</file>

<file path=customXml/itemProps3.xml><?xml version="1.0" encoding="utf-8"?>
<ds:datastoreItem xmlns:ds="http://schemas.openxmlformats.org/officeDocument/2006/customXml" ds:itemID="{91A2C023-B705-435B-A050-C67EEA62773C}"/>
</file>

<file path=customXml/itemProps4.xml><?xml version="1.0" encoding="utf-8"?>
<ds:datastoreItem xmlns:ds="http://schemas.openxmlformats.org/officeDocument/2006/customXml" ds:itemID="{B5E80C11-4CEA-4612-9849-20CF040815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Proceeding_Summary</vt:lpstr>
      <vt:lpstr>Rev Req't_Base</vt:lpstr>
      <vt:lpstr>Baldwin Hills</vt:lpstr>
      <vt:lpstr>Bellflower</vt:lpstr>
      <vt:lpstr>Central Satellites</vt:lpstr>
      <vt:lpstr>Chualar</vt:lpstr>
      <vt:lpstr>Duarte</vt:lpstr>
      <vt:lpstr>East Pasadena</vt:lpstr>
      <vt:lpstr>Fruitridge Vista</vt:lpstr>
      <vt:lpstr>Larkfield</vt:lpstr>
      <vt:lpstr>Meadowbrook</vt:lpstr>
      <vt:lpstr>Monterey Main</vt:lpstr>
      <vt:lpstr>Piru</vt:lpstr>
      <vt:lpstr>Sacramento</vt:lpstr>
      <vt:lpstr>San Diego</vt:lpstr>
      <vt:lpstr>San Marino</vt:lpstr>
      <vt:lpstr>Ventura</vt:lpstr>
      <vt:lpstr>'Baldwin Hills'!Print_Area</vt:lpstr>
      <vt:lpstr>Bellflower!Print_Area</vt:lpstr>
      <vt:lpstr>'Central Satellites'!Print_Area</vt:lpstr>
      <vt:lpstr>Chualar!Print_Area</vt:lpstr>
      <vt:lpstr>Duarte!Print_Area</vt:lpstr>
      <vt:lpstr>'East Pasadena'!Print_Area</vt:lpstr>
      <vt:lpstr>'Fruitridge Vista'!Print_Area</vt:lpstr>
      <vt:lpstr>Larkfield!Print_Area</vt:lpstr>
      <vt:lpstr>Meadowbrook!Print_Area</vt:lpstr>
      <vt:lpstr>'Monterey Main'!Print_Area</vt:lpstr>
      <vt:lpstr>Piru!Print_Area</vt:lpstr>
      <vt:lpstr>Proceeding_Summary!Print_Area</vt:lpstr>
      <vt:lpstr>Sacramento!Print_Area</vt:lpstr>
      <vt:lpstr>'San Diego'!Print_Area</vt:lpstr>
      <vt:lpstr>'San Marino'!Print_Area</vt:lpstr>
      <vt:lpstr>Ventura!Print_Area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Chase Grady</dc:creator>
  <cp:lastModifiedBy>Chase Grady</cp:lastModifiedBy>
  <dcterms:created xsi:type="dcterms:W3CDTF">2024-05-01T18:22:59Z</dcterms:created>
  <dcterms:modified xsi:type="dcterms:W3CDTF">2024-05-01T18:55:54Z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6c87f6-c46e-48eb-b7ce-d3a4a7d30611_Enabled">
    <vt:lpwstr>true</vt:lpwstr>
  </property>
  <property fmtid="{D5CDD505-2E9C-101B-9397-08002B2CF9AE}" pid="3" name="MSIP_Label_846c87f6-c46e-48eb-b7ce-d3a4a7d30611_SetDate">
    <vt:lpwstr>2024-05-01T18:23:12Z</vt:lpwstr>
  </property>
  <property fmtid="{D5CDD505-2E9C-101B-9397-08002B2CF9AE}" pid="4" name="MSIP_Label_846c87f6-c46e-48eb-b7ce-d3a4a7d30611_Method">
    <vt:lpwstr>Standard</vt:lpwstr>
  </property>
  <property fmtid="{D5CDD505-2E9C-101B-9397-08002B2CF9AE}" pid="5" name="MSIP_Label_846c87f6-c46e-48eb-b7ce-d3a4a7d30611_Name">
    <vt:lpwstr>846c87f6-c46e-48eb-b7ce-d3a4a7d30611</vt:lpwstr>
  </property>
  <property fmtid="{D5CDD505-2E9C-101B-9397-08002B2CF9AE}" pid="6" name="MSIP_Label_846c87f6-c46e-48eb-b7ce-d3a4a7d30611_SiteId">
    <vt:lpwstr>35378cf9-dac0-45f0-84c7-1bfb98207b59</vt:lpwstr>
  </property>
  <property fmtid="{D5CDD505-2E9C-101B-9397-08002B2CF9AE}" pid="7" name="MSIP_Label_846c87f6-c46e-48eb-b7ce-d3a4a7d30611_ActionId">
    <vt:lpwstr>dbc014cb-f516-4442-9265-329e0b32d436</vt:lpwstr>
  </property>
  <property fmtid="{D5CDD505-2E9C-101B-9397-08002B2CF9AE}" pid="8" name="MSIP_Label_846c87f6-c46e-48eb-b7ce-d3a4a7d30611_ContentBits">
    <vt:lpwstr>0</vt:lpwstr>
  </property>
  <property fmtid="{D5CDD505-2E9C-101B-9397-08002B2CF9AE}" pid="9" name="ContentTypeId">
    <vt:lpwstr>0x01010087E5447B8275C34AB9B65E3F77B2882E</vt:lpwstr>
  </property>
  <property fmtid="{D5CDD505-2E9C-101B-9397-08002B2CF9AE}" pid="10" name="_dlc_DocIdItemGuid">
    <vt:lpwstr>188d8efb-a2cd-431d-8833-c6bc029f8f24</vt:lpwstr>
  </property>
</Properties>
</file>