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83BA1F6C-8D61-4427-8173-B2807CFDE7D4}" xr6:coauthVersionLast="47" xr6:coauthVersionMax="47" xr10:uidLastSave="{00000000-0000-0000-0000-000000000000}"/>
  <bookViews>
    <workbookView xWindow="-120" yWindow="-120" windowWidth="29040" windowHeight="15720" tabRatio="518" activeTab="1" xr2:uid="{00000000-000D-0000-FFFF-FFFF00000000}"/>
  </bookViews>
  <sheets>
    <sheet name="Definitions" sheetId="1" r:id="rId1"/>
    <sheet name="DA Load - February 2026" sheetId="2" r:id="rId2"/>
  </sheets>
  <definedNames>
    <definedName name="_Order1" hidden="1">0</definedName>
    <definedName name="_Order2" hidden="1">0</definedName>
    <definedName name="_xlnm.Print_Area" localSheetId="1">'DA Load - February 2026'!$A$1:$M$22</definedName>
    <definedName name="_xlnm.Print_Titles" localSheetId="0">Definitions!$1:$1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9" i="2" l="1"/>
  <c r="H12" i="2" l="1"/>
  <c r="H11" i="2"/>
  <c r="H10" i="2"/>
  <c r="H9" i="2"/>
  <c r="H7" i="2"/>
  <c r="H6" i="2"/>
  <c r="H13" i="2" l="1"/>
  <c r="H8" i="2"/>
  <c r="F13" i="2"/>
  <c r="E13" i="2"/>
  <c r="D13" i="2"/>
  <c r="C13" i="2"/>
  <c r="B13" i="2"/>
  <c r="F8" i="2"/>
  <c r="E8" i="2"/>
  <c r="D8" i="2"/>
  <c r="C8" i="2"/>
  <c r="B8" i="2"/>
  <c r="L19" i="2" l="1"/>
  <c r="K18" i="2"/>
  <c r="K17" i="2"/>
  <c r="K16" i="2"/>
  <c r="I19" i="2"/>
  <c r="J19" i="2"/>
  <c r="K19" i="2" l="1"/>
</calcChain>
</file>

<file path=xl/sharedStrings.xml><?xml version="1.0" encoding="utf-8"?>
<sst xmlns="http://schemas.openxmlformats.org/spreadsheetml/2006/main" count="63" uniqueCount="61">
  <si>
    <t>Definitions of the Direct Access Reporting Requirements</t>
  </si>
  <si>
    <t>Table 2 - Direct Access Load and Customer Accounts</t>
  </si>
  <si>
    <t>1) Total Direct Access Customer Accounts</t>
  </si>
  <si>
    <t>The total number of active Direct Access customer accounts, as of the last day of the reporting period.</t>
  </si>
  <si>
    <t>2) Total UDC Customer Accounts</t>
  </si>
  <si>
    <t>The total number of active UDC customer accounts, as of the last day of the reporting period.</t>
  </si>
  <si>
    <t>3) Percent Direct Access Customer Accounts</t>
  </si>
  <si>
    <t>The number of active Direct Access customer accounts (#1) divided by the total number of active UDC customer accounts (#2).</t>
  </si>
  <si>
    <t>4)  Total Direct Access Load (KWH)</t>
  </si>
  <si>
    <t>The total recorded load (KWH) in the last 12 months for active Direct Access customer accounts, as of the last day of the reporting period.</t>
  </si>
  <si>
    <t>5)  Total Affiliate Direct Access Load (KWH)</t>
  </si>
  <si>
    <t>The total recorded load (KWH) in the last 12 months for active Direct Access customer accounts of the affiliate of the UDC, as of the last day of the reporting period.</t>
  </si>
  <si>
    <t>6)  Total UDC Load (KWH)</t>
  </si>
  <si>
    <t>The total recorded load (KWH) in the last 12 months for all active UDC customer accounts, as of the last day of the reporting period.</t>
  </si>
  <si>
    <t>7)  Percent Direct Access Load (KWH)</t>
  </si>
  <si>
    <t>The total Direct Access load (KWH) (#4) divided by the total UDC load (KWH) (#6).</t>
  </si>
  <si>
    <t>General Definitions</t>
  </si>
  <si>
    <t>MDMA</t>
  </si>
  <si>
    <t xml:space="preserve">The MDMA (Meter Data Management Agent) chosen by an active Direct Access Customer as of the       last day of the reporting period. </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</si>
  <si>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</si>
  <si>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</si>
  <si>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</si>
  <si>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</si>
  <si>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</si>
  <si>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 which includes the reason for the rejection.</t>
  </si>
  <si>
    <t>The ESP may re-submit a corrected DASR at any time.</t>
  </si>
  <si>
    <t>Customer Account</t>
  </si>
  <si>
    <t xml:space="preserve">A Customer Account is defined as the individual end point of the UDC's </t>
  </si>
  <si>
    <t xml:space="preserve">electric distribution system, where energy is delivered to the end-use </t>
  </si>
  <si>
    <t xml:space="preserve">customer, in most cases through a single electric meter. </t>
  </si>
  <si>
    <t>Supplemental Direct Access Implementation Activities Report</t>
  </si>
  <si>
    <t>Statewide Summary</t>
  </si>
  <si>
    <t>Activities</t>
  </si>
  <si>
    <t>Residential</t>
  </si>
  <si>
    <t>Commercial &lt;20 kW</t>
  </si>
  <si>
    <t>Agricultural</t>
  </si>
  <si>
    <t>Unknown</t>
  </si>
  <si>
    <t>Total</t>
  </si>
  <si>
    <t>1)  Total Direct Access Customers</t>
  </si>
  <si>
    <t>2)  Total UDC Customers</t>
  </si>
  <si>
    <t>3)  Percent Direct Access Customers</t>
  </si>
  <si>
    <t xml:space="preserve">4)  Total Direct Access Load (KWH)  </t>
  </si>
  <si>
    <t xml:space="preserve">Total Direct Access Load (KWH)  </t>
  </si>
  <si>
    <t>New DA Load Allowance</t>
  </si>
  <si>
    <t>DA Baseline</t>
  </si>
  <si>
    <t>San Diego Gas and Electric Company</t>
  </si>
  <si>
    <t>Pacific Gas and Electric Company</t>
  </si>
  <si>
    <t>Southern California Edison</t>
  </si>
  <si>
    <t>Current Total</t>
  </si>
  <si>
    <t xml:space="preserve">2013 Cap      </t>
  </si>
  <si>
    <r>
      <t xml:space="preserve">D.10-03-022, Ordering Paragraph 1 reads, in part, "The Energy Division is authorized to post each utility’s monthly baseline amount of direct access load, as reported in their Direct Access Implementation Activities Reports, on the Commission’s public web."  The DA baselines, load allowances, and caps that are illustrated on the right hand columns are pursuant to the directions included in Appendices 1 &amp; 2 of D.10-03-022. </t>
    </r>
    <r>
      <rPr>
        <b/>
        <i/>
        <sz val="8"/>
        <rFont val="Arial"/>
        <family val="2"/>
      </rPr>
      <t xml:space="preserve">   </t>
    </r>
  </si>
  <si>
    <t xml:space="preserve"> </t>
  </si>
  <si>
    <t>2019 Cap</t>
  </si>
  <si>
    <t>(After SB 237)</t>
  </si>
  <si>
    <t>Industrial                         &gt; 500 kW</t>
  </si>
  <si>
    <t>Commercial                   20 - 500 kW</t>
  </si>
  <si>
    <t>5)  Total Reserved Direct Access Load (kWh)</t>
  </si>
  <si>
    <t xml:space="preserve">6)  Total Affiliate Direct Access Load (KWH) </t>
  </si>
  <si>
    <t xml:space="preserve">7)  Total UDC Load (KWH)  </t>
  </si>
  <si>
    <t>8)  Percent Direct Access Load (KWH)</t>
  </si>
  <si>
    <t>Table 2 - Direct Access Load and Customers as of: February 28,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</si>
</sst>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
    <numFmt numFmtId="165" formatCode="mmmm\ d\,\ yyyy"/>
    <numFmt numFmtId="166" formatCode="#,##0.00&quot; $&quot;;\-#,##0.00&quot; $&quot;"/>
    <numFmt numFmtId="167" formatCode="_-* #,##0.0_-;\-* #,##0.0_-;_-* &quot;-&quot;??_-;_-@_-"/>
    <numFmt numFmtId="168" formatCode="m\-d\-yy"/>
    <numFmt numFmtId="169" formatCode="0.00_)"/>
    <numFmt numFmtId="170" formatCode="_(&quot;$&quot;* #,##0_);_(&quot;$&quot;* \(#,##0\);_(&quot;$&quot;* &quot;-&quot;??_);_(@_)"/>
    <numFmt numFmtId="171" formatCode="_(* #,##0_);_(* \(#,##0\);_(* &quot;-&quot;??_);_(@_)"/>
    <numFmt numFmtId="172" formatCode="_(* #,##0.0_);_(* \(#,##0.0\);_(* &quot;-&quot;?_);_(@_)"/>
  </numFmts>
  <fonts count="30">
    <font>
      <sz val="10"/>
      <name val="Arial"/>
    </font>
    <font>
      <b/>
      <sz val="10"/>
      <name val="Arial"/>
      <family val="2"/>
    </font>
    <font>
      <sz val="10"/>
      <name val="Arial"/>
      <family val="2"/>
    </font>
    <font>
      <sz val="8"/>
      <name val="Arial"/>
      <family val="2"/>
    </font>
    <font>
      <b/>
      <sz val="8"/>
      <name val="Arial"/>
      <family val="2"/>
    </font>
    <font>
      <sz val="8"/>
      <color indexed="9"/>
      <name val="Arial"/>
      <family val="2"/>
    </font>
    <font>
      <sz val="11"/>
      <name val="??"/>
      <family val="3"/>
      <charset val="129"/>
    </font>
    <font>
      <b/>
      <u/>
      <sz val="11"/>
      <color indexed="37"/>
      <name val="Arial"/>
      <family val="2"/>
    </font>
    <font>
      <sz val="10"/>
      <color indexed="12"/>
      <name val="Arial"/>
      <family val="2"/>
    </font>
    <font>
      <u/>
      <sz val="8.4"/>
      <color indexed="12"/>
      <name val="Arial"/>
      <family val="2"/>
    </font>
    <font>
      <sz val="7"/>
      <name val="Small Fonts"/>
      <family val="2"/>
    </font>
    <font>
      <b/>
      <i/>
      <sz val="16"/>
      <name val="Helv"/>
    </font>
    <font>
      <sz val="8"/>
      <name val="Arial"/>
      <family val="2"/>
    </font>
    <font>
      <sz val="8"/>
      <color indexed="12"/>
      <name val="Arial"/>
      <family val="2"/>
    </font>
    <font>
      <sz val="14"/>
      <name val="Arial"/>
      <family val="2"/>
    </font>
    <font>
      <b/>
      <sz val="12"/>
      <color indexed="9"/>
      <name val="Arial"/>
      <family val="2"/>
    </font>
    <font>
      <b/>
      <sz val="10"/>
      <color indexed="9"/>
      <name val="Arial"/>
      <family val="2"/>
    </font>
    <font>
      <b/>
      <sz val="8"/>
      <name val="Arial"/>
      <family val="2"/>
    </font>
    <font>
      <b/>
      <sz val="14"/>
      <name val="Arial"/>
      <family val="2"/>
    </font>
    <font>
      <b/>
      <sz val="12"/>
      <name val="Arial"/>
      <family val="2"/>
    </font>
    <font>
      <b/>
      <i/>
      <sz val="14"/>
      <name val="Arial"/>
      <family val="2"/>
    </font>
    <font>
      <sz val="10"/>
      <color indexed="9"/>
      <name val="Arial"/>
      <family val="2"/>
    </font>
    <font>
      <b/>
      <i/>
      <sz val="8"/>
      <name val="Arial"/>
      <family val="2"/>
    </font>
    <font>
      <b/>
      <sz val="8"/>
      <color indexed="13"/>
      <name val="Arial"/>
      <family val="2"/>
    </font>
    <font>
      <b/>
      <sz val="8"/>
      <color indexed="9"/>
      <name val="Arial"/>
      <family val="2"/>
    </font>
    <font>
      <b/>
      <sz val="8"/>
      <color indexed="20"/>
      <name val="Arial"/>
      <family val="2"/>
    </font>
    <font>
      <sz val="10"/>
      <name val="Arial"/>
      <family val="2"/>
    </font>
    <font>
      <b/>
      <u/>
      <sz val="8.4"/>
      <color indexed="12"/>
      <name val="Arial"/>
      <family val="2"/>
    </font>
    <font>
      <sz val="11"/>
      <color theme="1"/>
      <name val="Calibri"/>
      <family val="2"/>
      <scheme val="minor"/>
    </font>
    <font>
      <sz val="8"/>
      <color indexed="8"/>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62"/>
        <bgColor indexed="64"/>
      </patternFill>
    </fill>
    <fill>
      <patternFill patternType="solid">
        <fgColor indexed="20"/>
        <bgColor indexed="64"/>
      </patternFill>
    </fill>
    <fill>
      <patternFill patternType="solid">
        <fgColor indexed="9"/>
        <bgColor indexed="64"/>
      </patternFill>
    </fill>
    <fill>
      <patternFill patternType="solid">
        <fgColor rgb="FFEAEAEA"/>
        <bgColor indexed="64"/>
      </patternFill>
    </fill>
    <fill>
      <patternFill patternType="solid">
        <fgColor theme="0" tint="-0.14999847407452621"/>
        <bgColor indexed="64"/>
      </patternFill>
    </fill>
  </fills>
  <borders count="36">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4">
    <xf numFmtId="0" fontId="0" fillId="0" borderId="0"/>
    <xf numFmtId="168" fontId="1" fillId="2" borderId="1">
      <alignment horizontal="center" vertical="center"/>
    </xf>
    <xf numFmtId="43" fontId="2" fillId="0" borderId="0" applyFont="0" applyFill="0" applyBorder="0" applyAlignment="0" applyProtection="0"/>
    <xf numFmtId="44" fontId="2" fillId="0" borderId="0" applyFont="0" applyFill="0" applyBorder="0" applyAlignment="0" applyProtection="0"/>
    <xf numFmtId="6" fontId="6" fillId="0" borderId="0">
      <protection locked="0"/>
    </xf>
    <xf numFmtId="167" fontId="2" fillId="0" borderId="0">
      <protection locked="0"/>
    </xf>
    <xf numFmtId="38" fontId="3" fillId="3" borderId="0" applyNumberFormat="0" applyBorder="0" applyAlignment="0" applyProtection="0"/>
    <xf numFmtId="0" fontId="7" fillId="0" borderId="0" applyNumberFormat="0" applyFill="0" applyBorder="0" applyAlignment="0" applyProtection="0"/>
    <xf numFmtId="166" fontId="2" fillId="0" borderId="0">
      <protection locked="0"/>
    </xf>
    <xf numFmtId="166" fontId="2" fillId="0" borderId="0">
      <protection locked="0"/>
    </xf>
    <xf numFmtId="0" fontId="8" fillId="0" borderId="2" applyNumberFormat="0" applyFill="0" applyAlignment="0" applyProtection="0"/>
    <xf numFmtId="0" fontId="9" fillId="0" borderId="0" applyNumberFormat="0" applyFill="0" applyBorder="0" applyAlignment="0" applyProtection="0">
      <alignment vertical="top"/>
      <protection locked="0"/>
    </xf>
    <xf numFmtId="10" fontId="3" fillId="4" borderId="3" applyNumberFormat="0" applyBorder="0" applyAlignment="0" applyProtection="0"/>
    <xf numFmtId="37" fontId="10" fillId="0" borderId="0"/>
    <xf numFmtId="169" fontId="11"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6" fontId="2" fillId="0" borderId="4">
      <protection locked="0"/>
    </xf>
    <xf numFmtId="37" fontId="3" fillId="5" borderId="0" applyNumberFormat="0" applyBorder="0" applyAlignment="0" applyProtection="0"/>
    <xf numFmtId="37" fontId="12" fillId="0" borderId="0"/>
    <xf numFmtId="3" fontId="13" fillId="0" borderId="2" applyProtection="0"/>
  </cellStyleXfs>
  <cellXfs count="105">
    <xf numFmtId="0" fontId="0" fillId="0" borderId="0" xfId="0"/>
    <xf numFmtId="3" fontId="3" fillId="0" borderId="0" xfId="0" applyNumberFormat="1" applyFont="1"/>
    <xf numFmtId="0" fontId="3" fillId="0" borderId="0" xfId="0" applyFont="1"/>
    <xf numFmtId="0" fontId="14" fillId="0" borderId="0" xfId="0" applyFont="1" applyAlignment="1">
      <alignment horizontal="centerContinuous"/>
    </xf>
    <xf numFmtId="0" fontId="0" fillId="0" borderId="0" xfId="0" applyAlignment="1">
      <alignment horizontal="centerContinuous"/>
    </xf>
    <xf numFmtId="0" fontId="1" fillId="0" borderId="0" xfId="0" applyFont="1"/>
    <xf numFmtId="0" fontId="1" fillId="0" borderId="5" xfId="0" applyFont="1" applyBorder="1" applyAlignment="1">
      <alignment wrapText="1"/>
    </xf>
    <xf numFmtId="0" fontId="0" fillId="0" borderId="6" xfId="0" applyBorder="1" applyAlignment="1">
      <alignment wrapText="1"/>
    </xf>
    <xf numFmtId="0" fontId="15" fillId="6" borderId="5" xfId="0" applyFont="1" applyFill="1" applyBorder="1" applyAlignment="1">
      <alignment horizontal="centerContinuous"/>
    </xf>
    <xf numFmtId="0" fontId="16" fillId="6" borderId="6" xfId="0" applyFont="1" applyFill="1" applyBorder="1" applyAlignment="1">
      <alignment horizontal="centerContinuous"/>
    </xf>
    <xf numFmtId="0" fontId="15" fillId="6" borderId="7" xfId="0" applyFont="1" applyFill="1" applyBorder="1" applyAlignment="1">
      <alignment horizontal="centerContinuous"/>
    </xf>
    <xf numFmtId="0" fontId="15" fillId="6" borderId="8" xfId="0" applyFont="1" applyFill="1" applyBorder="1" applyAlignment="1">
      <alignment horizontal="centerContinuous"/>
    </xf>
    <xf numFmtId="0" fontId="1" fillId="0" borderId="9" xfId="0" applyFont="1" applyBorder="1" applyAlignment="1">
      <alignment wrapText="1"/>
    </xf>
    <xf numFmtId="0" fontId="0" fillId="0" borderId="10" xfId="0" applyBorder="1" applyAlignment="1">
      <alignment wrapText="1"/>
    </xf>
    <xf numFmtId="0" fontId="1" fillId="0" borderId="11" xfId="0" applyFont="1" applyBorder="1" applyAlignment="1">
      <alignment wrapText="1"/>
    </xf>
    <xf numFmtId="0" fontId="0" fillId="0" borderId="12" xfId="0" applyBorder="1" applyAlignment="1">
      <alignment wrapText="1"/>
    </xf>
    <xf numFmtId="0" fontId="0" fillId="0" borderId="11" xfId="0" applyBorder="1"/>
    <xf numFmtId="0" fontId="0" fillId="0" borderId="12" xfId="0" applyBorder="1"/>
    <xf numFmtId="0" fontId="1" fillId="0" borderId="7" xfId="0" applyFont="1" applyBorder="1"/>
    <xf numFmtId="0" fontId="0" fillId="0" borderId="13" xfId="0" applyBorder="1"/>
    <xf numFmtId="0" fontId="0" fillId="0" borderId="14" xfId="0" applyBorder="1"/>
    <xf numFmtId="0" fontId="0" fillId="0" borderId="15" xfId="0" applyBorder="1"/>
    <xf numFmtId="3" fontId="5" fillId="7" borderId="17" xfId="0" applyNumberFormat="1" applyFont="1" applyFill="1" applyBorder="1" applyAlignment="1">
      <alignment horizontal="centerContinuous"/>
    </xf>
    <xf numFmtId="3" fontId="5" fillId="7" borderId="10" xfId="0" applyNumberFormat="1" applyFont="1" applyFill="1" applyBorder="1" applyAlignment="1">
      <alignment horizontal="centerContinuous"/>
    </xf>
    <xf numFmtId="170" fontId="0" fillId="0" borderId="0" xfId="3" applyNumberFormat="1" applyFont="1"/>
    <xf numFmtId="3" fontId="0" fillId="0" borderId="0" xfId="0" applyNumberFormat="1"/>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8" borderId="10" xfId="0" applyFont="1" applyFill="1" applyBorder="1" applyAlignment="1">
      <alignment horizontal="left" vertical="center" wrapText="1"/>
    </xf>
    <xf numFmtId="0" fontId="18" fillId="8" borderId="7" xfId="0" applyFont="1" applyFill="1" applyBorder="1" applyAlignment="1">
      <alignment horizontal="centerContinuous"/>
    </xf>
    <xf numFmtId="3" fontId="3" fillId="8" borderId="21" xfId="0" applyNumberFormat="1" applyFont="1" applyFill="1" applyBorder="1" applyAlignment="1">
      <alignment horizontal="centerContinuous"/>
    </xf>
    <xf numFmtId="3" fontId="3" fillId="8" borderId="8" xfId="0" applyNumberFormat="1" applyFont="1" applyFill="1" applyBorder="1" applyAlignment="1">
      <alignment horizontal="centerContinuous"/>
    </xf>
    <xf numFmtId="0" fontId="20" fillId="8" borderId="11" xfId="0" applyFont="1" applyFill="1" applyBorder="1" applyAlignment="1">
      <alignment horizontal="centerContinuous"/>
    </xf>
    <xf numFmtId="3" fontId="3" fillId="8" borderId="0" xfId="0" applyNumberFormat="1" applyFont="1" applyFill="1" applyAlignment="1">
      <alignment horizontal="centerContinuous"/>
    </xf>
    <xf numFmtId="3" fontId="3" fillId="8" borderId="22" xfId="0" applyNumberFormat="1" applyFont="1" applyFill="1" applyBorder="1" applyAlignment="1">
      <alignment horizontal="centerContinuous"/>
    </xf>
    <xf numFmtId="165" fontId="19" fillId="8" borderId="14" xfId="0" applyNumberFormat="1" applyFont="1" applyFill="1" applyBorder="1" applyAlignment="1">
      <alignment horizontal="centerContinuous"/>
    </xf>
    <xf numFmtId="3" fontId="3" fillId="8" borderId="23" xfId="0" applyNumberFormat="1" applyFont="1" applyFill="1" applyBorder="1" applyAlignment="1">
      <alignment horizontal="centerContinuous"/>
    </xf>
    <xf numFmtId="3" fontId="3" fillId="8" borderId="24" xfId="0" applyNumberFormat="1" applyFont="1" applyFill="1" applyBorder="1" applyAlignment="1">
      <alignment horizontal="centerContinuous"/>
    </xf>
    <xf numFmtId="170" fontId="21" fillId="0" borderId="0" xfId="3" applyNumberFormat="1" applyFont="1"/>
    <xf numFmtId="171" fontId="23" fillId="9" borderId="10" xfId="2" applyNumberFormat="1" applyFont="1" applyFill="1" applyBorder="1"/>
    <xf numFmtId="171" fontId="23" fillId="9" borderId="10" xfId="0" applyNumberFormat="1" applyFont="1" applyFill="1" applyBorder="1"/>
    <xf numFmtId="171" fontId="24" fillId="6" borderId="10" xfId="2" applyNumberFormat="1" applyFont="1" applyFill="1" applyBorder="1"/>
    <xf numFmtId="171" fontId="24" fillId="6" borderId="10" xfId="0" applyNumberFormat="1" applyFont="1" applyFill="1" applyBorder="1"/>
    <xf numFmtId="171" fontId="24" fillId="10" borderId="10" xfId="2" applyNumberFormat="1" applyFont="1" applyFill="1" applyBorder="1"/>
    <xf numFmtId="171" fontId="24" fillId="10" borderId="10" xfId="0" applyNumberFormat="1" applyFont="1" applyFill="1" applyBorder="1"/>
    <xf numFmtId="171" fontId="24" fillId="6" borderId="15" xfId="2" applyNumberFormat="1" applyFont="1" applyFill="1" applyBorder="1"/>
    <xf numFmtId="171" fontId="24" fillId="10" borderId="15" xfId="2" applyNumberFormat="1" applyFont="1" applyFill="1" applyBorder="1"/>
    <xf numFmtId="0" fontId="0" fillId="0" borderId="0" xfId="0" applyAlignment="1">
      <alignment wrapText="1"/>
    </xf>
    <xf numFmtId="0" fontId="1" fillId="0" borderId="0" xfId="0" applyFont="1" applyAlignment="1">
      <alignment horizontal="center" vertical="center" wrapText="1"/>
    </xf>
    <xf numFmtId="171" fontId="4" fillId="0" borderId="0" xfId="2" applyNumberFormat="1" applyFont="1"/>
    <xf numFmtId="171" fontId="4" fillId="0" borderId="0" xfId="0" applyNumberFormat="1" applyFont="1"/>
    <xf numFmtId="0" fontId="12" fillId="0" borderId="0" xfId="0" applyFont="1"/>
    <xf numFmtId="0" fontId="26" fillId="0" borderId="0" xfId="0" applyFont="1" applyAlignment="1">
      <alignment wrapText="1"/>
    </xf>
    <xf numFmtId="172" fontId="3" fillId="0" borderId="0" xfId="0" applyNumberFormat="1" applyFont="1"/>
    <xf numFmtId="43" fontId="3" fillId="0" borderId="0" xfId="0" applyNumberFormat="1" applyFont="1"/>
    <xf numFmtId="10" fontId="3" fillId="0" borderId="0" xfId="0" applyNumberFormat="1" applyFont="1"/>
    <xf numFmtId="0" fontId="2" fillId="0" borderId="0" xfId="0" applyFont="1"/>
    <xf numFmtId="3" fontId="4" fillId="0" borderId="28" xfId="0" applyNumberFormat="1" applyFont="1" applyBorder="1" applyAlignment="1">
      <alignment horizontal="center" vertical="center"/>
    </xf>
    <xf numFmtId="3" fontId="3" fillId="0" borderId="5" xfId="0" applyNumberFormat="1" applyFont="1" applyBorder="1" applyAlignment="1">
      <alignment horizontal="center" vertical="center"/>
    </xf>
    <xf numFmtId="3" fontId="4" fillId="0" borderId="12" xfId="0" applyNumberFormat="1" applyFont="1" applyBorder="1" applyAlignment="1">
      <alignment horizontal="center" vertical="center"/>
    </xf>
    <xf numFmtId="164" fontId="3" fillId="12" borderId="25" xfId="0" applyNumberFormat="1" applyFont="1" applyFill="1" applyBorder="1" applyAlignment="1">
      <alignment horizontal="center" vertical="center"/>
    </xf>
    <xf numFmtId="164" fontId="3" fillId="12" borderId="26" xfId="0" applyNumberFormat="1" applyFont="1" applyFill="1" applyBorder="1" applyAlignment="1">
      <alignment horizontal="center" vertical="center"/>
    </xf>
    <xf numFmtId="164" fontId="3" fillId="12" borderId="27" xfId="0" applyNumberFormat="1" applyFont="1" applyFill="1" applyBorder="1" applyAlignment="1">
      <alignment horizontal="center" vertical="center"/>
    </xf>
    <xf numFmtId="164" fontId="4" fillId="12" borderId="28" xfId="0" applyNumberFormat="1" applyFont="1" applyFill="1" applyBorder="1" applyAlignment="1">
      <alignment horizontal="center" vertical="center"/>
    </xf>
    <xf numFmtId="164" fontId="3" fillId="12" borderId="9" xfId="0" applyNumberFormat="1" applyFont="1" applyFill="1" applyBorder="1" applyAlignment="1">
      <alignment horizontal="center" vertical="center"/>
    </xf>
    <xf numFmtId="164" fontId="3" fillId="12" borderId="29" xfId="0" applyNumberFormat="1" applyFont="1" applyFill="1" applyBorder="1" applyAlignment="1">
      <alignment horizontal="center" vertical="center"/>
    </xf>
    <xf numFmtId="164" fontId="3" fillId="12" borderId="30" xfId="0" applyNumberFormat="1" applyFont="1" applyFill="1" applyBorder="1" applyAlignment="1">
      <alignment horizontal="center" vertical="center"/>
    </xf>
    <xf numFmtId="0" fontId="4" fillId="8" borderId="10" xfId="0" applyFont="1" applyFill="1" applyBorder="1" applyAlignment="1">
      <alignment horizontal="center" vertical="center" wrapText="1"/>
    </xf>
    <xf numFmtId="3" fontId="4" fillId="8" borderId="29" xfId="0" applyNumberFormat="1" applyFont="1" applyFill="1" applyBorder="1" applyAlignment="1">
      <alignment horizontal="center" vertical="center" wrapText="1"/>
    </xf>
    <xf numFmtId="3" fontId="4" fillId="8" borderId="10" xfId="0" applyNumberFormat="1"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horizontal="left" vertical="center" wrapText="1"/>
    </xf>
    <xf numFmtId="0" fontId="4" fillId="13" borderId="15" xfId="0" applyFont="1" applyFill="1" applyBorder="1" applyAlignment="1">
      <alignment horizontal="left" vertical="center" wrapText="1"/>
    </xf>
    <xf numFmtId="10" fontId="4" fillId="12" borderId="10" xfId="0" applyNumberFormat="1" applyFont="1" applyFill="1" applyBorder="1" applyAlignment="1">
      <alignment horizontal="center" vertical="center"/>
    </xf>
    <xf numFmtId="3" fontId="1" fillId="7" borderId="18" xfId="0" applyNumberFormat="1" applyFont="1" applyFill="1" applyBorder="1" applyAlignment="1">
      <alignment horizontal="centerContinuous" vertical="center"/>
    </xf>
    <xf numFmtId="0" fontId="27" fillId="7" borderId="7" xfId="11" applyFont="1" applyFill="1" applyBorder="1" applyAlignment="1" applyProtection="1">
      <alignment horizontal="center" vertical="center" wrapText="1"/>
    </xf>
    <xf numFmtId="0" fontId="27" fillId="7" borderId="11" xfId="11" applyFont="1" applyFill="1" applyBorder="1" applyAlignment="1" applyProtection="1">
      <alignment horizontal="center" vertical="center" wrapText="1"/>
    </xf>
    <xf numFmtId="171" fontId="23" fillId="9" borderId="18" xfId="2" applyNumberFormat="1" applyFont="1" applyFill="1" applyBorder="1"/>
    <xf numFmtId="171" fontId="23" fillId="9" borderId="18" xfId="0" applyNumberFormat="1" applyFont="1" applyFill="1" applyBorder="1"/>
    <xf numFmtId="171" fontId="17" fillId="8" borderId="3" xfId="2" applyNumberFormat="1" applyFont="1" applyFill="1" applyBorder="1" applyAlignment="1">
      <alignment horizontal="centerContinuous"/>
    </xf>
    <xf numFmtId="3" fontId="3" fillId="0" borderId="16" xfId="0" applyNumberFormat="1" applyFont="1" applyBorder="1" applyAlignment="1">
      <alignment horizontal="right"/>
    </xf>
    <xf numFmtId="3" fontId="3" fillId="0" borderId="32" xfId="0" applyNumberFormat="1" applyFont="1" applyBorder="1" applyAlignment="1">
      <alignment horizontal="center" vertical="center"/>
    </xf>
    <xf numFmtId="3" fontId="3" fillId="0" borderId="26" xfId="0" applyNumberFormat="1" applyFont="1" applyBorder="1" applyAlignment="1">
      <alignment horizontal="center" vertical="center"/>
    </xf>
    <xf numFmtId="3" fontId="3" fillId="0" borderId="33" xfId="0" applyNumberFormat="1" applyFont="1" applyBorder="1" applyAlignment="1">
      <alignment horizontal="center" vertical="center"/>
    </xf>
    <xf numFmtId="3" fontId="3" fillId="0" borderId="34"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35" xfId="0" applyNumberFormat="1" applyFont="1" applyBorder="1" applyAlignment="1">
      <alignment horizontal="center" vertical="center"/>
    </xf>
    <xf numFmtId="3" fontId="29" fillId="0" borderId="16" xfId="0" quotePrefix="1" applyNumberFormat="1" applyFont="1" applyBorder="1" applyAlignment="1">
      <alignment horizontal="right"/>
    </xf>
    <xf numFmtId="3" fontId="3" fillId="0" borderId="3" xfId="0" applyNumberFormat="1" applyFont="1" applyBorder="1" applyAlignment="1">
      <alignment horizontal="right"/>
    </xf>
    <xf numFmtId="0" fontId="4" fillId="11" borderId="3"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25" fillId="11" borderId="13" xfId="0" applyFont="1" applyFill="1" applyBorder="1" applyAlignment="1">
      <alignment horizontal="center" vertical="center" wrapText="1"/>
    </xf>
    <xf numFmtId="0" fontId="25" fillId="11" borderId="15" xfId="0" applyFont="1" applyFill="1" applyBorder="1" applyAlignment="1">
      <alignment horizontal="center" vertical="center" wrapText="1"/>
    </xf>
    <xf numFmtId="0" fontId="17" fillId="11" borderId="13" xfId="0" applyFont="1" applyFill="1" applyBorder="1" applyAlignment="1">
      <alignment horizontal="center" vertical="center" wrapText="1"/>
    </xf>
    <xf numFmtId="0" fontId="17" fillId="11" borderId="15"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0" fillId="0" borderId="17" xfId="0" applyBorder="1" applyAlignment="1">
      <alignment horizontal="center" vertical="center" wrapText="1"/>
    </xf>
    <xf numFmtId="3" fontId="4" fillId="7" borderId="7" xfId="0" applyNumberFormat="1" applyFont="1" applyFill="1" applyBorder="1" applyAlignment="1">
      <alignment horizontal="center" vertical="center" wrapText="1"/>
    </xf>
    <xf numFmtId="3" fontId="17" fillId="7" borderId="21" xfId="0" applyNumberFormat="1" applyFont="1" applyFill="1" applyBorder="1" applyAlignment="1">
      <alignment horizontal="center" vertical="center" wrapText="1"/>
    </xf>
    <xf numFmtId="3" fontId="17" fillId="7" borderId="8" xfId="0" applyNumberFormat="1" applyFont="1" applyFill="1" applyBorder="1" applyAlignment="1">
      <alignment horizontal="center" vertical="center" wrapText="1"/>
    </xf>
    <xf numFmtId="3" fontId="17" fillId="7" borderId="14" xfId="0" applyNumberFormat="1" applyFont="1" applyFill="1" applyBorder="1" applyAlignment="1">
      <alignment horizontal="center" vertical="center" wrapText="1"/>
    </xf>
    <xf numFmtId="3" fontId="17" fillId="7" borderId="23" xfId="0" applyNumberFormat="1" applyFont="1" applyFill="1" applyBorder="1" applyAlignment="1">
      <alignment horizontal="center" vertical="center" wrapText="1"/>
    </xf>
    <xf numFmtId="3" fontId="17" fillId="7" borderId="24" xfId="0" applyNumberFormat="1" applyFont="1" applyFill="1" applyBorder="1" applyAlignment="1">
      <alignment horizontal="center" vertical="center" wrapText="1"/>
    </xf>
  </cellXfs>
  <cellStyles count="24">
    <cellStyle name="Actual Date" xfId="1" xr:uid="{00000000-0005-0000-0000-000000000000}"/>
    <cellStyle name="Comma" xfId="2" builtinId="3"/>
    <cellStyle name="Currency" xfId="3" builtinId="4"/>
    <cellStyle name="Date" xfId="4" xr:uid="{00000000-0005-0000-0000-000003000000}"/>
    <cellStyle name="Fixed" xfId="5" xr:uid="{00000000-0005-0000-0000-000004000000}"/>
    <cellStyle name="Grey" xfId="6" xr:uid="{00000000-0005-0000-0000-000005000000}"/>
    <cellStyle name="HEADER" xfId="7" xr:uid="{00000000-0005-0000-0000-000006000000}"/>
    <cellStyle name="Heading1" xfId="8" xr:uid="{00000000-0005-0000-0000-000007000000}"/>
    <cellStyle name="Heading2" xfId="9" xr:uid="{00000000-0005-0000-0000-000008000000}"/>
    <cellStyle name="HIGHLIGHT" xfId="10" xr:uid="{00000000-0005-0000-0000-000009000000}"/>
    <cellStyle name="Hyperlink" xfId="11" builtinId="8"/>
    <cellStyle name="Input [yellow]" xfId="12" xr:uid="{00000000-0005-0000-0000-00000B000000}"/>
    <cellStyle name="no dec" xfId="13" xr:uid="{00000000-0005-0000-0000-00000C000000}"/>
    <cellStyle name="Normal" xfId="0" builtinId="0"/>
    <cellStyle name="Normal - Style1" xfId="14" xr:uid="{00000000-0005-0000-0000-00000E000000}"/>
    <cellStyle name="Normal 10" xfId="15" xr:uid="{00000000-0005-0000-0000-00000F000000}"/>
    <cellStyle name="Normal 19" xfId="16" xr:uid="{00000000-0005-0000-0000-000010000000}"/>
    <cellStyle name="Normal 8" xfId="17" xr:uid="{00000000-0005-0000-0000-000011000000}"/>
    <cellStyle name="Normal 9" xfId="18" xr:uid="{00000000-0005-0000-0000-000012000000}"/>
    <cellStyle name="Percent [2]" xfId="19" xr:uid="{00000000-0005-0000-0000-000013000000}"/>
    <cellStyle name="Total" xfId="20" builtinId="25" customBuiltin="1"/>
    <cellStyle name="Unprot" xfId="21" xr:uid="{00000000-0005-0000-0000-000015000000}"/>
    <cellStyle name="Unprot$" xfId="22" xr:uid="{00000000-0005-0000-0000-000016000000}"/>
    <cellStyle name="Unprotect" xfId="23"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showGridLines="0" workbookViewId="0">
      <selection activeCell="A33" sqref="A33"/>
    </sheetView>
  </sheetViews>
  <sheetFormatPr defaultRowHeight="12.75"/>
  <cols>
    <col min="1" max="1" width="30.42578125" customWidth="1"/>
    <col min="2" max="2" width="85" customWidth="1"/>
  </cols>
  <sheetData>
    <row r="1" spans="1:2" ht="18">
      <c r="A1" s="3" t="s">
        <v>0</v>
      </c>
      <c r="B1" s="4"/>
    </row>
    <row r="2" spans="1:2" ht="6" customHeight="1"/>
    <row r="3" spans="1:2" s="5" customFormat="1" ht="15.75">
      <c r="A3" s="8" t="s">
        <v>1</v>
      </c>
      <c r="B3" s="9"/>
    </row>
    <row r="4" spans="1:2" ht="25.5">
      <c r="A4" s="6" t="s">
        <v>2</v>
      </c>
      <c r="B4" s="7" t="s">
        <v>3</v>
      </c>
    </row>
    <row r="5" spans="1:2" ht="25.5">
      <c r="A5" s="6" t="s">
        <v>4</v>
      </c>
      <c r="B5" s="7" t="s">
        <v>5</v>
      </c>
    </row>
    <row r="6" spans="1:2" ht="25.5">
      <c r="A6" s="6" t="s">
        <v>6</v>
      </c>
      <c r="B6" s="7" t="s">
        <v>7</v>
      </c>
    </row>
    <row r="7" spans="1:2" ht="25.5">
      <c r="A7" s="6" t="s">
        <v>8</v>
      </c>
      <c r="B7" s="7" t="s">
        <v>9</v>
      </c>
    </row>
    <row r="8" spans="1:2" ht="25.5">
      <c r="A8" s="6" t="s">
        <v>10</v>
      </c>
      <c r="B8" s="7" t="s">
        <v>11</v>
      </c>
    </row>
    <row r="9" spans="1:2" ht="25.5">
      <c r="A9" s="6" t="s">
        <v>12</v>
      </c>
      <c r="B9" s="7" t="s">
        <v>13</v>
      </c>
    </row>
    <row r="10" spans="1:2" ht="25.5">
      <c r="A10" s="6" t="s">
        <v>14</v>
      </c>
      <c r="B10" s="7" t="s">
        <v>15</v>
      </c>
    </row>
    <row r="11" spans="1:2" ht="13.5" thickBot="1"/>
    <row r="12" spans="1:2" s="5" customFormat="1" ht="16.5" thickBot="1">
      <c r="A12" s="10" t="s">
        <v>16</v>
      </c>
      <c r="B12" s="11"/>
    </row>
    <row r="13" spans="1:2" ht="26.25" thickBot="1">
      <c r="A13" s="12" t="s">
        <v>17</v>
      </c>
      <c r="B13" s="13" t="s">
        <v>18</v>
      </c>
    </row>
    <row r="14" spans="1:2" ht="25.5">
      <c r="A14" s="14" t="s">
        <v>19</v>
      </c>
      <c r="B14" s="15" t="s">
        <v>20</v>
      </c>
    </row>
    <row r="15" spans="1:2">
      <c r="A15" s="16"/>
      <c r="B15" s="17" t="s">
        <v>21</v>
      </c>
    </row>
    <row r="16" spans="1:2">
      <c r="A16" s="16"/>
      <c r="B16" s="17" t="s">
        <v>22</v>
      </c>
    </row>
    <row r="17" spans="1:2">
      <c r="A17" s="16"/>
      <c r="B17" s="17" t="s">
        <v>23</v>
      </c>
    </row>
    <row r="18" spans="1:2">
      <c r="A18" s="16"/>
      <c r="B18" s="17" t="s">
        <v>24</v>
      </c>
    </row>
    <row r="19" spans="1:2">
      <c r="A19" s="16"/>
      <c r="B19" s="17" t="s">
        <v>25</v>
      </c>
    </row>
    <row r="20" spans="1:2" ht="13.5" thickBot="1">
      <c r="A20" s="16"/>
      <c r="B20" s="17"/>
    </row>
    <row r="21" spans="1:2">
      <c r="A21" s="18" t="s">
        <v>26</v>
      </c>
      <c r="B21" s="19" t="s">
        <v>27</v>
      </c>
    </row>
    <row r="22" spans="1:2">
      <c r="A22" s="16"/>
      <c r="B22" s="17" t="s">
        <v>28</v>
      </c>
    </row>
    <row r="23" spans="1:2" ht="13.5" thickBot="1">
      <c r="A23" s="20"/>
      <c r="B23" s="21" t="s">
        <v>29</v>
      </c>
    </row>
  </sheetData>
  <phoneticPr fontId="12" type="noConversion"/>
  <printOptions horizontalCentered="1"/>
  <pageMargins left="0.5" right="0.5" top="1" bottom="1" header="0.25" footer="0.25"/>
  <pageSetup orientation="landscape" r:id="rId1"/>
  <headerFooter alignWithMargins="0"/>
  <rowBreaks count="1" manualBreakCount="1">
    <brk id="17"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9"/>
  <sheetViews>
    <sheetView showGridLines="0" tabSelected="1" zoomScale="90" zoomScaleNormal="90" zoomScaleSheetLayoutView="90" workbookViewId="0">
      <selection activeCell="M19" sqref="M19"/>
    </sheetView>
  </sheetViews>
  <sheetFormatPr defaultColWidth="12.5703125" defaultRowHeight="11.25"/>
  <cols>
    <col min="1" max="1" width="30.140625" style="1" customWidth="1"/>
    <col min="2" max="2" width="16" style="1" customWidth="1"/>
    <col min="3" max="3" width="19.42578125" style="1" customWidth="1"/>
    <col min="4" max="4" width="16.85546875" style="1" customWidth="1"/>
    <col min="5" max="5" width="17.140625" style="1" customWidth="1"/>
    <col min="6" max="6" width="14.5703125" style="1" customWidth="1"/>
    <col min="7" max="7" width="12.5703125" style="1" customWidth="1"/>
    <col min="8" max="8" width="16" style="1" customWidth="1"/>
    <col min="9" max="9" width="17.5703125" style="2" customWidth="1"/>
    <col min="10" max="10" width="16" style="2" customWidth="1"/>
    <col min="11" max="12" width="17.5703125" style="2" customWidth="1"/>
    <col min="13" max="13" width="16.28515625" style="2" customWidth="1"/>
    <col min="14" max="14" width="14.7109375" style="2" customWidth="1"/>
    <col min="15" max="16384" width="12.5703125" style="2"/>
  </cols>
  <sheetData>
    <row r="1" spans="1:19" ht="18">
      <c r="A1" s="29" t="s">
        <v>30</v>
      </c>
      <c r="B1" s="30"/>
      <c r="C1" s="30"/>
      <c r="D1" s="30"/>
      <c r="E1" s="30"/>
      <c r="F1" s="30"/>
      <c r="G1" s="30"/>
      <c r="H1" s="31"/>
      <c r="I1"/>
      <c r="J1"/>
      <c r="K1"/>
      <c r="L1"/>
      <c r="M1"/>
      <c r="N1"/>
      <c r="O1"/>
      <c r="P1"/>
      <c r="Q1"/>
    </row>
    <row r="2" spans="1:19" ht="18.75">
      <c r="A2" s="32" t="s">
        <v>31</v>
      </c>
      <c r="B2" s="33"/>
      <c r="C2" s="33"/>
      <c r="D2" s="33"/>
      <c r="E2" s="33"/>
      <c r="F2" s="33"/>
      <c r="G2" s="33"/>
      <c r="H2" s="34"/>
      <c r="I2"/>
      <c r="J2"/>
      <c r="K2"/>
      <c r="L2"/>
      <c r="M2"/>
      <c r="N2"/>
      <c r="O2"/>
      <c r="P2"/>
      <c r="Q2"/>
    </row>
    <row r="3" spans="1:19" ht="18" customHeight="1" thickBot="1">
      <c r="A3" s="35">
        <v>46096</v>
      </c>
      <c r="B3" s="36"/>
      <c r="C3" s="36"/>
      <c r="D3" s="36"/>
      <c r="E3" s="36"/>
      <c r="F3" s="36"/>
      <c r="G3" s="36"/>
      <c r="H3" s="37"/>
      <c r="I3"/>
      <c r="J3"/>
      <c r="K3"/>
      <c r="L3"/>
      <c r="M3"/>
      <c r="N3"/>
      <c r="O3"/>
      <c r="P3"/>
      <c r="Q3"/>
    </row>
    <row r="4" spans="1:19" ht="13.5" thickBot="1">
      <c r="A4" s="74" t="s">
        <v>60</v>
      </c>
      <c r="B4" s="22"/>
      <c r="C4" s="22"/>
      <c r="D4" s="22"/>
      <c r="E4" s="22"/>
      <c r="F4" s="22"/>
      <c r="G4" s="22"/>
      <c r="H4" s="23"/>
      <c r="I4"/>
      <c r="J4"/>
      <c r="K4"/>
      <c r="L4"/>
      <c r="M4"/>
      <c r="N4"/>
      <c r="O4"/>
      <c r="P4"/>
    </row>
    <row r="5" spans="1:19" ht="28.5" customHeight="1" thickBot="1">
      <c r="A5" s="67" t="s">
        <v>32</v>
      </c>
      <c r="B5" s="68" t="s">
        <v>33</v>
      </c>
      <c r="C5" s="68" t="s">
        <v>34</v>
      </c>
      <c r="D5" s="68" t="s">
        <v>55</v>
      </c>
      <c r="E5" s="68" t="s">
        <v>54</v>
      </c>
      <c r="F5" s="68" t="s">
        <v>35</v>
      </c>
      <c r="G5" s="68" t="s">
        <v>36</v>
      </c>
      <c r="H5" s="69" t="s">
        <v>37</v>
      </c>
      <c r="I5"/>
      <c r="J5" s="24"/>
      <c r="K5"/>
      <c r="L5"/>
      <c r="M5"/>
      <c r="N5"/>
      <c r="O5"/>
      <c r="P5"/>
    </row>
    <row r="6" spans="1:19" ht="22.5" customHeight="1">
      <c r="A6" s="70" t="s">
        <v>38</v>
      </c>
      <c r="B6" s="81">
        <v>4090</v>
      </c>
      <c r="C6" s="82">
        <v>38913</v>
      </c>
      <c r="D6" s="82">
        <v>23326</v>
      </c>
      <c r="E6" s="82">
        <v>1569</v>
      </c>
      <c r="F6" s="82">
        <v>856</v>
      </c>
      <c r="G6" s="83">
        <v>0</v>
      </c>
      <c r="H6" s="57">
        <f>SUM(B6:G6)</f>
        <v>68754</v>
      </c>
      <c r="I6" s="56" t="s">
        <v>51</v>
      </c>
      <c r="J6" s="38"/>
      <c r="K6"/>
      <c r="L6"/>
      <c r="M6"/>
      <c r="N6"/>
      <c r="O6"/>
      <c r="P6"/>
      <c r="Q6"/>
    </row>
    <row r="7" spans="1:19" ht="13.5" customHeight="1" thickBot="1">
      <c r="A7" s="26" t="s">
        <v>39</v>
      </c>
      <c r="B7" s="84">
        <v>11084870</v>
      </c>
      <c r="C7" s="85">
        <v>1162745</v>
      </c>
      <c r="D7" s="85">
        <v>258467</v>
      </c>
      <c r="E7" s="85">
        <v>5508</v>
      </c>
      <c r="F7" s="85">
        <v>117342</v>
      </c>
      <c r="G7" s="86">
        <v>0</v>
      </c>
      <c r="H7" s="59">
        <f>SUM(B7:G7)</f>
        <v>12628932</v>
      </c>
      <c r="I7"/>
      <c r="J7" s="38"/>
      <c r="K7"/>
      <c r="L7"/>
      <c r="M7"/>
      <c r="N7"/>
      <c r="O7"/>
      <c r="P7"/>
      <c r="Q7"/>
    </row>
    <row r="8" spans="1:19" ht="27.75" customHeight="1" thickBot="1">
      <c r="A8" s="28" t="s">
        <v>40</v>
      </c>
      <c r="B8" s="60">
        <f>B6/B7</f>
        <v>3.6897139975480093E-4</v>
      </c>
      <c r="C8" s="61">
        <f>C6/C7</f>
        <v>3.3466495233262665E-2</v>
      </c>
      <c r="D8" s="61">
        <f>D6/D7</f>
        <v>9.0247497746327385E-2</v>
      </c>
      <c r="E8" s="61">
        <f>E6/E7</f>
        <v>0.28485838779956429</v>
      </c>
      <c r="F8" s="61">
        <f>F6/F7</f>
        <v>7.2949157164527616E-3</v>
      </c>
      <c r="G8" s="62">
        <v>0</v>
      </c>
      <c r="H8" s="63">
        <f>+H6/H7</f>
        <v>5.444165824948618E-3</v>
      </c>
      <c r="I8"/>
      <c r="J8" s="24"/>
      <c r="K8"/>
      <c r="L8"/>
      <c r="M8"/>
      <c r="N8"/>
      <c r="O8"/>
      <c r="P8"/>
      <c r="Q8"/>
    </row>
    <row r="9" spans="1:19" ht="29.25" customHeight="1" thickBot="1">
      <c r="A9" s="27" t="s">
        <v>41</v>
      </c>
      <c r="B9" s="58">
        <v>23865212</v>
      </c>
      <c r="C9" s="58">
        <v>624487549</v>
      </c>
      <c r="D9" s="58">
        <v>10232912266</v>
      </c>
      <c r="E9" s="58">
        <v>16241958168</v>
      </c>
      <c r="F9" s="58">
        <v>247629838</v>
      </c>
      <c r="G9" s="58">
        <v>0</v>
      </c>
      <c r="H9" s="57">
        <f>SUM(B9:G9)</f>
        <v>27370853033</v>
      </c>
      <c r="I9" s="56" t="s">
        <v>51</v>
      </c>
      <c r="J9" s="24"/>
      <c r="K9"/>
      <c r="L9"/>
      <c r="M9"/>
      <c r="N9"/>
      <c r="O9"/>
      <c r="P9"/>
      <c r="Q9"/>
    </row>
    <row r="10" spans="1:19" ht="29.25" customHeight="1" thickBot="1">
      <c r="A10" s="70" t="s">
        <v>56</v>
      </c>
      <c r="B10" s="58">
        <v>0</v>
      </c>
      <c r="C10" s="58">
        <v>1015782.8365559999</v>
      </c>
      <c r="D10" s="58">
        <v>30270131.444960002</v>
      </c>
      <c r="E10" s="58">
        <v>28113187.293234996</v>
      </c>
      <c r="F10" s="58">
        <v>0</v>
      </c>
      <c r="G10" s="58">
        <v>0</v>
      </c>
      <c r="H10" s="57">
        <f>SUM(B10:G10)</f>
        <v>59399101.574750997</v>
      </c>
      <c r="I10" s="56"/>
      <c r="J10" s="24"/>
      <c r="K10"/>
      <c r="L10"/>
      <c r="M10"/>
      <c r="N10"/>
      <c r="O10"/>
      <c r="P10"/>
      <c r="Q10"/>
    </row>
    <row r="11" spans="1:19" ht="27" customHeight="1" thickBot="1">
      <c r="A11" s="70" t="s">
        <v>57</v>
      </c>
      <c r="B11" s="58">
        <v>0</v>
      </c>
      <c r="C11" s="58">
        <v>2447203</v>
      </c>
      <c r="D11" s="58">
        <v>35699169</v>
      </c>
      <c r="E11" s="58">
        <v>16304709</v>
      </c>
      <c r="F11" s="58">
        <v>1239243</v>
      </c>
      <c r="G11" s="58">
        <v>0</v>
      </c>
      <c r="H11" s="57">
        <f>SUM(B11:G11)</f>
        <v>55690324</v>
      </c>
      <c r="I11"/>
      <c r="J11" s="24"/>
      <c r="K11" s="56" t="s">
        <v>51</v>
      </c>
      <c r="L11" s="56"/>
      <c r="M11"/>
      <c r="N11"/>
      <c r="O11"/>
      <c r="P11"/>
      <c r="Q11"/>
    </row>
    <row r="12" spans="1:19" ht="20.25" customHeight="1" thickBot="1">
      <c r="A12" s="71" t="s">
        <v>58</v>
      </c>
      <c r="B12" s="58">
        <v>54149439780</v>
      </c>
      <c r="C12" s="58">
        <v>12545800900.200001</v>
      </c>
      <c r="D12" s="58">
        <v>48483607236</v>
      </c>
      <c r="E12" s="58">
        <v>39217967706</v>
      </c>
      <c r="F12" s="58">
        <v>8744269519</v>
      </c>
      <c r="G12" s="58">
        <v>0</v>
      </c>
      <c r="H12" s="57">
        <f>SUM(B12:G12)</f>
        <v>163141085141.20001</v>
      </c>
      <c r="I12" s="25"/>
      <c r="J12" s="24"/>
      <c r="K12"/>
      <c r="L12"/>
      <c r="M12"/>
      <c r="N12"/>
      <c r="O12"/>
      <c r="P12"/>
      <c r="Q12"/>
    </row>
    <row r="13" spans="1:19" ht="23.25" customHeight="1" thickBot="1">
      <c r="A13" s="72" t="s">
        <v>59</v>
      </c>
      <c r="B13" s="64">
        <f>B9/B12</f>
        <v>4.4072869630711438E-4</v>
      </c>
      <c r="C13" s="65">
        <f>C9/C12</f>
        <v>4.9776618803989203E-2</v>
      </c>
      <c r="D13" s="65">
        <f>D9/D12</f>
        <v>0.21105921876212766</v>
      </c>
      <c r="E13" s="65">
        <f>E9/E12</f>
        <v>0.41414583972731267</v>
      </c>
      <c r="F13" s="65">
        <f>F9/F12</f>
        <v>2.8319099435571732E-2</v>
      </c>
      <c r="G13" s="66">
        <v>0</v>
      </c>
      <c r="H13" s="73">
        <f>H9/H12</f>
        <v>0.16777412636007841</v>
      </c>
      <c r="I13"/>
      <c r="J13" s="24"/>
      <c r="K13"/>
      <c r="L13"/>
      <c r="M13"/>
      <c r="N13"/>
      <c r="O13"/>
      <c r="P13"/>
      <c r="Q13"/>
    </row>
    <row r="14" spans="1:19" ht="27" customHeight="1">
      <c r="A14" s="99" t="s">
        <v>50</v>
      </c>
      <c r="B14" s="100"/>
      <c r="C14" s="100"/>
      <c r="D14" s="100"/>
      <c r="E14" s="100"/>
      <c r="F14" s="100"/>
      <c r="G14" s="100"/>
      <c r="H14" s="101"/>
      <c r="I14" s="95" t="s">
        <v>44</v>
      </c>
      <c r="J14" s="93" t="s">
        <v>43</v>
      </c>
      <c r="K14" s="91" t="s">
        <v>49</v>
      </c>
      <c r="L14" s="75" t="s">
        <v>52</v>
      </c>
      <c r="M14" s="89" t="s">
        <v>48</v>
      </c>
    </row>
    <row r="15" spans="1:19" ht="19.5" customHeight="1" thickBot="1">
      <c r="A15" s="102"/>
      <c r="B15" s="103"/>
      <c r="C15" s="103"/>
      <c r="D15" s="103"/>
      <c r="E15" s="103"/>
      <c r="F15" s="103"/>
      <c r="G15" s="103"/>
      <c r="H15" s="104"/>
      <c r="I15" s="96"/>
      <c r="J15" s="94"/>
      <c r="K15" s="92"/>
      <c r="L15" s="76" t="s">
        <v>53</v>
      </c>
      <c r="M15" s="90"/>
      <c r="N15" s="53"/>
      <c r="O15" s="53"/>
      <c r="P15" s="53"/>
      <c r="Q15" s="53"/>
      <c r="R15" s="53"/>
      <c r="S15" s="53"/>
    </row>
    <row r="16" spans="1:19" ht="12" customHeight="1" thickBot="1">
      <c r="A16" s="97" t="s">
        <v>46</v>
      </c>
      <c r="B16" s="98"/>
      <c r="C16" s="98"/>
      <c r="D16" s="98"/>
      <c r="E16" s="98"/>
      <c r="F16" s="98"/>
      <c r="G16" s="98"/>
      <c r="H16" s="98"/>
      <c r="I16" s="41">
        <v>5574000000</v>
      </c>
      <c r="J16" s="43">
        <v>3946000000</v>
      </c>
      <c r="K16" s="39">
        <f>I16+J16</f>
        <v>9520000000</v>
      </c>
      <c r="L16" s="77">
        <v>11393225285</v>
      </c>
      <c r="M16" s="80">
        <v>10894997302</v>
      </c>
      <c r="N16" s="55"/>
      <c r="O16" s="53"/>
      <c r="P16" s="53"/>
      <c r="Q16" s="53"/>
      <c r="R16" s="53"/>
      <c r="S16" s="53"/>
    </row>
    <row r="17" spans="1:19" ht="12" customHeight="1" thickBot="1">
      <c r="A17" s="97" t="s">
        <v>47</v>
      </c>
      <c r="B17" s="98"/>
      <c r="C17" s="98"/>
      <c r="D17" s="98"/>
      <c r="E17" s="98"/>
      <c r="F17" s="98"/>
      <c r="G17" s="98"/>
      <c r="H17" s="98"/>
      <c r="I17" s="45">
        <v>7764000000</v>
      </c>
      <c r="J17" s="46">
        <v>3946000000</v>
      </c>
      <c r="K17" s="39">
        <f>I17+J17</f>
        <v>11710000000</v>
      </c>
      <c r="L17" s="77">
        <v>13456866759</v>
      </c>
      <c r="M17" s="88">
        <v>12497619058</v>
      </c>
      <c r="N17" s="55"/>
      <c r="O17" s="53"/>
      <c r="P17" s="54"/>
      <c r="Q17" s="53"/>
      <c r="R17" s="53"/>
      <c r="S17" s="53"/>
    </row>
    <row r="18" spans="1:19" ht="12" customHeight="1" thickBot="1">
      <c r="A18" s="97" t="s">
        <v>45</v>
      </c>
      <c r="B18" s="98"/>
      <c r="C18" s="98"/>
      <c r="D18" s="98"/>
      <c r="E18" s="98"/>
      <c r="F18" s="98"/>
      <c r="G18" s="98"/>
      <c r="H18" s="98"/>
      <c r="I18" s="41">
        <v>3100000000</v>
      </c>
      <c r="J18" s="43">
        <v>462000000</v>
      </c>
      <c r="K18" s="39">
        <f>I18+J18</f>
        <v>3562000000</v>
      </c>
      <c r="L18" s="78">
        <v>3941907956</v>
      </c>
      <c r="M18" s="87">
        <v>3978236673</v>
      </c>
      <c r="N18" s="55"/>
      <c r="O18" s="53"/>
      <c r="P18" s="53"/>
      <c r="Q18" s="53"/>
      <c r="R18" s="53"/>
      <c r="S18" s="53"/>
    </row>
    <row r="19" spans="1:19" ht="12" customHeight="1" thickBot="1">
      <c r="A19" s="97" t="s">
        <v>42</v>
      </c>
      <c r="B19" s="98"/>
      <c r="C19" s="98"/>
      <c r="D19" s="98"/>
      <c r="E19" s="98"/>
      <c r="F19" s="98"/>
      <c r="G19" s="98"/>
      <c r="H19" s="98"/>
      <c r="I19" s="42">
        <f>SUM(I16:I18)</f>
        <v>16438000000</v>
      </c>
      <c r="J19" s="44">
        <f>SUM(J16:J18)</f>
        <v>8354000000</v>
      </c>
      <c r="K19" s="40">
        <f>SUM(K16:K18)</f>
        <v>24792000000</v>
      </c>
      <c r="L19" s="78">
        <f>SUM(L16:L18)</f>
        <v>28792000000</v>
      </c>
      <c r="M19" s="79">
        <f>SUM(M16:M18)</f>
        <v>27370853033</v>
      </c>
      <c r="N19" s="55"/>
      <c r="O19" s="53"/>
      <c r="P19" s="53"/>
      <c r="Q19" s="53"/>
      <c r="R19" s="53"/>
      <c r="S19" s="53"/>
    </row>
    <row r="20" spans="1:19">
      <c r="K20" s="54"/>
      <c r="L20" s="54"/>
      <c r="O20" s="53"/>
      <c r="P20" s="53"/>
      <c r="Q20" s="53"/>
      <c r="R20" s="53"/>
      <c r="S20" s="53"/>
    </row>
    <row r="21" spans="1:19" ht="12.75">
      <c r="F21" s="47"/>
      <c r="G21" s="47"/>
      <c r="M21" s="48"/>
    </row>
    <row r="22" spans="1:19" ht="11.25" customHeight="1">
      <c r="F22" s="47"/>
      <c r="G22" s="47"/>
      <c r="M22" s="49"/>
    </row>
    <row r="23" spans="1:19" ht="11.25" customHeight="1">
      <c r="F23" s="47"/>
      <c r="G23" s="47"/>
      <c r="M23" s="49"/>
    </row>
    <row r="24" spans="1:19" ht="12.75" customHeight="1">
      <c r="F24" s="47"/>
      <c r="G24" s="47"/>
      <c r="M24" s="49"/>
    </row>
    <row r="25" spans="1:19" ht="12.75">
      <c r="F25" s="47"/>
      <c r="G25" s="47"/>
      <c r="M25" s="50"/>
    </row>
    <row r="26" spans="1:19" ht="11.25" customHeight="1">
      <c r="F26" s="47"/>
      <c r="G26" s="47"/>
      <c r="M26" s="51"/>
    </row>
    <row r="27" spans="1:19" ht="12" customHeight="1">
      <c r="F27" s="47"/>
      <c r="G27" s="47"/>
      <c r="M27" s="52"/>
      <c r="N27" s="47"/>
    </row>
    <row r="28" spans="1:19">
      <c r="M28" s="51"/>
    </row>
    <row r="29" spans="1:19">
      <c r="M29" s="51"/>
    </row>
    <row r="30" spans="1:19">
      <c r="M30" s="51"/>
    </row>
    <row r="31" spans="1:19">
      <c r="M31" s="51"/>
    </row>
    <row r="32" spans="1:19">
      <c r="M32" s="51"/>
    </row>
    <row r="33" spans="13:13">
      <c r="M33" s="51"/>
    </row>
    <row r="34" spans="13:13">
      <c r="M34" s="51"/>
    </row>
    <row r="35" spans="13:13">
      <c r="M35" s="51"/>
    </row>
    <row r="36" spans="13:13">
      <c r="M36" s="51"/>
    </row>
    <row r="37" spans="13:13">
      <c r="M37" s="51"/>
    </row>
    <row r="38" spans="13:13">
      <c r="M38" s="51"/>
    </row>
    <row r="39" spans="13:13">
      <c r="M39" s="51"/>
    </row>
  </sheetData>
  <mergeCells count="9">
    <mergeCell ref="M14:M15"/>
    <mergeCell ref="K14:K15"/>
    <mergeCell ref="J14:J15"/>
    <mergeCell ref="I14:I15"/>
    <mergeCell ref="A19:H19"/>
    <mergeCell ref="A14:H15"/>
    <mergeCell ref="A16:H16"/>
    <mergeCell ref="A17:H17"/>
    <mergeCell ref="A18:H18"/>
  </mergeCells>
  <phoneticPr fontId="12" type="noConversion"/>
  <printOptions horizontalCentered="1" verticalCentered="1"/>
  <pageMargins left="0.75" right="0.75" top="0.63" bottom="0.91" header="0.5" footer="0.5"/>
  <pageSetup scale="54" orientation="landscape" r:id="rId1"/>
  <headerFooter alignWithMargins="0">
    <oddFooter>&amp;L&amp;F&amp;RPrinted on: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Definitions</vt:lpstr>
      <vt:lpstr>DA Load - February 2026</vt:lpstr>
      <vt:lpstr>'DA Load - February 2026'!Print_Area</vt:lpstr>
      <vt:lpstr>Definitions!Print_Titles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Supplemental Direct Access Implementation Activities Report | Statewide Summary | October 15, 2022</dc:title>
  <dc:creator/>
  <cp:lastModifiedBy/>
  <dcterms:created xsi:type="dcterms:W3CDTF">2022-09-16T17:01:23Z</dcterms:created>
  <dcterms:modified xsi:type="dcterms:W3CDTF">2026-03-26T21:58:59Z</dcterms:modified>
</cp:coreProperties>
</file>