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L\AppData\Local\Microsoft\Windows\INetCache\Content.Outlook\SUTCO2YI\"/>
    </mc:Choice>
  </mc:AlternateContent>
  <xr:revisionPtr revIDLastSave="0" documentId="13_ncr:1_{46421341-4D98-4029-9C52-6E3C9FAD7B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undled System Average Rate " sheetId="15" r:id="rId1"/>
    <sheet name="Retail Sales" sheetId="16" r:id="rId2"/>
    <sheet name="Revenue Requirement" sheetId="14" r:id="rId3"/>
    <sheet name="Rate Base" sheetId="5" r:id="rId4"/>
    <sheet name="ROR" sheetId="6" r:id="rId5"/>
    <sheet name="ROE" sheetId="7" r:id="rId6"/>
    <sheet name="Capital Structure" sheetId="8" r:id="rId7"/>
  </sheets>
  <definedNames>
    <definedName name="_xlnm.Print_Area" localSheetId="0">'Bundled System Average Rate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" l="1"/>
  <c r="H11" i="8"/>
  <c r="H14" i="8"/>
  <c r="I17" i="16" l="1"/>
  <c r="H17" i="16"/>
  <c r="G17" i="16"/>
  <c r="F17" i="16"/>
  <c r="E17" i="16"/>
  <c r="D17" i="16"/>
  <c r="C17" i="16"/>
  <c r="B17" i="16"/>
  <c r="I12" i="16"/>
  <c r="H12" i="16"/>
  <c r="G12" i="16"/>
  <c r="F12" i="16"/>
  <c r="E12" i="16"/>
  <c r="D12" i="16"/>
  <c r="C12" i="16"/>
  <c r="B12" i="16"/>
  <c r="I7" i="16"/>
  <c r="H7" i="16"/>
  <c r="G7" i="16"/>
  <c r="F7" i="16"/>
  <c r="E7" i="16"/>
  <c r="D7" i="16"/>
  <c r="C7" i="16"/>
  <c r="B7" i="16"/>
  <c r="Q13" i="14" l="1"/>
  <c r="O13" i="14"/>
  <c r="M13" i="14"/>
  <c r="I13" i="14"/>
  <c r="K13" i="14"/>
  <c r="L13" i="14"/>
  <c r="P13" i="14"/>
  <c r="C13" i="14" l="1"/>
  <c r="S12" i="5"/>
  <c r="J13" i="14"/>
  <c r="E13" i="14"/>
  <c r="N13" i="14"/>
  <c r="H13" i="14"/>
  <c r="G13" i="14"/>
  <c r="F13" i="14"/>
  <c r="N7" i="5"/>
  <c r="R7" i="5"/>
  <c r="S7" i="5"/>
  <c r="T7" i="5"/>
  <c r="Q7" i="5"/>
  <c r="O7" i="5"/>
  <c r="P7" i="5"/>
  <c r="D13" i="14"/>
  <c r="C9" i="14" l="1"/>
  <c r="N9" i="14"/>
  <c r="O9" i="14"/>
  <c r="Q9" i="14"/>
  <c r="D9" i="14"/>
  <c r="Q5" i="14"/>
  <c r="J9" i="14"/>
  <c r="O5" i="14"/>
  <c r="P5" i="14"/>
  <c r="M9" i="14"/>
  <c r="G9" i="14"/>
  <c r="K9" i="14"/>
  <c r="L9" i="14"/>
  <c r="H9" i="14"/>
  <c r="M5" i="14"/>
  <c r="I9" i="14"/>
  <c r="P9" i="14"/>
  <c r="N5" i="14"/>
  <c r="F5" i="14"/>
  <c r="D5" i="14"/>
  <c r="F9" i="14"/>
  <c r="E9" i="14"/>
  <c r="L5" i="14"/>
  <c r="K5" i="14"/>
  <c r="E5" i="14"/>
  <c r="C5" i="14"/>
  <c r="H5" i="14"/>
  <c r="I5" i="14"/>
  <c r="G5" i="14"/>
  <c r="J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tc={6B9DFB85-6834-4A1B-8D29-62B932B3CD01}</author>
  </authors>
  <commentList>
    <comment ref="S12" authorId="0" shapeId="0" xr:uid="{6B9DFB85-6834-4A1B-8D29-62B932B3CD01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Corrects erroneous sum in source</t>
      </text>
    </comment>
  </commentList>
</comments>
</file>

<file path=xl/sharedStrings.xml><?xml version="1.0" encoding="utf-8"?>
<sst xmlns="http://schemas.openxmlformats.org/spreadsheetml/2006/main" count="242" uniqueCount="83">
  <si>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</si>
  <si>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</si>
  <si>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</si>
  <si>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</si>
  <si>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</si>
  <si>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</si>
  <si>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</si>
  <si>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</si>
  <si>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</si>
  <si>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</si>
  <si>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</si>
  <si>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</si>
  <si>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SCE</t>
  </si>
  <si>
    <t>Total</t>
  </si>
  <si>
    <t xml:space="preserve">PG&amp;E </t>
  </si>
  <si>
    <t xml:space="preserve">SDG&amp;E </t>
  </si>
  <si>
    <t xml:space="preserve">CPUC </t>
  </si>
  <si>
    <t>FERC</t>
  </si>
  <si>
    <t>SDG&amp;E</t>
  </si>
  <si>
    <t>Total Revenue Requirement ($ millions)</t>
  </si>
  <si>
    <t>CPUC Gen.</t>
  </si>
  <si>
    <t>CPUC Dist.</t>
  </si>
  <si>
    <t>FERC Trans.</t>
  </si>
  <si>
    <t>PG&amp;E</t>
  </si>
  <si>
    <t>2018</t>
  </si>
  <si>
    <t>SCE Authorized</t>
  </si>
  <si>
    <t xml:space="preserve">SCE Actual </t>
  </si>
  <si>
    <t>PGE Authorized</t>
  </si>
  <si>
    <t xml:space="preserve">PGE Actual </t>
  </si>
  <si>
    <t>Rate of Return (ROR) (%)</t>
  </si>
  <si>
    <t xml:space="preserve">SCE Authorized </t>
  </si>
  <si>
    <t xml:space="preserve">PGE Authorized </t>
  </si>
  <si>
    <t xml:space="preserve">SDGE Authorized </t>
  </si>
  <si>
    <t xml:space="preserve">SDGE Actual </t>
  </si>
  <si>
    <t>Return on Equity (ROE) (%)</t>
  </si>
  <si>
    <t>Long-term Debt</t>
  </si>
  <si>
    <t>Preferred Stock</t>
  </si>
  <si>
    <t>Common Equity</t>
  </si>
  <si>
    <t>Authorized</t>
  </si>
  <si>
    <t>Total Utility Rate Base ($ millions)</t>
  </si>
  <si>
    <t>2019</t>
  </si>
  <si>
    <t>2020</t>
  </si>
  <si>
    <t>2021</t>
  </si>
  <si>
    <t>2022</t>
  </si>
  <si>
    <t>2023</t>
  </si>
  <si>
    <t>SDGE Authorized</t>
  </si>
  <si>
    <r>
      <t>Bundled System Average Rate (</t>
    </r>
    <r>
      <rPr>
        <b/>
        <sz val="12"/>
        <color theme="1"/>
        <rFont val="Calibri"/>
        <family val="2"/>
      </rPr>
      <t>¢</t>
    </r>
    <r>
      <rPr>
        <b/>
        <sz val="12"/>
        <color theme="1"/>
        <rFont val="Calibri"/>
        <family val="2"/>
        <scheme val="minor"/>
      </rPr>
      <t>/kWh, January 1)</t>
    </r>
  </si>
  <si>
    <t>Utility</t>
  </si>
  <si>
    <t>2024</t>
  </si>
  <si>
    <t>Notes:</t>
  </si>
  <si>
    <t>1) Bundled utility customers receive all services — generation, transmission, and distribution services — from the utility.</t>
  </si>
  <si>
    <t>2) Rates for the years starting with 2013 are the rates reported in the CPUC's annual SB 695 Report, available at: https://www.cpuc.ca.gov/about-cpuc/divisions/office-of-governmental-affairs .</t>
  </si>
  <si>
    <t>Retail Sales (GWh) - Electricity Deliveries to End-Users</t>
  </si>
  <si>
    <t xml:space="preserve">SCE </t>
  </si>
  <si>
    <t>Bundled</t>
  </si>
  <si>
    <t>DA</t>
  </si>
  <si>
    <t>CCA</t>
  </si>
  <si>
    <t>-</t>
  </si>
  <si>
    <t>1) Historical data reported on Form 1.1c as part of the annual docket of the California Energy Commission's Integrated Energy Policy Report.</t>
  </si>
  <si>
    <t>2) Latest year shown is latest year available.</t>
  </si>
  <si>
    <t>Note</t>
  </si>
  <si>
    <r>
      <t>SCE Actual</t>
    </r>
    <r>
      <rPr>
        <vertAlign val="super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</t>
    </r>
  </si>
  <si>
    <r>
      <t>PGE Actual</t>
    </r>
    <r>
      <rPr>
        <vertAlign val="super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</t>
    </r>
  </si>
  <si>
    <r>
      <t>SDGE Actual</t>
    </r>
    <r>
      <rPr>
        <vertAlign val="superscript"/>
        <sz val="11"/>
        <color theme="0"/>
        <rFont val="Calibri"/>
        <family val="2"/>
        <scheme val="minor"/>
      </rPr>
      <t>1</t>
    </r>
  </si>
  <si>
    <t>For all three utilities, actual ROR values for 2021 and onward are for CPUC jurisdiction only.</t>
  </si>
  <si>
    <t>(1)</t>
  </si>
  <si>
    <t>SDG&amp;E common equity is adjusted to add back wildfire fund amortization, accretion and accelerated amortization per AB1054.</t>
  </si>
  <si>
    <t>(2)</t>
  </si>
  <si>
    <t>(3)</t>
  </si>
  <si>
    <t>SDG&amp;E actual capital structure is for total company.  SDG&amp;E does not issue stock or bonds specific to electric or gas operations, or specific to CPUC or FERC jurisdictions.</t>
  </si>
  <si>
    <t>(4)</t>
  </si>
  <si>
    <t>Long-Term Debt</t>
  </si>
  <si>
    <t>Equity</t>
  </si>
  <si>
    <t>(5)</t>
  </si>
  <si>
    <t>(6)</t>
  </si>
  <si>
    <r>
      <t>Actual</t>
    </r>
    <r>
      <rPr>
        <vertAlign val="superscript"/>
        <sz val="11"/>
        <color theme="0"/>
        <rFont val="Calibri"/>
        <family val="2"/>
        <scheme val="minor"/>
      </rPr>
      <t>3</t>
    </r>
  </si>
  <si>
    <r>
      <t>Capital Structure</t>
    </r>
    <r>
      <rPr>
        <b/>
        <vertAlign val="superscript"/>
        <sz val="12"/>
        <color theme="1"/>
        <rFont val="Calibri"/>
        <family val="2"/>
        <scheme val="minor"/>
      </rPr>
      <t>1, 2</t>
    </r>
  </si>
  <si>
    <t>Authorized capital structures shown are per D.22-12-031 (decision addressing Test Year 2023 cost of capital).</t>
  </si>
  <si>
    <t>SCE actual capital structure shown is CPUC-jurisdictional.</t>
  </si>
  <si>
    <r>
      <t>Actual</t>
    </r>
    <r>
      <rPr>
        <vertAlign val="superscript"/>
        <sz val="11"/>
        <color theme="0"/>
        <rFont val="Calibri"/>
        <family val="2"/>
        <scheme val="minor"/>
      </rPr>
      <t xml:space="preserve">4 </t>
    </r>
  </si>
  <si>
    <r>
      <t>Actual</t>
    </r>
    <r>
      <rPr>
        <vertAlign val="superscript"/>
        <sz val="11"/>
        <color theme="0"/>
        <rFont val="Calibri"/>
        <family val="2"/>
        <scheme val="minor"/>
      </rPr>
      <t>5, 6</t>
    </r>
  </si>
  <si>
    <t>PG&amp;E actual capital structure shown is per GAAP.  The capital structure, if adjusted for specific items as disclosed in the 2023 Capital Advice Letter filing (Advice 4844-G/7104-E) is:</t>
  </si>
  <si>
    <r>
      <t xml:space="preserve">Actual capital structures shown are </t>
    </r>
    <r>
      <rPr>
        <b/>
        <sz val="9"/>
        <color theme="1"/>
        <rFont val="Calibri"/>
        <family val="2"/>
        <scheme val="minor"/>
      </rPr>
      <t>as of June 30,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</si>
</sst>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5" xfId="0" applyBorder="1"/>
    <xf numFmtId="0" fontId="0" fillId="0" borderId="6" xfId="0" applyBorder="1"/>
    <xf numFmtId="42" fontId="4" fillId="2" borderId="3" xfId="2" applyNumberFormat="1" applyBorder="1" applyAlignment="1">
      <alignment horizontal="left"/>
    </xf>
    <xf numFmtId="165" fontId="2" fillId="2" borderId="0" xfId="2" applyNumberFormat="1" applyFont="1" applyBorder="1" applyAlignment="1">
      <alignment horizontal="center"/>
    </xf>
    <xf numFmtId="165" fontId="4" fillId="2" borderId="0" xfId="2" applyNumberFormat="1" applyBorder="1" applyAlignment="1">
      <alignment horizontal="left"/>
    </xf>
    <xf numFmtId="165" fontId="4" fillId="2" borderId="0" xfId="2" applyNumberFormat="1" applyBorder="1"/>
    <xf numFmtId="2" fontId="5" fillId="0" borderId="0" xfId="1" applyNumberFormat="1" applyFont="1" applyBorder="1"/>
    <xf numFmtId="2" fontId="5" fillId="0" borderId="0" xfId="0" applyNumberFormat="1" applyFont="1" applyAlignment="1">
      <alignment vertical="center" wrapText="1"/>
    </xf>
    <xf numFmtId="0" fontId="4" fillId="2" borderId="0" xfId="2" applyBorder="1" applyAlignment="1">
      <alignment horizontal="center" vertical="center" wrapText="1"/>
    </xf>
    <xf numFmtId="0" fontId="4" fillId="2" borderId="0" xfId="2" applyBorder="1" applyAlignment="1">
      <alignment vertical="center" wrapText="1"/>
    </xf>
    <xf numFmtId="0" fontId="2" fillId="2" borderId="0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0" xfId="2" applyBorder="1"/>
    <xf numFmtId="0" fontId="7" fillId="3" borderId="0" xfId="0" applyFont="1" applyFill="1" applyAlignment="1">
      <alignment horizontal="center" vertical="center"/>
    </xf>
    <xf numFmtId="10" fontId="5" fillId="0" borderId="0" xfId="1" applyNumberFormat="1" applyFont="1" applyBorder="1" applyAlignment="1"/>
    <xf numFmtId="10" fontId="5" fillId="4" borderId="0" xfId="1" applyNumberFormat="1" applyFont="1" applyFill="1" applyBorder="1" applyAlignment="1">
      <alignment vertical="center" wrapText="1"/>
    </xf>
    <xf numFmtId="164" fontId="4" fillId="2" borderId="0" xfId="2" applyNumberFormat="1" applyBorder="1" applyAlignment="1">
      <alignment vertical="center" wrapText="1"/>
    </xf>
    <xf numFmtId="0" fontId="5" fillId="0" borderId="0" xfId="0" applyFont="1"/>
    <xf numFmtId="164" fontId="5" fillId="0" borderId="0" xfId="1" applyNumberFormat="1" applyFont="1" applyBorder="1" applyAlignment="1"/>
    <xf numFmtId="164" fontId="5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4" fillId="2" borderId="0" xfId="2" applyNumberFormat="1"/>
    <xf numFmtId="42" fontId="2" fillId="2" borderId="7" xfId="2" applyNumberFormat="1" applyFont="1" applyBorder="1" applyAlignment="1">
      <alignment horizontal="center"/>
    </xf>
    <xf numFmtId="165" fontId="2" fillId="2" borderId="1" xfId="2" applyNumberFormat="1" applyFont="1" applyBorder="1" applyAlignment="1">
      <alignment horizontal="center"/>
    </xf>
    <xf numFmtId="0" fontId="2" fillId="2" borderId="1" xfId="2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/>
    </xf>
    <xf numFmtId="165" fontId="0" fillId="4" borderId="2" xfId="0" applyNumberFormat="1" applyFill="1" applyBorder="1"/>
    <xf numFmtId="165" fontId="0" fillId="4" borderId="8" xfId="0" applyNumberFormat="1" applyFill="1" applyBorder="1"/>
    <xf numFmtId="165" fontId="0" fillId="0" borderId="2" xfId="0" applyNumberFormat="1" applyBorder="1"/>
    <xf numFmtId="165" fontId="0" fillId="0" borderId="8" xfId="0" applyNumberFormat="1" applyBorder="1"/>
    <xf numFmtId="42" fontId="2" fillId="2" borderId="2" xfId="2" applyNumberFormat="1" applyFont="1" applyBorder="1" applyAlignment="1">
      <alignment horizontal="center"/>
    </xf>
    <xf numFmtId="0" fontId="12" fillId="0" borderId="0" xfId="0" applyFont="1"/>
    <xf numFmtId="165" fontId="2" fillId="2" borderId="7" xfId="2" applyNumberFormat="1" applyFont="1" applyBorder="1" applyAlignment="1">
      <alignment horizontal="center"/>
    </xf>
    <xf numFmtId="165" fontId="4" fillId="2" borderId="3" xfId="2" applyNumberFormat="1" applyBorder="1" applyAlignment="1">
      <alignment horizontal="left"/>
    </xf>
    <xf numFmtId="165" fontId="4" fillId="2" borderId="3" xfId="2" applyNumberFormat="1" applyBorder="1"/>
    <xf numFmtId="165" fontId="2" fillId="2" borderId="2" xfId="2" applyNumberFormat="1" applyFont="1" applyBorder="1" applyAlignment="1">
      <alignment horizontal="center"/>
    </xf>
    <xf numFmtId="165" fontId="2" fillId="2" borderId="8" xfId="2" applyNumberFormat="1" applyFont="1" applyBorder="1" applyAlignment="1">
      <alignment horizontal="center"/>
    </xf>
    <xf numFmtId="9" fontId="0" fillId="0" borderId="0" xfId="1" applyFont="1" applyAlignment="1">
      <alignment horizontal="left" vertical="top" wrapText="1"/>
    </xf>
    <xf numFmtId="0" fontId="10" fillId="0" borderId="0" xfId="0" applyFont="1"/>
    <xf numFmtId="0" fontId="15" fillId="0" borderId="0" xfId="0" applyFont="1"/>
    <xf numFmtId="0" fontId="2" fillId="2" borderId="1" xfId="2" applyFont="1" applyBorder="1" applyAlignment="1">
      <alignment horizontal="center"/>
    </xf>
    <xf numFmtId="0" fontId="2" fillId="2" borderId="9" xfId="2" applyFont="1" applyBorder="1" applyAlignment="1">
      <alignment horizontal="center"/>
    </xf>
    <xf numFmtId="0" fontId="2" fillId="2" borderId="10" xfId="2" applyFont="1" applyBorder="1"/>
    <xf numFmtId="166" fontId="16" fillId="0" borderId="0" xfId="0" applyNumberFormat="1" applyFont="1"/>
    <xf numFmtId="0" fontId="13" fillId="0" borderId="0" xfId="0" applyFont="1" applyAlignment="1">
      <alignment vertical="top" wrapText="1"/>
    </xf>
    <xf numFmtId="0" fontId="10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4" xfId="2" applyFont="1" applyBorder="1" applyAlignment="1">
      <alignment horizontal="center"/>
    </xf>
    <xf numFmtId="0" fontId="2" fillId="2" borderId="11" xfId="2" applyFont="1" applyBorder="1"/>
    <xf numFmtId="3" fontId="0" fillId="0" borderId="11" xfId="0" applyNumberFormat="1" applyBorder="1"/>
    <xf numFmtId="0" fontId="2" fillId="2" borderId="4" xfId="2" applyFont="1" applyBorder="1"/>
    <xf numFmtId="3" fontId="0" fillId="0" borderId="4" xfId="0" applyNumberFormat="1" applyBorder="1"/>
    <xf numFmtId="0" fontId="2" fillId="5" borderId="4" xfId="2" applyFont="1" applyFill="1" applyBorder="1"/>
    <xf numFmtId="0" fontId="17" fillId="0" borderId="0" xfId="0" applyFont="1"/>
    <xf numFmtId="9" fontId="15" fillId="0" borderId="0" xfId="1" quotePrefix="1" applyFont="1" applyAlignment="1">
      <alignment horizontal="center" vertical="top" wrapText="1"/>
    </xf>
    <xf numFmtId="9" fontId="15" fillId="0" borderId="0" xfId="1" applyFont="1" applyAlignment="1">
      <alignment horizontal="left" vertical="top"/>
    </xf>
    <xf numFmtId="164" fontId="15" fillId="0" borderId="0" xfId="1" applyNumberFormat="1" applyFont="1"/>
    <xf numFmtId="9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/>
    </xf>
  </cellXfs>
  <cellStyles count="20">
    <cellStyle name="Accent1" xfId="2" builtinId="29"/>
    <cellStyle name="Comma [0] 2" xfId="8" xr:uid="{00000000-0005-0000-0000-000001000000}"/>
    <cellStyle name="Comma 2" xfId="3" xr:uid="{00000000-0005-0000-0000-000002000000}"/>
    <cellStyle name="Comma 3" xfId="11" xr:uid="{00000000-0005-0000-0000-000003000000}"/>
    <cellStyle name="Comma 4" xfId="7" xr:uid="{00000000-0005-0000-0000-000004000000}"/>
    <cellStyle name="Comma 5" xfId="14" xr:uid="{00000000-0005-0000-0000-000005000000}"/>
    <cellStyle name="Comma 6" xfId="16" xr:uid="{00000000-0005-0000-0000-000006000000}"/>
    <cellStyle name="Comma 7" xfId="18" xr:uid="{00000000-0005-0000-0000-000007000000}"/>
    <cellStyle name="Currency [0] 2" xfId="6" xr:uid="{00000000-0005-0000-0000-000008000000}"/>
    <cellStyle name="Currency 2" xfId="5" xr:uid="{00000000-0005-0000-0000-000009000000}"/>
    <cellStyle name="Currency 3" xfId="13" xr:uid="{00000000-0005-0000-0000-00000A000000}"/>
    <cellStyle name="Currency 4" xfId="15" xr:uid="{00000000-0005-0000-0000-00000B000000}"/>
    <cellStyle name="Currency 5" xfId="17" xr:uid="{00000000-0005-0000-0000-00000C000000}"/>
    <cellStyle name="Hyperlink" xfId="12" xr:uid="{00000000-0005-0000-0000-00000D000000}"/>
    <cellStyle name="Normal" xfId="0" builtinId="0"/>
    <cellStyle name="Normal 2" xfId="9" xr:uid="{00000000-0005-0000-0000-00000F000000}"/>
    <cellStyle name="Normal 2 2" xfId="19" xr:uid="{00000000-0005-0000-0000-000010000000}"/>
    <cellStyle name="Normal 3" xfId="10" xr:uid="{00000000-0005-0000-0000-000011000000}"/>
    <cellStyle name="Percent" xfId="1" builtinId="5"/>
    <cellStyle name="Percent 2" xfId="4" xr:uid="{00000000-0005-0000-0000-000013000000}"/>
  </cellStyles>
  <dxfs count="1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&quot;$&quot;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</dxfs>
  <tableStyles count="4" defaultTableStyle="TableStyleMedium2" defaultPivotStyle="PivotStyleLight16">
    <tableStyle name="Table Style 1" pivot="0" count="2" xr9:uid="{00000000-0011-0000-FFFF-FFFF00000000}">
      <tableStyleElement type="headerRow" dxfId="185"/>
      <tableStyleElement type="firstColumn" dxfId="184"/>
    </tableStyle>
    <tableStyle name="Table Style 2" pivot="0" count="1" xr9:uid="{00000000-0011-0000-FFFF-FFFF01000000}">
      <tableStyleElement type="wholeTable" dxfId="183"/>
    </tableStyle>
    <tableStyle name="Table Style 3" pivot="0" count="1" xr9:uid="{00000000-0011-0000-FFFF-FFFF02000000}">
      <tableStyleElement type="wholeTable" dxfId="182"/>
    </tableStyle>
    <tableStyle name="Table Style 4" pivot="0" count="0" xr9:uid="{00000000-0011-0000-FFFF-FFFF03000000}"/>
  </tableStyles>
  <colors>
    <mruColors>
      <color rgb="FF0C4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Bundled</a:t>
            </a:r>
            <a:r>
              <a:rPr lang="en-US" baseline="0"/>
              <a:t> System Average Rate </a:t>
            </a:r>
          </a:p>
          <a:p>
            <a:pPr>
              <a:defRPr/>
            </a:pPr>
            <a:r>
              <a:rPr lang="en-US" baseline="0"/>
              <a:t>(¢/kWh, January 1)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'Bundled System Average Rate '!$B$4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'Bundled System Average Rate '!$C$3:$U$3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'Bundled System Average Rate '!$C$4:$U$4</c:f>
              <c:numCache>
                <c:formatCode>0.0</c:formatCode>
                <c:ptCount val="19"/>
                <c:pt idx="0">
                  <c:v>14.721573084191192</c:v>
                </c:pt>
                <c:pt idx="1">
                  <c:v>13.934832099451702</c:v>
                </c:pt>
                <c:pt idx="2">
                  <c:v>13.744905225152943</c:v>
                </c:pt>
                <c:pt idx="3">
                  <c:v>14.206282682545137</c:v>
                </c:pt>
                <c:pt idx="4">
                  <c:v>14.218769401031121</c:v>
                </c:pt>
                <c:pt idx="5">
                  <c:v>14.141711963834023</c:v>
                </c:pt>
                <c:pt idx="6">
                  <c:v>14.343588174499564</c:v>
                </c:pt>
                <c:pt idx="7">
                  <c:v>15.5</c:v>
                </c:pt>
                <c:pt idx="8">
                  <c:v>15.7</c:v>
                </c:pt>
                <c:pt idx="9">
                  <c:v>16.2</c:v>
                </c:pt>
                <c:pt idx="10">
                  <c:v>15</c:v>
                </c:pt>
                <c:pt idx="11">
                  <c:v>15.8</c:v>
                </c:pt>
                <c:pt idx="12">
                  <c:v>16.2</c:v>
                </c:pt>
                <c:pt idx="13">
                  <c:v>16</c:v>
                </c:pt>
                <c:pt idx="14">
                  <c:v>16.399999999999999</c:v>
                </c:pt>
                <c:pt idx="15">
                  <c:v>18.5</c:v>
                </c:pt>
                <c:pt idx="16">
                  <c:v>22.3</c:v>
                </c:pt>
                <c:pt idx="17">
                  <c:v>25.2</c:v>
                </c:pt>
                <c:pt idx="18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D-44A4-B750-687D14F41D54}"/>
            </c:ext>
          </c:extLst>
        </c:ser>
        <c:ser>
          <c:idx val="3"/>
          <c:order val="2"/>
          <c:tx>
            <c:strRef>
              <c:f>'Bundled System Average Rate '!$B$5</c:f>
              <c:strCache>
                <c:ptCount val="1"/>
                <c:pt idx="0">
                  <c:v>PG&amp;E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'Bundled System Average Rate '!$C$3:$U$3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'Bundled System Average Rate '!$C$5:$U$5</c:f>
              <c:numCache>
                <c:formatCode>0.0</c:formatCode>
                <c:ptCount val="19"/>
                <c:pt idx="0">
                  <c:v>13.761000000000001</c:v>
                </c:pt>
                <c:pt idx="1">
                  <c:v>13.997999999999999</c:v>
                </c:pt>
                <c:pt idx="2">
                  <c:v>13.721</c:v>
                </c:pt>
                <c:pt idx="3">
                  <c:v>14.411999999999999</c:v>
                </c:pt>
                <c:pt idx="4">
                  <c:v>15.382999999999999</c:v>
                </c:pt>
                <c:pt idx="5">
                  <c:v>15.062000000000001</c:v>
                </c:pt>
                <c:pt idx="6">
                  <c:v>15.304</c:v>
                </c:pt>
                <c:pt idx="7">
                  <c:v>15.7</c:v>
                </c:pt>
                <c:pt idx="8">
                  <c:v>16.312999999999999</c:v>
                </c:pt>
                <c:pt idx="9">
                  <c:v>17.175999999999998</c:v>
                </c:pt>
                <c:pt idx="10">
                  <c:v>17.776</c:v>
                </c:pt>
                <c:pt idx="11">
                  <c:v>18.779</c:v>
                </c:pt>
                <c:pt idx="12">
                  <c:v>19.172000000000001</c:v>
                </c:pt>
                <c:pt idx="13">
                  <c:v>19.553000000000001</c:v>
                </c:pt>
                <c:pt idx="14">
                  <c:v>21.547000000000001</c:v>
                </c:pt>
                <c:pt idx="15">
                  <c:v>22.552</c:v>
                </c:pt>
                <c:pt idx="16">
                  <c:v>25.135999999999999</c:v>
                </c:pt>
                <c:pt idx="17">
                  <c:v>28.585999999999999</c:v>
                </c:pt>
                <c:pt idx="18">
                  <c:v>36.567999999999998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D-44A4-B750-687D14F41D54}"/>
            </c:ext>
          </c:extLst>
        </c:ser>
        <c:ser>
          <c:idx val="0"/>
          <c:order val="3"/>
          <c:tx>
            <c:strRef>
              <c:f>'Bundled System Average Rate '!$B$6</c:f>
              <c:strCache>
                <c:ptCount val="1"/>
                <c:pt idx="0">
                  <c:v>SDG&amp;E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'Bundled System Average Rate '!$C$3:$U$3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'Bundled System Average Rate '!$C$6:$U$6</c:f>
              <c:numCache>
                <c:formatCode>0.0</c:formatCode>
                <c:ptCount val="19"/>
                <c:pt idx="0">
                  <c:v>13.93517705460027</c:v>
                </c:pt>
                <c:pt idx="1">
                  <c:v>14.50504682108167</c:v>
                </c:pt>
                <c:pt idx="2">
                  <c:v>13.606859575199586</c:v>
                </c:pt>
                <c:pt idx="3">
                  <c:v>16.725999999999999</c:v>
                </c:pt>
                <c:pt idx="4">
                  <c:v>16.106999999999999</c:v>
                </c:pt>
                <c:pt idx="5">
                  <c:v>15.957000000000001</c:v>
                </c:pt>
                <c:pt idx="6">
                  <c:v>15.449</c:v>
                </c:pt>
                <c:pt idx="7">
                  <c:v>16.268999999999998</c:v>
                </c:pt>
                <c:pt idx="8">
                  <c:v>18.13</c:v>
                </c:pt>
                <c:pt idx="9">
                  <c:v>20.858000000000001</c:v>
                </c:pt>
                <c:pt idx="10">
                  <c:v>20.366</c:v>
                </c:pt>
                <c:pt idx="11">
                  <c:v>21.783000000000001</c:v>
                </c:pt>
                <c:pt idx="12">
                  <c:v>23.997</c:v>
                </c:pt>
                <c:pt idx="13">
                  <c:v>23.738</c:v>
                </c:pt>
                <c:pt idx="14">
                  <c:v>24.071999999999999</c:v>
                </c:pt>
                <c:pt idx="15">
                  <c:v>23.992999999999999</c:v>
                </c:pt>
                <c:pt idx="16">
                  <c:v>31.059000000000001</c:v>
                </c:pt>
                <c:pt idx="17">
                  <c:v>38.470999999999997</c:v>
                </c:pt>
                <c:pt idx="18">
                  <c:v>31.526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BD-44A4-B750-687D14F41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8848"/>
        <c:axId val="49040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'Bundled System Average Rate '!$B$3</c15:sqref>
                        </c15:formulaRef>
                      </c:ext>
                    </c:extLst>
                    <c:strCache>
                      <c:ptCount val="1"/>
                      <c:pt idx="0">
                        <c:v>Utility</c:v>
                      </c:pt>
                    </c:strCache>
                  </c:strRef>
                </c:tx>
                <c:spPr>
                  <a:ln>
                    <a:solidFill>
                      <a:srgbClr val="0C40B4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'Bundled System Average Rate '!$C$3:$U$3</c15:sqref>
                        </c15:formulaRef>
                      </c:ext>
                    </c:extLst>
                    <c:strCache>
                      <c:ptCount val="19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  <c:pt idx="18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'Bundled System Average Rate '!$C$3:$U$3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DBD-44A4-B750-687D14F41D54}"/>
                  </c:ext>
                </c:extLst>
              </c15:ser>
            </c15:filteredLineSeries>
          </c:ext>
        </c:extLst>
      </c:lineChart>
      <c:catAx>
        <c:axId val="4903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040384"/>
        <c:crosses val="autoZero"/>
        <c:auto val="1"/>
        <c:lblAlgn val="ctr"/>
        <c:lblOffset val="100"/>
        <c:noMultiLvlLbl val="0"/>
      </c:catAx>
      <c:valAx>
        <c:axId val="4904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¢/kWh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903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Rate Base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Base'!$B$3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'Rate Base'!$C$3:$T$3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Base'!$C$7:$T$7</c:f>
              <c:numCache>
                <c:formatCode>"$"#,##0</c:formatCode>
                <c:ptCount val="18"/>
                <c:pt idx="0">
                  <c:v>10304.237999999999</c:v>
                </c:pt>
                <c:pt idx="1">
                  <c:v>10971.100569</c:v>
                </c:pt>
                <c:pt idx="2">
                  <c:v>11610.172569</c:v>
                </c:pt>
                <c:pt idx="3">
                  <c:v>14003.668</c:v>
                </c:pt>
                <c:pt idx="4">
                  <c:v>15647.596015000001</c:v>
                </c:pt>
                <c:pt idx="5">
                  <c:v>16291.252648152502</c:v>
                </c:pt>
                <c:pt idx="6">
                  <c:v>17048.002648152502</c:v>
                </c:pt>
                <c:pt idx="7">
                  <c:v>20894.231284616097</c:v>
                </c:pt>
                <c:pt idx="8">
                  <c:v>22730.217026856819</c:v>
                </c:pt>
                <c:pt idx="9">
                  <c:v>22231.376171392054</c:v>
                </c:pt>
                <c:pt idx="10">
                  <c:v>23885</c:v>
                </c:pt>
                <c:pt idx="11">
                  <c:v>25658.981942882208</c:v>
                </c:pt>
                <c:pt idx="12">
                  <c:v>25627.294832248386</c:v>
                </c:pt>
                <c:pt idx="13">
                  <c:v>29829.721999999998</c:v>
                </c:pt>
                <c:pt idx="14">
                  <c:v>31933.125631548653</c:v>
                </c:pt>
                <c:pt idx="15">
                  <c:v>35080.898649062292</c:v>
                </c:pt>
                <c:pt idx="16">
                  <c:v>37248.656409729563</c:v>
                </c:pt>
                <c:pt idx="17">
                  <c:v>39573.063228472311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7-426A-B3D1-C8C294FA518C}"/>
            </c:ext>
          </c:extLst>
        </c:ser>
        <c:ser>
          <c:idx val="1"/>
          <c:order val="1"/>
          <c:tx>
            <c:strRef>
              <c:f>'Rate Base'!$B$8</c:f>
              <c:strCache>
                <c:ptCount val="1"/>
                <c:pt idx="0">
                  <c:v>PG&amp;E</c:v>
                </c:pt>
              </c:strCache>
            </c:strRef>
          </c:tx>
          <c:marker>
            <c:symbol val="none"/>
          </c:marker>
          <c:val>
            <c:numRef>
              <c:f>'Rate Base'!$C$12:$T$12</c:f>
              <c:numCache>
                <c:formatCode>"$"#,##0</c:formatCode>
                <c:ptCount val="18"/>
                <c:pt idx="0">
                  <c:v>11636.834000000001</c:v>
                </c:pt>
                <c:pt idx="1">
                  <c:v>12977.852999999999</c:v>
                </c:pt>
                <c:pt idx="2">
                  <c:v>13204.808999999999</c:v>
                </c:pt>
                <c:pt idx="3">
                  <c:v>13420.12</c:v>
                </c:pt>
                <c:pt idx="4">
                  <c:v>13700.282999999999</c:v>
                </c:pt>
                <c:pt idx="5">
                  <c:v>17968.814999999999</c:v>
                </c:pt>
                <c:pt idx="6">
                  <c:v>17968.814999999999</c:v>
                </c:pt>
                <c:pt idx="7">
                  <c:v>18673.912</c:v>
                </c:pt>
                <c:pt idx="8">
                  <c:v>21428.156999999999</c:v>
                </c:pt>
                <c:pt idx="9">
                  <c:v>22997.646000000001</c:v>
                </c:pt>
                <c:pt idx="10">
                  <c:v>25171.975999999999</c:v>
                </c:pt>
                <c:pt idx="11">
                  <c:v>25566.907999999999</c:v>
                </c:pt>
                <c:pt idx="12">
                  <c:v>25789.651999999998</c:v>
                </c:pt>
                <c:pt idx="13">
                  <c:v>27512.802305010391</c:v>
                </c:pt>
                <c:pt idx="14">
                  <c:v>31595.997499121269</c:v>
                </c:pt>
                <c:pt idx="15">
                  <c:v>33024.950246982924</c:v>
                </c:pt>
                <c:pt idx="16">
                  <c:v>35560.320984327365</c:v>
                </c:pt>
                <c:pt idx="17">
                  <c:v>36918.337091327361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298-A852-0FDF97291708}"/>
            </c:ext>
          </c:extLst>
        </c:ser>
        <c:ser>
          <c:idx val="2"/>
          <c:order val="2"/>
          <c:tx>
            <c:strRef>
              <c:f>'Rate Base'!$B$13</c:f>
              <c:strCache>
                <c:ptCount val="1"/>
                <c:pt idx="0">
                  <c:v>SDG&amp;E</c:v>
                </c:pt>
              </c:strCache>
            </c:strRef>
          </c:tx>
          <c:marker>
            <c:symbol val="none"/>
          </c:marker>
          <c:val>
            <c:numRef>
              <c:f>'Rate Base'!$C$17:$T$17</c:f>
              <c:numCache>
                <c:formatCode>"$"#,##0</c:formatCode>
                <c:ptCount val="18"/>
                <c:pt idx="0">
                  <c:v>3076.752039</c:v>
                </c:pt>
                <c:pt idx="1">
                  <c:v>3454.1652949999998</c:v>
                </c:pt>
                <c:pt idx="2">
                  <c:v>3671.2214199999999</c:v>
                </c:pt>
                <c:pt idx="3">
                  <c:v>3825.553711</c:v>
                </c:pt>
                <c:pt idx="4">
                  <c:v>4129.5181140000004</c:v>
                </c:pt>
                <c:pt idx="5">
                  <c:v>4443.5715319999999</c:v>
                </c:pt>
                <c:pt idx="6">
                  <c:v>4881.3929529999996</c:v>
                </c:pt>
                <c:pt idx="7">
                  <c:v>6650.1457139999993</c:v>
                </c:pt>
                <c:pt idx="8">
                  <c:v>6830.5942349999996</c:v>
                </c:pt>
                <c:pt idx="9">
                  <c:v>6943.08</c:v>
                </c:pt>
                <c:pt idx="10">
                  <c:v>7070.2370000000001</c:v>
                </c:pt>
                <c:pt idx="11">
                  <c:v>7397.7039999999997</c:v>
                </c:pt>
                <c:pt idx="12">
                  <c:v>7885.0230000000001</c:v>
                </c:pt>
                <c:pt idx="13">
                  <c:v>8998.6409939999994</c:v>
                </c:pt>
                <c:pt idx="14">
                  <c:v>9382.6407959999997</c:v>
                </c:pt>
                <c:pt idx="15">
                  <c:v>10223.066000000001</c:v>
                </c:pt>
                <c:pt idx="16">
                  <c:v>11324.202396999999</c:v>
                </c:pt>
                <c:pt idx="17">
                  <c:v>12162.379936000001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298-A852-0FDF9729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96992"/>
        <c:axId val="49798528"/>
      </c:lineChart>
      <c:catAx>
        <c:axId val="497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798528"/>
        <c:crosses val="autoZero"/>
        <c:auto val="1"/>
        <c:lblAlgn val="ctr"/>
        <c:lblOffset val="100"/>
        <c:noMultiLvlLbl val="0"/>
      </c:catAx>
      <c:valAx>
        <c:axId val="49798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4979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</a:t>
            </a:r>
            <a:r>
              <a:rPr lang="en-US" baseline="0"/>
              <a:t> Rate Base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Base'!$B$4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'Rate Base'!$C$3:$T$3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Base'!$C$4:$T$4</c:f>
              <c:numCache>
                <c:formatCode>"$"#,##0</c:formatCode>
                <c:ptCount val="18"/>
                <c:pt idx="0">
                  <c:v>1447.816</c:v>
                </c:pt>
                <c:pt idx="1">
                  <c:v>1583.729</c:v>
                </c:pt>
                <c:pt idx="2">
                  <c:v>1715.5830000000001</c:v>
                </c:pt>
                <c:pt idx="3">
                  <c:v>2207.549</c:v>
                </c:pt>
                <c:pt idx="4">
                  <c:v>3161.8949625</c:v>
                </c:pt>
                <c:pt idx="5">
                  <c:v>3387.1984583687504</c:v>
                </c:pt>
                <c:pt idx="6">
                  <c:v>3616.3154583687501</c:v>
                </c:pt>
                <c:pt idx="7">
                  <c:v>4234.9603680989903</c:v>
                </c:pt>
                <c:pt idx="8">
                  <c:v>4291.1563904786226</c:v>
                </c:pt>
                <c:pt idx="9">
                  <c:v>2288</c:v>
                </c:pt>
                <c:pt idx="10">
                  <c:v>2307</c:v>
                </c:pt>
                <c:pt idx="11">
                  <c:v>2332.0170129575604</c:v>
                </c:pt>
                <c:pt idx="12">
                  <c:v>2332.0170129575604</c:v>
                </c:pt>
                <c:pt idx="13">
                  <c:v>2282.7069999999999</c:v>
                </c:pt>
                <c:pt idx="14">
                  <c:v>2322.5096008333662</c:v>
                </c:pt>
                <c:pt idx="15">
                  <c:v>2403.4335864541372</c:v>
                </c:pt>
                <c:pt idx="16">
                  <c:v>2373.1670205584037</c:v>
                </c:pt>
                <c:pt idx="17">
                  <c:v>2332.8165637680718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C-4DC6-9C5B-1243D7C3A2DA}"/>
            </c:ext>
          </c:extLst>
        </c:ser>
        <c:ser>
          <c:idx val="1"/>
          <c:order val="1"/>
          <c:tx>
            <c:strRef>
              <c:f>'Rate Base'!$B$5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'Rate Base'!$C$3:$T$3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Base'!$C$5:$T$5</c:f>
              <c:numCache>
                <c:formatCode>"$"#,##0</c:formatCode>
                <c:ptCount val="18"/>
                <c:pt idx="0">
                  <c:v>7665.1270000000004</c:v>
                </c:pt>
                <c:pt idx="1">
                  <c:v>8174.3950000000004</c:v>
                </c:pt>
                <c:pt idx="2">
                  <c:v>8681.6129999999994</c:v>
                </c:pt>
                <c:pt idx="3">
                  <c:v>9985.8130000000001</c:v>
                </c:pt>
                <c:pt idx="4">
                  <c:v>10410.210052500001</c:v>
                </c:pt>
                <c:pt idx="5">
                  <c:v>10863.054189783752</c:v>
                </c:pt>
                <c:pt idx="6">
                  <c:v>10863.054189783752</c:v>
                </c:pt>
                <c:pt idx="7">
                  <c:v>13403.033276517106</c:v>
                </c:pt>
                <c:pt idx="8">
                  <c:v>14362.899484344067</c:v>
                </c:pt>
                <c:pt idx="9">
                  <c:v>15264</c:v>
                </c:pt>
                <c:pt idx="10">
                  <c:v>16406</c:v>
                </c:pt>
                <c:pt idx="11">
                  <c:v>17843.934819290826</c:v>
                </c:pt>
                <c:pt idx="12">
                  <c:v>17843.934819290826</c:v>
                </c:pt>
                <c:pt idx="13">
                  <c:v>21922.621999999999</c:v>
                </c:pt>
                <c:pt idx="14">
                  <c:v>23781.514471279625</c:v>
                </c:pt>
                <c:pt idx="15">
                  <c:v>25578.834863880289</c:v>
                </c:pt>
                <c:pt idx="16">
                  <c:v>27576.739392794632</c:v>
                </c:pt>
                <c:pt idx="17">
                  <c:v>29687.777612245663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C-4DC6-9C5B-1243D7C3A2DA}"/>
            </c:ext>
          </c:extLst>
        </c:ser>
        <c:ser>
          <c:idx val="2"/>
          <c:order val="2"/>
          <c:tx>
            <c:strRef>
              <c:f>'Rate Base'!$B$6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solidFill>
                <a:srgbClr val="0C40B4"/>
              </a:solidFill>
              <a:prstDash val="sysDot"/>
            </a:ln>
          </c:spPr>
          <c:marker>
            <c:symbol val="none"/>
          </c:marker>
          <c:cat>
            <c:strRef>
              <c:f>'Rate Base'!$C$3:$T$3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Base'!$C$6:$T$6</c:f>
              <c:numCache>
                <c:formatCode>"$"#,##0</c:formatCode>
                <c:ptCount val="18"/>
                <c:pt idx="0">
                  <c:v>1191.2950000000001</c:v>
                </c:pt>
                <c:pt idx="1">
                  <c:v>1212.9765689999999</c:v>
                </c:pt>
                <c:pt idx="2">
                  <c:v>1212.9765689999999</c:v>
                </c:pt>
                <c:pt idx="3">
                  <c:v>1810.306</c:v>
                </c:pt>
                <c:pt idx="4">
                  <c:v>2075.491</c:v>
                </c:pt>
                <c:pt idx="5">
                  <c:v>2041</c:v>
                </c:pt>
                <c:pt idx="6">
                  <c:v>2568.6329999999998</c:v>
                </c:pt>
                <c:pt idx="7">
                  <c:v>3256.2376400000003</c:v>
                </c:pt>
                <c:pt idx="8">
                  <c:v>4076.1611520341298</c:v>
                </c:pt>
                <c:pt idx="9">
                  <c:v>4679.3761713920521</c:v>
                </c:pt>
                <c:pt idx="10">
                  <c:v>5171</c:v>
                </c:pt>
                <c:pt idx="11">
                  <c:v>5483.0301106338247</c:v>
                </c:pt>
                <c:pt idx="12">
                  <c:v>5451.3429999999998</c:v>
                </c:pt>
                <c:pt idx="13">
                  <c:v>5624.393</c:v>
                </c:pt>
                <c:pt idx="14">
                  <c:v>5829.1015594356613</c:v>
                </c:pt>
                <c:pt idx="15">
                  <c:v>7098.6301987278603</c:v>
                </c:pt>
                <c:pt idx="16">
                  <c:v>7298.7499963765285</c:v>
                </c:pt>
                <c:pt idx="17">
                  <c:v>7552.4690524585722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C-4DC6-9C5B-1243D7C3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61504"/>
        <c:axId val="60263040"/>
      </c:lineChart>
      <c:catAx>
        <c:axId val="6026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263040"/>
        <c:crosses val="autoZero"/>
        <c:auto val="1"/>
        <c:lblAlgn val="ctr"/>
        <c:lblOffset val="100"/>
        <c:noMultiLvlLbl val="0"/>
      </c:catAx>
      <c:valAx>
        <c:axId val="6026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6026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Rate Base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Base'!$B$9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'Rate Base'!$C$8:$T$8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Base'!$C$9:$T$9</c:f>
              <c:numCache>
                <c:formatCode>"$"#,##0</c:formatCode>
                <c:ptCount val="18"/>
                <c:pt idx="0">
                  <c:v>1635.951</c:v>
                </c:pt>
                <c:pt idx="1">
                  <c:v>1781.886</c:v>
                </c:pt>
                <c:pt idx="2">
                  <c:v>1781.886</c:v>
                </c:pt>
                <c:pt idx="3">
                  <c:v>1781.886</c:v>
                </c:pt>
                <c:pt idx="4">
                  <c:v>1781.886</c:v>
                </c:pt>
                <c:pt idx="5">
                  <c:v>4080</c:v>
                </c:pt>
                <c:pt idx="6">
                  <c:v>4080</c:v>
                </c:pt>
                <c:pt idx="7">
                  <c:v>4080</c:v>
                </c:pt>
                <c:pt idx="8">
                  <c:v>4724.8580000000002</c:v>
                </c:pt>
                <c:pt idx="9">
                  <c:v>5013.1109999999999</c:v>
                </c:pt>
                <c:pt idx="10">
                  <c:v>5232.1989999999996</c:v>
                </c:pt>
                <c:pt idx="11">
                  <c:v>5232.1989999999996</c:v>
                </c:pt>
                <c:pt idx="12">
                  <c:v>5232.1989999999996</c:v>
                </c:pt>
                <c:pt idx="13">
                  <c:v>5321.4096484293832</c:v>
                </c:pt>
                <c:pt idx="14">
                  <c:v>5400.5242815311012</c:v>
                </c:pt>
                <c:pt idx="15">
                  <c:v>5180.1819866956548</c:v>
                </c:pt>
                <c:pt idx="16">
                  <c:v>4913.1897912496752</c:v>
                </c:pt>
                <c:pt idx="17">
                  <c:v>4913.1897912496752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1-48A5-A496-310AD646B4F9}"/>
            </c:ext>
          </c:extLst>
        </c:ser>
        <c:ser>
          <c:idx val="1"/>
          <c:order val="1"/>
          <c:tx>
            <c:strRef>
              <c:f>'Rate Base'!$B$10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cat>
            <c:strRef>
              <c:f>'Rate Base'!$C$8:$T$8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Base'!$C$10:$T$10</c:f>
              <c:numCache>
                <c:formatCode>"$"#,##0</c:formatCode>
                <c:ptCount val="18"/>
                <c:pt idx="0">
                  <c:v>7685.4629999999997</c:v>
                </c:pt>
                <c:pt idx="1">
                  <c:v>8572.3590000000004</c:v>
                </c:pt>
                <c:pt idx="2">
                  <c:v>8572.3590000000004</c:v>
                </c:pt>
                <c:pt idx="3">
                  <c:v>8572.3590000000004</c:v>
                </c:pt>
                <c:pt idx="4">
                  <c:v>8572.3590000000004</c:v>
                </c:pt>
                <c:pt idx="5">
                  <c:v>10094</c:v>
                </c:pt>
                <c:pt idx="6">
                  <c:v>10094</c:v>
                </c:pt>
                <c:pt idx="7">
                  <c:v>10094</c:v>
                </c:pt>
                <c:pt idx="8">
                  <c:v>12097.67</c:v>
                </c:pt>
                <c:pt idx="9">
                  <c:v>12831.429</c:v>
                </c:pt>
                <c:pt idx="10">
                  <c:v>14093.364</c:v>
                </c:pt>
                <c:pt idx="11">
                  <c:v>13622.2</c:v>
                </c:pt>
                <c:pt idx="12">
                  <c:v>13622.2</c:v>
                </c:pt>
                <c:pt idx="13">
                  <c:v>13838.010406581006</c:v>
                </c:pt>
                <c:pt idx="14">
                  <c:v>16817.603217590167</c:v>
                </c:pt>
                <c:pt idx="15">
                  <c:v>17958.395260287267</c:v>
                </c:pt>
                <c:pt idx="16">
                  <c:v>19419.66780507769</c:v>
                </c:pt>
                <c:pt idx="17">
                  <c:v>19419.66780507769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1-48A5-A496-310AD646B4F9}"/>
            </c:ext>
          </c:extLst>
        </c:ser>
        <c:ser>
          <c:idx val="2"/>
          <c:order val="2"/>
          <c:tx>
            <c:strRef>
              <c:f>'Rate Base'!$B$11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val>
            <c:numRef>
              <c:f>'Rate Base'!$C$11:$T$11</c:f>
              <c:numCache>
                <c:formatCode>"$"#,##0</c:formatCode>
                <c:ptCount val="18"/>
                <c:pt idx="0">
                  <c:v>2315.42</c:v>
                </c:pt>
                <c:pt idx="1">
                  <c:v>2623.6080000000002</c:v>
                </c:pt>
                <c:pt idx="2">
                  <c:v>2850.5639999999999</c:v>
                </c:pt>
                <c:pt idx="3">
                  <c:v>3065.875</c:v>
                </c:pt>
                <c:pt idx="4">
                  <c:v>3346.038</c:v>
                </c:pt>
                <c:pt idx="5">
                  <c:v>3794.8150000000001</c:v>
                </c:pt>
                <c:pt idx="6">
                  <c:v>3794.8150000000001</c:v>
                </c:pt>
                <c:pt idx="7">
                  <c:v>4499.9120000000003</c:v>
                </c:pt>
                <c:pt idx="8">
                  <c:v>4605.6289999999999</c:v>
                </c:pt>
                <c:pt idx="9">
                  <c:v>5153.1059999999998</c:v>
                </c:pt>
                <c:pt idx="10">
                  <c:v>5846.4129999999996</c:v>
                </c:pt>
                <c:pt idx="11">
                  <c:v>6712.509</c:v>
                </c:pt>
                <c:pt idx="12">
                  <c:v>6935.2529999999997</c:v>
                </c:pt>
                <c:pt idx="13">
                  <c:v>8353.3822500000006</c:v>
                </c:pt>
                <c:pt idx="14">
                  <c:v>9377.8700000000008</c:v>
                </c:pt>
                <c:pt idx="15">
                  <c:v>9886.3729999999996</c:v>
                </c:pt>
                <c:pt idx="16">
                  <c:v>11227.463388</c:v>
                </c:pt>
                <c:pt idx="17">
                  <c:v>12585.479495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1-48A5-A496-310AD646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85312"/>
        <c:axId val="60286848"/>
      </c:lineChart>
      <c:catAx>
        <c:axId val="602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286848"/>
        <c:crosses val="autoZero"/>
        <c:auto val="1"/>
        <c:lblAlgn val="ctr"/>
        <c:lblOffset val="100"/>
        <c:noMultiLvlLbl val="0"/>
      </c:catAx>
      <c:valAx>
        <c:axId val="6028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6028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Rate Base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Base'!$B$14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'Rate Base'!$C$13:$T$13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Base'!$C$14:$T$14</c:f>
              <c:numCache>
                <c:formatCode>"$"#,##0</c:formatCode>
                <c:ptCount val="18"/>
                <c:pt idx="0">
                  <c:v>421.01207099999999</c:v>
                </c:pt>
                <c:pt idx="1">
                  <c:v>557.143192</c:v>
                </c:pt>
                <c:pt idx="2">
                  <c:v>553.36456799999996</c:v>
                </c:pt>
                <c:pt idx="3">
                  <c:v>566.57555200000002</c:v>
                </c:pt>
                <c:pt idx="4">
                  <c:v>612.16839900000002</c:v>
                </c:pt>
                <c:pt idx="5">
                  <c:v>674.66069200000004</c:v>
                </c:pt>
                <c:pt idx="6">
                  <c:v>940.50866299999996</c:v>
                </c:pt>
                <c:pt idx="7">
                  <c:v>967.05011599999989</c:v>
                </c:pt>
                <c:pt idx="8">
                  <c:v>973.85323500000004</c:v>
                </c:pt>
                <c:pt idx="9">
                  <c:v>718.09</c:v>
                </c:pt>
                <c:pt idx="10">
                  <c:v>683.08699999999999</c:v>
                </c:pt>
                <c:pt idx="11">
                  <c:v>662.21500000000003</c:v>
                </c:pt>
                <c:pt idx="12">
                  <c:v>650.28300000000002</c:v>
                </c:pt>
                <c:pt idx="13">
                  <c:v>627.12032599999998</c:v>
                </c:pt>
                <c:pt idx="14">
                  <c:v>610.29170399999998</c:v>
                </c:pt>
                <c:pt idx="15">
                  <c:v>580.78700000000003</c:v>
                </c:pt>
                <c:pt idx="16">
                  <c:v>558.37154199999998</c:v>
                </c:pt>
                <c:pt idx="17">
                  <c:v>535.06982200000004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B-46F2-9A47-E0C789DE85D6}"/>
            </c:ext>
          </c:extLst>
        </c:ser>
        <c:ser>
          <c:idx val="1"/>
          <c:order val="1"/>
          <c:tx>
            <c:strRef>
              <c:f>'Rate Base'!$B$15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solidFill>
                <a:schemeClr val="accent3"/>
              </a:solidFill>
              <a:prstDash val="lgDash"/>
            </a:ln>
          </c:spPr>
          <c:marker>
            <c:symbol val="none"/>
          </c:marker>
          <c:cat>
            <c:strRef>
              <c:f>'Rate Base'!$C$13:$T$13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Base'!$C$15:$T$15</c:f>
              <c:numCache>
                <c:formatCode>"$"#,##0</c:formatCode>
                <c:ptCount val="18"/>
                <c:pt idx="0">
                  <c:v>2012.0199090000001</c:v>
                </c:pt>
                <c:pt idx="1">
                  <c:v>2126.9144780000001</c:v>
                </c:pt>
                <c:pt idx="2">
                  <c:v>2249.9707999999996</c:v>
                </c:pt>
                <c:pt idx="3">
                  <c:v>2297.6872640000001</c:v>
                </c:pt>
                <c:pt idx="4">
                  <c:v>2463.5163379999999</c:v>
                </c:pt>
                <c:pt idx="5">
                  <c:v>2632.2830049999998</c:v>
                </c:pt>
                <c:pt idx="6">
                  <c:v>2710.1515939999999</c:v>
                </c:pt>
                <c:pt idx="7">
                  <c:v>2905.400427</c:v>
                </c:pt>
                <c:pt idx="8">
                  <c:v>3061.0529999999999</c:v>
                </c:pt>
                <c:pt idx="9">
                  <c:v>3145.6210000000001</c:v>
                </c:pt>
                <c:pt idx="10">
                  <c:v>3273.55</c:v>
                </c:pt>
                <c:pt idx="11">
                  <c:v>3495.4569999999999</c:v>
                </c:pt>
                <c:pt idx="12">
                  <c:v>3725.9479999999999</c:v>
                </c:pt>
                <c:pt idx="13">
                  <c:v>4141.8583090000002</c:v>
                </c:pt>
                <c:pt idx="14">
                  <c:v>4412.8034419999994</c:v>
                </c:pt>
                <c:pt idx="15">
                  <c:v>4923.6750000000002</c:v>
                </c:pt>
                <c:pt idx="16">
                  <c:v>5799.5139570000001</c:v>
                </c:pt>
                <c:pt idx="17">
                  <c:v>6467.5545670000001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B-46F2-9A47-E0C789DE85D6}"/>
            </c:ext>
          </c:extLst>
        </c:ser>
        <c:ser>
          <c:idx val="2"/>
          <c:order val="2"/>
          <c:tx>
            <c:strRef>
              <c:f>'Rate Base'!$B$16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'Rate Base'!$C$13:$T$13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'Rate Base'!$C$16:$T$16</c:f>
              <c:numCache>
                <c:formatCode>"$"#,##0</c:formatCode>
                <c:ptCount val="18"/>
                <c:pt idx="0">
                  <c:v>643.72005899999999</c:v>
                </c:pt>
                <c:pt idx="1">
                  <c:v>770.10762499999998</c:v>
                </c:pt>
                <c:pt idx="2">
                  <c:v>867.88605200000006</c:v>
                </c:pt>
                <c:pt idx="3">
                  <c:v>961.29089499999998</c:v>
                </c:pt>
                <c:pt idx="4">
                  <c:v>1053.8333770000002</c:v>
                </c:pt>
                <c:pt idx="5">
                  <c:v>1136.627835</c:v>
                </c:pt>
                <c:pt idx="6">
                  <c:v>1230.732696</c:v>
                </c:pt>
                <c:pt idx="7">
                  <c:v>2777.6951710000003</c:v>
                </c:pt>
                <c:pt idx="8">
                  <c:v>2795.6880000000001</c:v>
                </c:pt>
                <c:pt idx="9">
                  <c:v>3079.3690000000001</c:v>
                </c:pt>
                <c:pt idx="10">
                  <c:v>3113.6</c:v>
                </c:pt>
                <c:pt idx="11">
                  <c:v>3240.0320000000002</c:v>
                </c:pt>
                <c:pt idx="12">
                  <c:v>3508.7919999999999</c:v>
                </c:pt>
                <c:pt idx="13">
                  <c:v>4229.6623589999999</c:v>
                </c:pt>
                <c:pt idx="14">
                  <c:v>4359.54565</c:v>
                </c:pt>
                <c:pt idx="15">
                  <c:v>4718.6040000000003</c:v>
                </c:pt>
                <c:pt idx="16">
                  <c:v>4966.316898</c:v>
                </c:pt>
                <c:pt idx="17">
                  <c:v>5159.7555470000007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B-46F2-9A47-E0C789DE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05024"/>
        <c:axId val="49915008"/>
      </c:lineChart>
      <c:catAx>
        <c:axId val="499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915008"/>
        <c:crosses val="autoZero"/>
        <c:auto val="1"/>
        <c:lblAlgn val="ctr"/>
        <c:lblOffset val="100"/>
        <c:noMultiLvlLbl val="0"/>
      </c:catAx>
      <c:valAx>
        <c:axId val="49915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49905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Rate of Return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ROR!$B$5</c:f>
              <c:strCache>
                <c:ptCount val="1"/>
                <c:pt idx="0">
                  <c:v>SCE Authorized</c:v>
                </c:pt>
              </c:strCache>
            </c:strRef>
          </c:tx>
          <c:spPr>
            <a:ln>
              <a:solidFill>
                <a:srgbClr val="0C40B4"/>
              </a:solidFill>
              <a:prstDash val="dash"/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ROR!$C$5:$T$5</c:f>
              <c:numCache>
                <c:formatCode>0.00</c:formatCode>
                <c:ptCount val="18"/>
                <c:pt idx="0">
                  <c:v>8.77</c:v>
                </c:pt>
                <c:pt idx="1">
                  <c:v>8.77</c:v>
                </c:pt>
                <c:pt idx="2">
                  <c:v>8.74</c:v>
                </c:pt>
                <c:pt idx="3">
                  <c:v>8.74</c:v>
                </c:pt>
                <c:pt idx="4">
                  <c:v>8.74</c:v>
                </c:pt>
                <c:pt idx="5">
                  <c:v>8.74</c:v>
                </c:pt>
                <c:pt idx="6">
                  <c:v>8.74</c:v>
                </c:pt>
                <c:pt idx="7">
                  <c:v>7.9</c:v>
                </c:pt>
                <c:pt idx="8">
                  <c:v>7.9</c:v>
                </c:pt>
                <c:pt idx="9">
                  <c:v>7.9</c:v>
                </c:pt>
                <c:pt idx="10">
                  <c:v>7.9</c:v>
                </c:pt>
                <c:pt idx="11">
                  <c:v>7.9</c:v>
                </c:pt>
                <c:pt idx="12">
                  <c:v>7.61</c:v>
                </c:pt>
                <c:pt idx="13">
                  <c:v>7.61</c:v>
                </c:pt>
                <c:pt idx="14">
                  <c:v>7.68</c:v>
                </c:pt>
                <c:pt idx="15">
                  <c:v>7.68</c:v>
                </c:pt>
                <c:pt idx="16">
                  <c:v>7.68</c:v>
                </c:pt>
                <c:pt idx="17">
                  <c:v>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2-4EC0-8DD2-09AEE8A56CE4}"/>
            </c:ext>
          </c:extLst>
        </c:ser>
        <c:ser>
          <c:idx val="1"/>
          <c:order val="1"/>
          <c:tx>
            <c:strRef>
              <c:f>ROR!$B$6</c:f>
              <c:strCache>
                <c:ptCount val="1"/>
                <c:pt idx="0">
                  <c:v>SCE Actual1 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ROR!$C$6:$T$6</c:f>
              <c:numCache>
                <c:formatCode>0.00</c:formatCode>
                <c:ptCount val="18"/>
                <c:pt idx="0">
                  <c:v>8.4499999999999993</c:v>
                </c:pt>
                <c:pt idx="1">
                  <c:v>8.92</c:v>
                </c:pt>
                <c:pt idx="2">
                  <c:v>7.74</c:v>
                </c:pt>
                <c:pt idx="3">
                  <c:v>9.32</c:v>
                </c:pt>
                <c:pt idx="4">
                  <c:v>8.86</c:v>
                </c:pt>
                <c:pt idx="5">
                  <c:v>8.17</c:v>
                </c:pt>
                <c:pt idx="6">
                  <c:v>9.32</c:v>
                </c:pt>
                <c:pt idx="7">
                  <c:v>8.7899999999999991</c:v>
                </c:pt>
                <c:pt idx="8">
                  <c:v>9.4600000000000009</c:v>
                </c:pt>
                <c:pt idx="9">
                  <c:v>7.55</c:v>
                </c:pt>
                <c:pt idx="10">
                  <c:v>8.09</c:v>
                </c:pt>
                <c:pt idx="11">
                  <c:v>5.81</c:v>
                </c:pt>
                <c:pt idx="12">
                  <c:v>0.7</c:v>
                </c:pt>
                <c:pt idx="13">
                  <c:v>6.73</c:v>
                </c:pt>
                <c:pt idx="14">
                  <c:v>4.4000000000000004</c:v>
                </c:pt>
                <c:pt idx="15">
                  <c:v>3.15</c:v>
                </c:pt>
                <c:pt idx="16">
                  <c:v>3.31</c:v>
                </c:pt>
                <c:pt idx="17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2-4EC0-8DD2-09AEE8A56CE4}"/>
            </c:ext>
          </c:extLst>
        </c:ser>
        <c:ser>
          <c:idx val="2"/>
          <c:order val="2"/>
          <c:tx>
            <c:strRef>
              <c:f>ROR!$B$8</c:f>
              <c:strCache>
                <c:ptCount val="1"/>
                <c:pt idx="0">
                  <c:v>PGE Authorized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ROR!$C$8:$T$8</c:f>
              <c:numCache>
                <c:formatCode>0.00</c:formatCode>
                <c:ptCount val="18"/>
                <c:pt idx="0">
                  <c:v>8.7899999999999991</c:v>
                </c:pt>
                <c:pt idx="1">
                  <c:v>8.7899999999999991</c:v>
                </c:pt>
                <c:pt idx="2">
                  <c:v>8.7899999999999991</c:v>
                </c:pt>
                <c:pt idx="3">
                  <c:v>8.7899999999999991</c:v>
                </c:pt>
                <c:pt idx="4">
                  <c:v>8.7899999999999991</c:v>
                </c:pt>
                <c:pt idx="5">
                  <c:v>8.7899999999999991</c:v>
                </c:pt>
                <c:pt idx="6">
                  <c:v>8.7899999999999991</c:v>
                </c:pt>
                <c:pt idx="7">
                  <c:v>8.06</c:v>
                </c:pt>
                <c:pt idx="8">
                  <c:v>8.06</c:v>
                </c:pt>
                <c:pt idx="9">
                  <c:v>8.06</c:v>
                </c:pt>
                <c:pt idx="10">
                  <c:v>8.06</c:v>
                </c:pt>
                <c:pt idx="11">
                  <c:v>8.06</c:v>
                </c:pt>
                <c:pt idx="12">
                  <c:v>7.69</c:v>
                </c:pt>
                <c:pt idx="13">
                  <c:v>7.69</c:v>
                </c:pt>
                <c:pt idx="14">
                  <c:v>7.34</c:v>
                </c:pt>
                <c:pt idx="15">
                  <c:v>7.34</c:v>
                </c:pt>
                <c:pt idx="16">
                  <c:v>7.34</c:v>
                </c:pt>
                <c:pt idx="17">
                  <c:v>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32-4EC0-8DD2-09AEE8A56CE4}"/>
            </c:ext>
          </c:extLst>
        </c:ser>
        <c:ser>
          <c:idx val="3"/>
          <c:order val="3"/>
          <c:tx>
            <c:strRef>
              <c:f>ROR!$B$9</c:f>
              <c:strCache>
                <c:ptCount val="1"/>
                <c:pt idx="0">
                  <c:v>PGE Actual1 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ROR!$C$9:$T$9</c:f>
              <c:numCache>
                <c:formatCode>0.00</c:formatCode>
                <c:ptCount val="18"/>
                <c:pt idx="0">
                  <c:v>8.9700000000000006</c:v>
                </c:pt>
                <c:pt idx="1">
                  <c:v>9.27</c:v>
                </c:pt>
                <c:pt idx="2">
                  <c:v>9.16</c:v>
                </c:pt>
                <c:pt idx="3">
                  <c:v>8.67</c:v>
                </c:pt>
                <c:pt idx="4">
                  <c:v>8.64</c:v>
                </c:pt>
                <c:pt idx="5">
                  <c:v>7.73</c:v>
                </c:pt>
                <c:pt idx="6">
                  <c:v>6.51</c:v>
                </c:pt>
                <c:pt idx="7">
                  <c:v>6.24</c:v>
                </c:pt>
                <c:pt idx="8">
                  <c:v>7.5</c:v>
                </c:pt>
                <c:pt idx="9">
                  <c:v>7.01</c:v>
                </c:pt>
                <c:pt idx="10">
                  <c:v>8.39</c:v>
                </c:pt>
                <c:pt idx="11">
                  <c:v>7.5</c:v>
                </c:pt>
                <c:pt idx="12">
                  <c:v>-16.13</c:v>
                </c:pt>
                <c:pt idx="13">
                  <c:v>-15.46</c:v>
                </c:pt>
                <c:pt idx="14">
                  <c:v>2.72</c:v>
                </c:pt>
                <c:pt idx="15">
                  <c:v>4.97</c:v>
                </c:pt>
                <c:pt idx="16">
                  <c:v>5.49</c:v>
                </c:pt>
                <c:pt idx="17">
                  <c:v>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32-4EC0-8DD2-09AEE8A56CE4}"/>
            </c:ext>
          </c:extLst>
        </c:ser>
        <c:ser>
          <c:idx val="4"/>
          <c:order val="4"/>
          <c:tx>
            <c:strRef>
              <c:f>ROR!$B$11</c:f>
              <c:strCache>
                <c:ptCount val="1"/>
                <c:pt idx="0">
                  <c:v>SDGE Authorized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ROR!$C$11:$T$11</c:f>
              <c:numCache>
                <c:formatCode>0.00</c:formatCode>
                <c:ptCount val="18"/>
                <c:pt idx="0">
                  <c:v>8.23</c:v>
                </c:pt>
                <c:pt idx="1">
                  <c:v>8.23</c:v>
                </c:pt>
                <c:pt idx="2">
                  <c:v>8.4</c:v>
                </c:pt>
                <c:pt idx="3">
                  <c:v>8.4</c:v>
                </c:pt>
                <c:pt idx="4">
                  <c:v>8.4</c:v>
                </c:pt>
                <c:pt idx="5">
                  <c:v>8.4</c:v>
                </c:pt>
                <c:pt idx="6">
                  <c:v>8.4</c:v>
                </c:pt>
                <c:pt idx="7">
                  <c:v>7.79</c:v>
                </c:pt>
                <c:pt idx="8">
                  <c:v>7.79</c:v>
                </c:pt>
                <c:pt idx="9">
                  <c:v>7.79</c:v>
                </c:pt>
                <c:pt idx="10">
                  <c:v>7.79</c:v>
                </c:pt>
                <c:pt idx="11">
                  <c:v>7.79</c:v>
                </c:pt>
                <c:pt idx="12">
                  <c:v>7.55</c:v>
                </c:pt>
                <c:pt idx="13">
                  <c:v>7.55</c:v>
                </c:pt>
                <c:pt idx="14">
                  <c:v>7.55</c:v>
                </c:pt>
                <c:pt idx="15">
                  <c:v>7.55</c:v>
                </c:pt>
                <c:pt idx="16">
                  <c:v>7.55</c:v>
                </c:pt>
                <c:pt idx="17">
                  <c:v>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32-4EC0-8DD2-09AEE8A56CE4}"/>
            </c:ext>
          </c:extLst>
        </c:ser>
        <c:ser>
          <c:idx val="5"/>
          <c:order val="5"/>
          <c:tx>
            <c:strRef>
              <c:f>ROR!$B$12</c:f>
              <c:strCache>
                <c:ptCount val="1"/>
                <c:pt idx="0">
                  <c:v>SDGE Actual1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ROR!$C$4:$T$4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ROR!$C$12:$T$12</c:f>
              <c:numCache>
                <c:formatCode>0.00</c:formatCode>
                <c:ptCount val="18"/>
                <c:pt idx="0">
                  <c:v>9.6199999999999992</c:v>
                </c:pt>
                <c:pt idx="1">
                  <c:v>8.57</c:v>
                </c:pt>
                <c:pt idx="2">
                  <c:v>9.44</c:v>
                </c:pt>
                <c:pt idx="3">
                  <c:v>9.4499999999999993</c:v>
                </c:pt>
                <c:pt idx="4">
                  <c:v>9.41</c:v>
                </c:pt>
                <c:pt idx="5">
                  <c:v>8.3000000000000007</c:v>
                </c:pt>
                <c:pt idx="6">
                  <c:v>8.08</c:v>
                </c:pt>
                <c:pt idx="7">
                  <c:v>8.75</c:v>
                </c:pt>
                <c:pt idx="8">
                  <c:v>9.36</c:v>
                </c:pt>
                <c:pt idx="9">
                  <c:v>9</c:v>
                </c:pt>
                <c:pt idx="10">
                  <c:v>8.57</c:v>
                </c:pt>
                <c:pt idx="11">
                  <c:v>5.87</c:v>
                </c:pt>
                <c:pt idx="12">
                  <c:v>8.7799999999999994</c:v>
                </c:pt>
                <c:pt idx="13">
                  <c:v>9</c:v>
                </c:pt>
                <c:pt idx="14">
                  <c:v>9.1</c:v>
                </c:pt>
                <c:pt idx="15">
                  <c:v>7.66</c:v>
                </c:pt>
                <c:pt idx="16">
                  <c:v>7.9</c:v>
                </c:pt>
                <c:pt idx="17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32-4EC0-8DD2-09AEE8A5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73632"/>
        <c:axId val="60379904"/>
      </c:lineChart>
      <c:catAx>
        <c:axId val="603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379904"/>
        <c:crosses val="autoZero"/>
        <c:auto val="1"/>
        <c:lblAlgn val="ctr"/>
        <c:lblOffset val="100"/>
        <c:noMultiLvlLbl val="0"/>
      </c:catAx>
      <c:valAx>
        <c:axId val="60379904"/>
        <c:scaling>
          <c:orientation val="minMax"/>
          <c:max val="13"/>
          <c:min val="-17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0373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Return on Equity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ROE!$B$6</c:f>
              <c:strCache>
                <c:ptCount val="1"/>
                <c:pt idx="0">
                  <c:v>SCE Authorized </c:v>
                </c:pt>
              </c:strCache>
            </c:strRef>
          </c:tx>
          <c:spPr>
            <a:ln>
              <a:solidFill>
                <a:srgbClr val="0C40B4"/>
              </a:solidFill>
              <a:prstDash val="dash"/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ROE!$C$6:$T$6</c:f>
              <c:numCache>
                <c:formatCode>0.00</c:formatCode>
                <c:ptCount val="18"/>
                <c:pt idx="0">
                  <c:v>11.6</c:v>
                </c:pt>
                <c:pt idx="1">
                  <c:v>11.6</c:v>
                </c:pt>
                <c:pt idx="2">
                  <c:v>11.5</c:v>
                </c:pt>
                <c:pt idx="3">
                  <c:v>11.5</c:v>
                </c:pt>
                <c:pt idx="4">
                  <c:v>11.5</c:v>
                </c:pt>
                <c:pt idx="5">
                  <c:v>11.5</c:v>
                </c:pt>
                <c:pt idx="6">
                  <c:v>11.5</c:v>
                </c:pt>
                <c:pt idx="7">
                  <c:v>10.45</c:v>
                </c:pt>
                <c:pt idx="8">
                  <c:v>10.45</c:v>
                </c:pt>
                <c:pt idx="9">
                  <c:v>10.45</c:v>
                </c:pt>
                <c:pt idx="10">
                  <c:v>10.45</c:v>
                </c:pt>
                <c:pt idx="11">
                  <c:v>10.45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A-4952-9197-D2FEF28F7BC2}"/>
            </c:ext>
          </c:extLst>
        </c:ser>
        <c:ser>
          <c:idx val="1"/>
          <c:order val="1"/>
          <c:tx>
            <c:strRef>
              <c:f>ROE!$B$7</c:f>
              <c:strCache>
                <c:ptCount val="1"/>
                <c:pt idx="0">
                  <c:v>SCE Actual 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ROE!$C$7:$T$7</c:f>
              <c:numCache>
                <c:formatCode>0.00</c:formatCode>
                <c:ptCount val="18"/>
                <c:pt idx="0">
                  <c:v>10.94</c:v>
                </c:pt>
                <c:pt idx="1">
                  <c:v>11.91</c:v>
                </c:pt>
                <c:pt idx="2">
                  <c:v>9.4</c:v>
                </c:pt>
                <c:pt idx="3">
                  <c:v>12.690000000000001</c:v>
                </c:pt>
                <c:pt idx="4">
                  <c:v>11.469999999999999</c:v>
                </c:pt>
                <c:pt idx="5">
                  <c:v>10.9</c:v>
                </c:pt>
                <c:pt idx="6">
                  <c:v>13.639999999999999</c:v>
                </c:pt>
                <c:pt idx="7">
                  <c:v>12.25</c:v>
                </c:pt>
                <c:pt idx="8">
                  <c:v>13.5</c:v>
                </c:pt>
                <c:pt idx="9">
                  <c:v>11</c:v>
                </c:pt>
                <c:pt idx="10">
                  <c:v>11.3</c:v>
                </c:pt>
                <c:pt idx="11">
                  <c:v>7.88</c:v>
                </c:pt>
                <c:pt idx="12">
                  <c:v>-3.21</c:v>
                </c:pt>
                <c:pt idx="13">
                  <c:v>9.65</c:v>
                </c:pt>
                <c:pt idx="14">
                  <c:v>3.73</c:v>
                </c:pt>
                <c:pt idx="15">
                  <c:v>3.45</c:v>
                </c:pt>
                <c:pt idx="16">
                  <c:v>3.3</c:v>
                </c:pt>
                <c:pt idx="17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A-4952-9197-D2FEF28F7BC2}"/>
            </c:ext>
          </c:extLst>
        </c:ser>
        <c:ser>
          <c:idx val="2"/>
          <c:order val="2"/>
          <c:tx>
            <c:strRef>
              <c:f>ROE!$B$9</c:f>
              <c:strCache>
                <c:ptCount val="1"/>
                <c:pt idx="0">
                  <c:v>PGE Authorized 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ROE!$C$9:$T$9</c:f>
              <c:numCache>
                <c:formatCode>0.00</c:formatCode>
                <c:ptCount val="18"/>
                <c:pt idx="0">
                  <c:v>11.35</c:v>
                </c:pt>
                <c:pt idx="1">
                  <c:v>11.35</c:v>
                </c:pt>
                <c:pt idx="2">
                  <c:v>11.35</c:v>
                </c:pt>
                <c:pt idx="3">
                  <c:v>11.35</c:v>
                </c:pt>
                <c:pt idx="4">
                  <c:v>11.35</c:v>
                </c:pt>
                <c:pt idx="5">
                  <c:v>11.35</c:v>
                </c:pt>
                <c:pt idx="6">
                  <c:v>11.35</c:v>
                </c:pt>
                <c:pt idx="7">
                  <c:v>10.4</c:v>
                </c:pt>
                <c:pt idx="8">
                  <c:v>10.4</c:v>
                </c:pt>
                <c:pt idx="9">
                  <c:v>10.4</c:v>
                </c:pt>
                <c:pt idx="10">
                  <c:v>10.4</c:v>
                </c:pt>
                <c:pt idx="11">
                  <c:v>10.4</c:v>
                </c:pt>
                <c:pt idx="12">
                  <c:v>10.25</c:v>
                </c:pt>
                <c:pt idx="13">
                  <c:v>10.25</c:v>
                </c:pt>
                <c:pt idx="14">
                  <c:v>10.25</c:v>
                </c:pt>
                <c:pt idx="15">
                  <c:v>10.25</c:v>
                </c:pt>
                <c:pt idx="16">
                  <c:v>10.25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A-4952-9197-D2FEF28F7BC2}"/>
            </c:ext>
          </c:extLst>
        </c:ser>
        <c:ser>
          <c:idx val="3"/>
          <c:order val="3"/>
          <c:tx>
            <c:strRef>
              <c:f>ROE!$B$10</c:f>
              <c:strCache>
                <c:ptCount val="1"/>
                <c:pt idx="0">
                  <c:v>PGE Actual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ROE!$C$10:$T$10</c:f>
              <c:numCache>
                <c:formatCode>0.00</c:formatCode>
                <c:ptCount val="18"/>
                <c:pt idx="0">
                  <c:v>11.799999999999999</c:v>
                </c:pt>
                <c:pt idx="1">
                  <c:v>12.370000000000001</c:v>
                </c:pt>
                <c:pt idx="2">
                  <c:v>12.16</c:v>
                </c:pt>
                <c:pt idx="3">
                  <c:v>11.18</c:v>
                </c:pt>
                <c:pt idx="4">
                  <c:v>11.19</c:v>
                </c:pt>
                <c:pt idx="5">
                  <c:v>9.5200000000000014</c:v>
                </c:pt>
                <c:pt idx="6">
                  <c:v>7.2900000000000009</c:v>
                </c:pt>
                <c:pt idx="7">
                  <c:v>6.92</c:v>
                </c:pt>
                <c:pt idx="8">
                  <c:v>9.51</c:v>
                </c:pt>
                <c:pt idx="9">
                  <c:v>8.67</c:v>
                </c:pt>
                <c:pt idx="10">
                  <c:v>11.41</c:v>
                </c:pt>
                <c:pt idx="11">
                  <c:v>10</c:v>
                </c:pt>
                <c:pt idx="12">
                  <c:v>-35.380000000000003</c:v>
                </c:pt>
                <c:pt idx="13">
                  <c:v>-34.46</c:v>
                </c:pt>
                <c:pt idx="14">
                  <c:v>1.37</c:v>
                </c:pt>
                <c:pt idx="15">
                  <c:v>6.46</c:v>
                </c:pt>
                <c:pt idx="16">
                  <c:v>6.2</c:v>
                </c:pt>
                <c:pt idx="17">
                  <c:v>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A-4952-9197-D2FEF28F7BC2}"/>
            </c:ext>
          </c:extLst>
        </c:ser>
        <c:ser>
          <c:idx val="4"/>
          <c:order val="4"/>
          <c:tx>
            <c:strRef>
              <c:f>ROE!$B$12</c:f>
              <c:strCache>
                <c:ptCount val="1"/>
                <c:pt idx="0">
                  <c:v>SDGE Authorized 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ROE!$C$12:$T$12</c:f>
              <c:numCache>
                <c:formatCode>0.00</c:formatCode>
                <c:ptCount val="18"/>
                <c:pt idx="0">
                  <c:v>10.7</c:v>
                </c:pt>
                <c:pt idx="1">
                  <c:v>10.7</c:v>
                </c:pt>
                <c:pt idx="2">
                  <c:v>11.1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10.199999999999999</c:v>
                </c:pt>
                <c:pt idx="13">
                  <c:v>10.199999999999999</c:v>
                </c:pt>
                <c:pt idx="14">
                  <c:v>10.199999999999999</c:v>
                </c:pt>
                <c:pt idx="15">
                  <c:v>10.199999999999999</c:v>
                </c:pt>
                <c:pt idx="16">
                  <c:v>10.199999999999999</c:v>
                </c:pt>
                <c:pt idx="17">
                  <c:v>9.9499999999999993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AA-4952-9197-D2FEF28F7BC2}"/>
            </c:ext>
          </c:extLst>
        </c:ser>
        <c:ser>
          <c:idx val="5"/>
          <c:order val="5"/>
          <c:tx>
            <c:strRef>
              <c:f>ROE!$B$13</c:f>
              <c:strCache>
                <c:ptCount val="1"/>
                <c:pt idx="0">
                  <c:v>SDGE Actual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ROE!$C$5:$T$5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ROE!$C$13:$T$13</c:f>
              <c:numCache>
                <c:formatCode>0.00</c:formatCode>
                <c:ptCount val="18"/>
                <c:pt idx="0">
                  <c:v>11.98</c:v>
                </c:pt>
                <c:pt idx="1">
                  <c:v>10.18</c:v>
                </c:pt>
                <c:pt idx="2">
                  <c:v>11.54</c:v>
                </c:pt>
                <c:pt idx="3">
                  <c:v>12.52</c:v>
                </c:pt>
                <c:pt idx="4">
                  <c:v>12.5</c:v>
                </c:pt>
                <c:pt idx="5">
                  <c:v>10.93</c:v>
                </c:pt>
                <c:pt idx="6">
                  <c:v>10.41</c:v>
                </c:pt>
                <c:pt idx="7">
                  <c:v>11.56</c:v>
                </c:pt>
                <c:pt idx="8">
                  <c:v>12.57</c:v>
                </c:pt>
                <c:pt idx="9">
                  <c:v>11.8</c:v>
                </c:pt>
                <c:pt idx="10">
                  <c:v>11.27</c:v>
                </c:pt>
                <c:pt idx="11">
                  <c:v>6.38</c:v>
                </c:pt>
                <c:pt idx="12">
                  <c:v>11.75</c:v>
                </c:pt>
                <c:pt idx="13">
                  <c:v>12.05</c:v>
                </c:pt>
                <c:pt idx="14">
                  <c:v>12.31</c:v>
                </c:pt>
                <c:pt idx="15">
                  <c:v>11.11</c:v>
                </c:pt>
                <c:pt idx="16">
                  <c:v>10.34</c:v>
                </c:pt>
                <c:pt idx="17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AA-4952-9197-D2FEF28F7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67776"/>
        <c:axId val="60682240"/>
      </c:lineChart>
      <c:catAx>
        <c:axId val="606677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682240"/>
        <c:crosses val="max"/>
        <c:auto val="1"/>
        <c:lblAlgn val="ctr"/>
        <c:lblOffset val="100"/>
        <c:noMultiLvlLbl val="0"/>
      </c:catAx>
      <c:valAx>
        <c:axId val="60682240"/>
        <c:scaling>
          <c:orientation val="minMax"/>
          <c:max val="14"/>
          <c:min val="-3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066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Retail</a:t>
            </a:r>
            <a:r>
              <a:rPr lang="en-US" baseline="0"/>
              <a:t> Sales (GWh)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Sales'!$A$14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Sales'!$B$14:$I$14</c:f>
              <c:numCache>
                <c:formatCode>#,##0</c:formatCode>
                <c:ptCount val="8"/>
                <c:pt idx="0">
                  <c:v>16186</c:v>
                </c:pt>
                <c:pt idx="1">
                  <c:v>15653</c:v>
                </c:pt>
                <c:pt idx="2">
                  <c:v>15219</c:v>
                </c:pt>
                <c:pt idx="3">
                  <c:v>15123.14728050994</c:v>
                </c:pt>
                <c:pt idx="4">
                  <c:v>14162.107814169902</c:v>
                </c:pt>
                <c:pt idx="5">
                  <c:v>13998.981063856701</c:v>
                </c:pt>
                <c:pt idx="6">
                  <c:v>11676.316325640002</c:v>
                </c:pt>
                <c:pt idx="7">
                  <c:v>7826.5321536999982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2-4393-ADB4-8D7313845A00}"/>
            </c:ext>
          </c:extLst>
        </c:ser>
        <c:ser>
          <c:idx val="1"/>
          <c:order val="1"/>
          <c:tx>
            <c:strRef>
              <c:f>'Retail Sales'!$A$15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Sales'!$B$15:$I$15</c:f>
              <c:numCache>
                <c:formatCode>#,##0</c:formatCode>
                <c:ptCount val="8"/>
                <c:pt idx="0">
                  <c:v>3536</c:v>
                </c:pt>
                <c:pt idx="1">
                  <c:v>3516</c:v>
                </c:pt>
                <c:pt idx="2">
                  <c:v>3441</c:v>
                </c:pt>
                <c:pt idx="3">
                  <c:v>3610.5332584900598</c:v>
                </c:pt>
                <c:pt idx="4">
                  <c:v>3501</c:v>
                </c:pt>
                <c:pt idx="5">
                  <c:v>3391</c:v>
                </c:pt>
                <c:pt idx="6">
                  <c:v>3566</c:v>
                </c:pt>
                <c:pt idx="7">
                  <c:v>3840.739896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2-4393-ADB4-8D7313845A00}"/>
            </c:ext>
          </c:extLst>
        </c:ser>
        <c:ser>
          <c:idx val="2"/>
          <c:order val="2"/>
          <c:tx>
            <c:strRef>
              <c:f>'Retail Sales'!$A$16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Sales'!$B$16:$I$16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33.319460999999997</c:v>
                </c:pt>
                <c:pt idx="4">
                  <c:v>61.306046000000002</c:v>
                </c:pt>
                <c:pt idx="5">
                  <c:v>56.787875</c:v>
                </c:pt>
                <c:pt idx="6">
                  <c:v>2318</c:v>
                </c:pt>
                <c:pt idx="7">
                  <c:v>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2-4393-ADB4-8D731384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14368"/>
        <c:axId val="49520640"/>
      </c:lineChart>
      <c:catAx>
        <c:axId val="4951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520640"/>
        <c:crosses val="autoZero"/>
        <c:auto val="1"/>
        <c:lblAlgn val="ctr"/>
        <c:lblOffset val="100"/>
        <c:noMultiLvlLbl val="0"/>
      </c:catAx>
      <c:valAx>
        <c:axId val="49520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951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37728287361634"/>
          <c:y val="0.45995910525749678"/>
          <c:w val="0.17162271712638369"/>
          <c:h val="0.1866622558649709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Retail</a:t>
            </a:r>
            <a:r>
              <a:rPr lang="en-US" baseline="0"/>
              <a:t> Sales (GWh)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Sales'!$A$9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Sales'!$B$9:$I$9</c:f>
              <c:numCache>
                <c:formatCode>#,##0</c:formatCode>
                <c:ptCount val="8"/>
                <c:pt idx="0">
                  <c:v>73657</c:v>
                </c:pt>
                <c:pt idx="1">
                  <c:v>70430</c:v>
                </c:pt>
                <c:pt idx="2">
                  <c:v>61182</c:v>
                </c:pt>
                <c:pt idx="3">
                  <c:v>49436.171231730012</c:v>
                </c:pt>
                <c:pt idx="4">
                  <c:v>36919.710205041607</c:v>
                </c:pt>
                <c:pt idx="5">
                  <c:v>35895.867142560368</c:v>
                </c:pt>
                <c:pt idx="6">
                  <c:v>33180.285924362535</c:v>
                </c:pt>
                <c:pt idx="7">
                  <c:v>29783.82704821118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6-408F-8CCD-0E7B54AF5F66}"/>
            </c:ext>
          </c:extLst>
        </c:ser>
        <c:ser>
          <c:idx val="1"/>
          <c:order val="1"/>
          <c:tx>
            <c:strRef>
              <c:f>'Retail Sales'!$A$10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Sales'!$B$10:$I$10</c:f>
              <c:numCache>
                <c:formatCode>#,##0</c:formatCode>
                <c:ptCount val="8"/>
                <c:pt idx="0">
                  <c:v>9520</c:v>
                </c:pt>
                <c:pt idx="1">
                  <c:v>9520</c:v>
                </c:pt>
                <c:pt idx="2">
                  <c:v>9481</c:v>
                </c:pt>
                <c:pt idx="3">
                  <c:v>9787</c:v>
                </c:pt>
                <c:pt idx="4">
                  <c:v>9799</c:v>
                </c:pt>
                <c:pt idx="5">
                  <c:v>9128</c:v>
                </c:pt>
                <c:pt idx="6">
                  <c:v>10223</c:v>
                </c:pt>
                <c:pt idx="7">
                  <c:v>12461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6-408F-8CCD-0E7B54AF5F66}"/>
            </c:ext>
          </c:extLst>
        </c:ser>
        <c:ser>
          <c:idx val="2"/>
          <c:order val="2"/>
          <c:tx>
            <c:strRef>
              <c:f>'Retail Sales'!$A$11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Sales'!$B$11:$I$11</c:f>
              <c:numCache>
                <c:formatCode>#,##0</c:formatCode>
                <c:ptCount val="8"/>
                <c:pt idx="0">
                  <c:v>3618</c:v>
                </c:pt>
                <c:pt idx="1">
                  <c:v>4396</c:v>
                </c:pt>
                <c:pt idx="2">
                  <c:v>11492</c:v>
                </c:pt>
                <c:pt idx="3">
                  <c:v>21146</c:v>
                </c:pt>
                <c:pt idx="4">
                  <c:v>31375</c:v>
                </c:pt>
                <c:pt idx="5">
                  <c:v>33276</c:v>
                </c:pt>
                <c:pt idx="6">
                  <c:v>34763</c:v>
                </c:pt>
                <c:pt idx="7">
                  <c:v>35201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E6-408F-8CCD-0E7B54AF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43040"/>
        <c:axId val="49422336"/>
      </c:lineChart>
      <c:catAx>
        <c:axId val="4954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422336"/>
        <c:crosses val="autoZero"/>
        <c:auto val="1"/>
        <c:lblAlgn val="ctr"/>
        <c:lblOffset val="100"/>
        <c:noMultiLvlLbl val="0"/>
      </c:catAx>
      <c:valAx>
        <c:axId val="49422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954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56317350575082"/>
          <c:y val="0.45959412171755298"/>
          <c:w val="0.16526880481403239"/>
          <c:h val="0.1883637326016329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 Retail</a:t>
            </a:r>
            <a:r>
              <a:rPr lang="en-US" baseline="0"/>
              <a:t> Sales (GWh)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Sales'!$A$4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Sales'!$B$4:$I$4</c:f>
              <c:numCache>
                <c:formatCode>#,##0</c:formatCode>
                <c:ptCount val="8"/>
                <c:pt idx="0">
                  <c:v>74699</c:v>
                </c:pt>
                <c:pt idx="1">
                  <c:v>73260</c:v>
                </c:pt>
                <c:pt idx="2">
                  <c:v>72216</c:v>
                </c:pt>
                <c:pt idx="3">
                  <c:v>71184.314992569998</c:v>
                </c:pt>
                <c:pt idx="4">
                  <c:v>59185.293900932702</c:v>
                </c:pt>
                <c:pt idx="5">
                  <c:v>59113.444007268226</c:v>
                </c:pt>
                <c:pt idx="6">
                  <c:v>55327.15759824642</c:v>
                </c:pt>
                <c:pt idx="7">
                  <c:v>57428.37647447885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6-4F1C-BACB-AF866FDC9A94}"/>
            </c:ext>
          </c:extLst>
        </c:ser>
        <c:ser>
          <c:idx val="1"/>
          <c:order val="1"/>
          <c:tx>
            <c:strRef>
              <c:f>'Retail Sales'!$A$5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Sales'!$B$5:$I$5</c:f>
              <c:numCache>
                <c:formatCode>#,##0</c:formatCode>
                <c:ptCount val="8"/>
                <c:pt idx="0">
                  <c:v>11444</c:v>
                </c:pt>
                <c:pt idx="1">
                  <c:v>10929</c:v>
                </c:pt>
                <c:pt idx="2">
                  <c:v>10636</c:v>
                </c:pt>
                <c:pt idx="3">
                  <c:v>11926.31013215</c:v>
                </c:pt>
                <c:pt idx="4">
                  <c:v>10330</c:v>
                </c:pt>
                <c:pt idx="5">
                  <c:v>9958</c:v>
                </c:pt>
                <c:pt idx="6">
                  <c:v>11173.788806000002</c:v>
                </c:pt>
                <c:pt idx="7">
                  <c:v>12731.173595090002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6-4F1C-BACB-AF866FDC9A94}"/>
            </c:ext>
          </c:extLst>
        </c:ser>
        <c:ser>
          <c:idx val="2"/>
          <c:order val="2"/>
          <c:tx>
            <c:strRef>
              <c:f>'Retail Sales'!$A$6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0C40B4"/>
              </a:solidFill>
              <a:prstDash val="sysDot"/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Sales'!$B$6:$I$6</c:f>
              <c:numCache>
                <c:formatCode>#,##0</c:formatCode>
                <c:ptCount val="8"/>
                <c:pt idx="0">
                  <c:v>109</c:v>
                </c:pt>
                <c:pt idx="1">
                  <c:v>640</c:v>
                </c:pt>
                <c:pt idx="2">
                  <c:v>849</c:v>
                </c:pt>
                <c:pt idx="3">
                  <c:v>2099</c:v>
                </c:pt>
                <c:pt idx="4">
                  <c:v>11365</c:v>
                </c:pt>
                <c:pt idx="5">
                  <c:v>14425</c:v>
                </c:pt>
                <c:pt idx="6">
                  <c:v>14541</c:v>
                </c:pt>
                <c:pt idx="7">
                  <c:v>15612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D6-4F1C-BACB-AF866FDC9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48832"/>
        <c:axId val="49451008"/>
      </c:lineChart>
      <c:catAx>
        <c:axId val="4944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451008"/>
        <c:crosses val="autoZero"/>
        <c:auto val="1"/>
        <c:lblAlgn val="ctr"/>
        <c:lblOffset val="100"/>
        <c:noMultiLvlLbl val="0"/>
      </c:catAx>
      <c:valAx>
        <c:axId val="4945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944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29047509126508"/>
          <c:y val="0.4591689459870148"/>
          <c:w val="0.16770952490873495"/>
          <c:h val="0.1903464566929133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Retail</a:t>
            </a:r>
            <a:r>
              <a:rPr lang="en-US" baseline="0"/>
              <a:t> Sales (GWh)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SCE</c:v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Sales'!$B$7:$I$7</c:f>
              <c:numCache>
                <c:formatCode>#,##0</c:formatCode>
                <c:ptCount val="8"/>
                <c:pt idx="0">
                  <c:v>86252</c:v>
                </c:pt>
                <c:pt idx="1">
                  <c:v>84829</c:v>
                </c:pt>
                <c:pt idx="2">
                  <c:v>83701</c:v>
                </c:pt>
                <c:pt idx="3">
                  <c:v>85209.625124719998</c:v>
                </c:pt>
                <c:pt idx="4">
                  <c:v>80880.293900932709</c:v>
                </c:pt>
                <c:pt idx="5">
                  <c:v>83496.444007268234</c:v>
                </c:pt>
                <c:pt idx="6">
                  <c:v>81041.946404246424</c:v>
                </c:pt>
                <c:pt idx="7">
                  <c:v>85771.550069568853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2-4D97-8215-CD799C020E2E}"/>
            </c:ext>
          </c:extLst>
        </c:ser>
        <c:ser>
          <c:idx val="1"/>
          <c:order val="1"/>
          <c:tx>
            <c:v>PG&amp;E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Sales'!$B$12:$I$12</c:f>
              <c:numCache>
                <c:formatCode>#,##0</c:formatCode>
                <c:ptCount val="8"/>
                <c:pt idx="0">
                  <c:v>86795</c:v>
                </c:pt>
                <c:pt idx="1">
                  <c:v>84346</c:v>
                </c:pt>
                <c:pt idx="2">
                  <c:v>82155</c:v>
                </c:pt>
                <c:pt idx="3">
                  <c:v>80369.171231730012</c:v>
                </c:pt>
                <c:pt idx="4">
                  <c:v>78093.7102050416</c:v>
                </c:pt>
                <c:pt idx="5">
                  <c:v>78299.867142560368</c:v>
                </c:pt>
                <c:pt idx="6">
                  <c:v>78166.285924362543</c:v>
                </c:pt>
                <c:pt idx="7">
                  <c:v>77445.827048211184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2-4D97-8215-CD799C020E2E}"/>
            </c:ext>
          </c:extLst>
        </c:ser>
        <c:ser>
          <c:idx val="2"/>
          <c:order val="2"/>
          <c:tx>
            <c:v>SDG&amp;E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'Retail Sales'!$B$3:$I$3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'Retail Sales'!$B$17:$I$17</c:f>
              <c:numCache>
                <c:formatCode>#,##0</c:formatCode>
                <c:ptCount val="8"/>
                <c:pt idx="0">
                  <c:v>19722</c:v>
                </c:pt>
                <c:pt idx="1">
                  <c:v>19169</c:v>
                </c:pt>
                <c:pt idx="2">
                  <c:v>18660</c:v>
                </c:pt>
                <c:pt idx="3">
                  <c:v>18767</c:v>
                </c:pt>
                <c:pt idx="4">
                  <c:v>17724.413860169905</c:v>
                </c:pt>
                <c:pt idx="5">
                  <c:v>17446.768938856701</c:v>
                </c:pt>
                <c:pt idx="6">
                  <c:v>17560.31632564</c:v>
                </c:pt>
                <c:pt idx="7">
                  <c:v>17867.272049699997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02-4D97-8215-CD799C020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944"/>
        <c:axId val="49628672"/>
      </c:lineChart>
      <c:catAx>
        <c:axId val="4947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628672"/>
        <c:crosses val="autoZero"/>
        <c:auto val="1"/>
        <c:lblAlgn val="ctr"/>
        <c:lblOffset val="100"/>
        <c:noMultiLvlLbl val="0"/>
      </c:catAx>
      <c:valAx>
        <c:axId val="49628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947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Revenue Requirement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099257754071059E-2"/>
          <c:y val="0.13325868183643727"/>
          <c:w val="0.80426720853441702"/>
          <c:h val="0.70628685339489772"/>
        </c:manualLayout>
      </c:layout>
      <c:lineChart>
        <c:grouping val="standard"/>
        <c:varyColors val="0"/>
        <c:ser>
          <c:idx val="0"/>
          <c:order val="0"/>
          <c:tx>
            <c:strRef>
              <c:f>'Revenue Requirement'!$B$4</c:f>
              <c:strCache>
                <c:ptCount val="1"/>
                <c:pt idx="0">
                  <c:v> SCE 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Requirement'!$C$7:$Q$7</c:f>
              <c:numCache>
                <c:formatCode>"$"#,##0</c:formatCode>
                <c:ptCount val="15"/>
                <c:pt idx="0">
                  <c:v>11616.801163417744</c:v>
                </c:pt>
                <c:pt idx="1">
                  <c:v>10990.782759571597</c:v>
                </c:pt>
                <c:pt idx="2">
                  <c:v>11121.37545375162</c:v>
                </c:pt>
                <c:pt idx="3">
                  <c:v>10985.879408034396</c:v>
                </c:pt>
                <c:pt idx="4">
                  <c:v>12098.796908192238</c:v>
                </c:pt>
                <c:pt idx="5">
                  <c:v>12853.032542285764</c:v>
                </c:pt>
                <c:pt idx="6">
                  <c:v>12636.310046618873</c:v>
                </c:pt>
                <c:pt idx="7">
                  <c:v>11664.919215025882</c:v>
                </c:pt>
                <c:pt idx="8">
                  <c:v>12079.088295815238</c:v>
                </c:pt>
                <c:pt idx="9">
                  <c:v>12256.978230768038</c:v>
                </c:pt>
                <c:pt idx="10">
                  <c:v>11167.223630038528</c:v>
                </c:pt>
                <c:pt idx="11">
                  <c:v>12008.644511911105</c:v>
                </c:pt>
                <c:pt idx="12">
                  <c:v>14394.543016438422</c:v>
                </c:pt>
                <c:pt idx="13">
                  <c:v>15270.459396977974</c:v>
                </c:pt>
                <c:pt idx="14">
                  <c:v>17529.322302833396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9-4174-9767-DACE38AA564D}"/>
            </c:ext>
          </c:extLst>
        </c:ser>
        <c:ser>
          <c:idx val="1"/>
          <c:order val="1"/>
          <c:tx>
            <c:strRef>
              <c:f>'Revenue Requirement'!$B$8</c:f>
              <c:strCache>
                <c:ptCount val="1"/>
                <c:pt idx="0">
                  <c:v> PG&amp;E 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Requirement'!$C$11:$Q$11</c:f>
              <c:numCache>
                <c:formatCode>"$"#,##0</c:formatCode>
                <c:ptCount val="15"/>
                <c:pt idx="0">
                  <c:v>12748.328844344247</c:v>
                </c:pt>
                <c:pt idx="1">
                  <c:v>12598.707781932419</c:v>
                </c:pt>
                <c:pt idx="2">
                  <c:v>12444.04391111704</c:v>
                </c:pt>
                <c:pt idx="3">
                  <c:v>12457.79277048125</c:v>
                </c:pt>
                <c:pt idx="4">
                  <c:v>12818.797442843164</c:v>
                </c:pt>
                <c:pt idx="5">
                  <c:v>13270.401070268386</c:v>
                </c:pt>
                <c:pt idx="6">
                  <c:v>13765.150663677457</c:v>
                </c:pt>
                <c:pt idx="7">
                  <c:v>14215.970935959414</c:v>
                </c:pt>
                <c:pt idx="8">
                  <c:v>14232.022863916845</c:v>
                </c:pt>
                <c:pt idx="9">
                  <c:v>13267.68977730111</c:v>
                </c:pt>
                <c:pt idx="10">
                  <c:v>13260.931913178412</c:v>
                </c:pt>
                <c:pt idx="11">
                  <c:v>14093.952468089321</c:v>
                </c:pt>
                <c:pt idx="12">
                  <c:v>14384.825697052655</c:v>
                </c:pt>
                <c:pt idx="13">
                  <c:v>15105.926288103516</c:v>
                </c:pt>
                <c:pt idx="14">
                  <c:v>17759.989279273188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9-4174-9767-DACE38AA564D}"/>
            </c:ext>
          </c:extLst>
        </c:ser>
        <c:ser>
          <c:idx val="2"/>
          <c:order val="2"/>
          <c:tx>
            <c:strRef>
              <c:f>'Revenue Requirement'!$B$12</c:f>
              <c:strCache>
                <c:ptCount val="1"/>
                <c:pt idx="0">
                  <c:v> SDG&amp;E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Requirement'!$C$15:$Q$15</c:f>
              <c:numCache>
                <c:formatCode>"$"#,##0</c:formatCode>
                <c:ptCount val="15"/>
                <c:pt idx="0">
                  <c:v>3083.9772326499678</c:v>
                </c:pt>
                <c:pt idx="1">
                  <c:v>3096.1577077007987</c:v>
                </c:pt>
                <c:pt idx="2">
                  <c:v>3149.8029999999999</c:v>
                </c:pt>
                <c:pt idx="3">
                  <c:v>3162.6254114057592</c:v>
                </c:pt>
                <c:pt idx="4">
                  <c:v>3538.893356887243</c:v>
                </c:pt>
                <c:pt idx="5">
                  <c:v>3896.1977101587931</c:v>
                </c:pt>
                <c:pt idx="6">
                  <c:v>4116.1374079157977</c:v>
                </c:pt>
                <c:pt idx="7">
                  <c:v>3968.65696470173</c:v>
                </c:pt>
                <c:pt idx="8">
                  <c:v>4308.9793595444125</c:v>
                </c:pt>
                <c:pt idx="9">
                  <c:v>4323.5110310471327</c:v>
                </c:pt>
                <c:pt idx="10">
                  <c:v>4211.7012453394445</c:v>
                </c:pt>
                <c:pt idx="11">
                  <c:v>4142.0021100569393</c:v>
                </c:pt>
                <c:pt idx="12">
                  <c:v>4334.8066670236176</c:v>
                </c:pt>
                <c:pt idx="13">
                  <c:v>4271.6462424599749</c:v>
                </c:pt>
                <c:pt idx="14">
                  <c:v>4376.4716620038816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19-4174-9767-DACE38AA5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42752"/>
        <c:axId val="50044928"/>
      </c:lineChart>
      <c:catAx>
        <c:axId val="5004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44928"/>
        <c:crosses val="autoZero"/>
        <c:auto val="1"/>
        <c:lblAlgn val="ctr"/>
        <c:lblOffset val="100"/>
        <c:noMultiLvlLbl val="0"/>
      </c:catAx>
      <c:valAx>
        <c:axId val="50044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5004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 Revenue Requirement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Requirement'!$B$5</c:f>
              <c:strCache>
                <c:ptCount val="1"/>
                <c:pt idx="0">
                  <c:v> CPUC  </c:v>
                </c:pt>
              </c:strCache>
            </c:strRef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Requirement'!$C$5:$Q$5</c:f>
              <c:numCache>
                <c:formatCode>"$"#,##0</c:formatCode>
                <c:ptCount val="15"/>
                <c:pt idx="0">
                  <c:v>11227.899163417744</c:v>
                </c:pt>
                <c:pt idx="1">
                  <c:v>10412.444759571597</c:v>
                </c:pt>
                <c:pt idx="2">
                  <c:v>10535.28401375162</c:v>
                </c:pt>
                <c:pt idx="3">
                  <c:v>10352.623408034397</c:v>
                </c:pt>
                <c:pt idx="4">
                  <c:v>11206.716908192238</c:v>
                </c:pt>
                <c:pt idx="5">
                  <c:v>11992.049542285764</c:v>
                </c:pt>
                <c:pt idx="6">
                  <c:v>11712.603268618874</c:v>
                </c:pt>
                <c:pt idx="7">
                  <c:v>10606.894014025882</c:v>
                </c:pt>
                <c:pt idx="8">
                  <c:v>11067.264989645182</c:v>
                </c:pt>
                <c:pt idx="9">
                  <c:v>11232.510135215434</c:v>
                </c:pt>
                <c:pt idx="10">
                  <c:v>10150.334559104034</c:v>
                </c:pt>
                <c:pt idx="11">
                  <c:v>11059.549972911105</c:v>
                </c:pt>
                <c:pt idx="12">
                  <c:v>13141.517029438422</c:v>
                </c:pt>
                <c:pt idx="13">
                  <c:v>13880.414512977974</c:v>
                </c:pt>
                <c:pt idx="14">
                  <c:v>16174.560453833396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E-45B6-9A2B-9A97701E51F3}"/>
            </c:ext>
          </c:extLst>
        </c:ser>
        <c:ser>
          <c:idx val="1"/>
          <c:order val="1"/>
          <c:tx>
            <c:strRef>
              <c:f>'Revenue Requirement'!$B$6</c:f>
              <c:strCache>
                <c:ptCount val="1"/>
                <c:pt idx="0">
                  <c:v> FERC </c:v>
                </c:pt>
              </c:strCache>
            </c:strRef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Requirement'!$C$6:$Q$6</c:f>
              <c:numCache>
                <c:formatCode>"$"#,##0</c:formatCode>
                <c:ptCount val="15"/>
                <c:pt idx="0">
                  <c:v>388.90199999999999</c:v>
                </c:pt>
                <c:pt idx="1">
                  <c:v>578.33799999999997</c:v>
                </c:pt>
                <c:pt idx="2">
                  <c:v>586.09143999999992</c:v>
                </c:pt>
                <c:pt idx="3">
                  <c:v>633.25599999999997</c:v>
                </c:pt>
                <c:pt idx="4">
                  <c:v>892.08</c:v>
                </c:pt>
                <c:pt idx="5">
                  <c:v>860.98299999999995</c:v>
                </c:pt>
                <c:pt idx="6">
                  <c:v>923.7067780000001</c:v>
                </c:pt>
                <c:pt idx="7">
                  <c:v>1058.0252009999999</c:v>
                </c:pt>
                <c:pt idx="8">
                  <c:v>1011.8233061700564</c:v>
                </c:pt>
                <c:pt idx="9">
                  <c:v>1024.468095552603</c:v>
                </c:pt>
                <c:pt idx="10">
                  <c:v>1016.8890709344942</c:v>
                </c:pt>
                <c:pt idx="11">
                  <c:v>949.09453899999994</c:v>
                </c:pt>
                <c:pt idx="12">
                  <c:v>1253.025987</c:v>
                </c:pt>
                <c:pt idx="13">
                  <c:v>1390.0448840000001</c:v>
                </c:pt>
                <c:pt idx="14">
                  <c:v>1354.761849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E-45B6-9A2B-9A97701E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6192"/>
        <c:axId val="60036224"/>
      </c:lineChart>
      <c:catAx>
        <c:axId val="5005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036224"/>
        <c:crosses val="autoZero"/>
        <c:auto val="1"/>
        <c:lblAlgn val="ctr"/>
        <c:lblOffset val="100"/>
        <c:noMultiLvlLbl val="0"/>
      </c:catAx>
      <c:valAx>
        <c:axId val="60036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50056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Revenue Requirement</a:t>
            </a:r>
          </a:p>
        </c:rich>
      </c:tx>
      <c:layout>
        <c:manualLayout>
          <c:xMode val="edge"/>
          <c:yMode val="edge"/>
          <c:x val="0.35567329331358338"/>
          <c:y val="2.13333333333333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Requirement'!$B$9</c:f>
              <c:strCache>
                <c:ptCount val="1"/>
                <c:pt idx="0">
                  <c:v> CPUC  </c:v>
                </c:pt>
              </c:strCache>
            </c:strRef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Requirement'!$C$9:$Q$9</c:f>
              <c:numCache>
                <c:formatCode>"$"#,##0</c:formatCode>
                <c:ptCount val="15"/>
                <c:pt idx="0">
                  <c:v>11977.306739991907</c:v>
                </c:pt>
                <c:pt idx="1">
                  <c:v>11758.566399178599</c:v>
                </c:pt>
                <c:pt idx="2">
                  <c:v>11242.960864259958</c:v>
                </c:pt>
                <c:pt idx="3">
                  <c:v>11414.70444848125</c:v>
                </c:pt>
                <c:pt idx="4">
                  <c:v>11538.586442843165</c:v>
                </c:pt>
                <c:pt idx="5">
                  <c:v>11787.56272518983</c:v>
                </c:pt>
                <c:pt idx="6">
                  <c:v>12282.487100856122</c:v>
                </c:pt>
                <c:pt idx="7">
                  <c:v>12657.290369265018</c:v>
                </c:pt>
                <c:pt idx="8">
                  <c:v>12295.565686151487</c:v>
                </c:pt>
                <c:pt idx="9">
                  <c:v>11121.384569470165</c:v>
                </c:pt>
                <c:pt idx="10">
                  <c:v>11054.893062553065</c:v>
                </c:pt>
                <c:pt idx="11">
                  <c:v>11624.238716518232</c:v>
                </c:pt>
                <c:pt idx="12">
                  <c:v>12349.288098421976</c:v>
                </c:pt>
                <c:pt idx="13">
                  <c:v>12156.983226103515</c:v>
                </c:pt>
                <c:pt idx="14">
                  <c:v>14487.493734596696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8-40B5-8FCD-30E01090E43F}"/>
            </c:ext>
          </c:extLst>
        </c:ser>
        <c:ser>
          <c:idx val="1"/>
          <c:order val="1"/>
          <c:tx>
            <c:strRef>
              <c:f>'Revenue Requirement'!$B$10</c:f>
              <c:strCache>
                <c:ptCount val="1"/>
                <c:pt idx="0">
                  <c:v> FERC 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Requirement'!$C$10:$Q$10</c:f>
              <c:numCache>
                <c:formatCode>"$"#,##0</c:formatCode>
                <c:ptCount val="15"/>
                <c:pt idx="0">
                  <c:v>771.02210435233906</c:v>
                </c:pt>
                <c:pt idx="1">
                  <c:v>840.14138275382004</c:v>
                </c:pt>
                <c:pt idx="2">
                  <c:v>1201.0830468570814</c:v>
                </c:pt>
                <c:pt idx="3">
                  <c:v>1043.0883220000001</c:v>
                </c:pt>
                <c:pt idx="4">
                  <c:v>1280.211</c:v>
                </c:pt>
                <c:pt idx="5">
                  <c:v>1482.8383450785564</c:v>
                </c:pt>
                <c:pt idx="6">
                  <c:v>1482.6635628213355</c:v>
                </c:pt>
                <c:pt idx="7">
                  <c:v>1558.6805666943956</c:v>
                </c:pt>
                <c:pt idx="8">
                  <c:v>1936.4571777653584</c:v>
                </c:pt>
                <c:pt idx="9">
                  <c:v>2146.3052078309452</c:v>
                </c:pt>
                <c:pt idx="10">
                  <c:v>2206.0388506253471</c:v>
                </c:pt>
                <c:pt idx="11">
                  <c:v>2469.7137515710897</c:v>
                </c:pt>
                <c:pt idx="12">
                  <c:v>2035.5375986306785</c:v>
                </c:pt>
                <c:pt idx="13">
                  <c:v>2948.9430619999998</c:v>
                </c:pt>
                <c:pt idx="14">
                  <c:v>3272.495544676492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8-40B5-8FCD-30E01090E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57856"/>
        <c:axId val="60072320"/>
      </c:lineChart>
      <c:catAx>
        <c:axId val="600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072320"/>
        <c:crosses val="autoZero"/>
        <c:auto val="1"/>
        <c:lblAlgn val="ctr"/>
        <c:lblOffset val="100"/>
        <c:noMultiLvlLbl val="0"/>
      </c:catAx>
      <c:valAx>
        <c:axId val="60072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60057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Revenue Requirement</a:t>
            </a:r>
          </a:p>
        </c:rich>
      </c:tx>
      <c:layout>
        <c:manualLayout>
          <c:xMode val="edge"/>
          <c:yMode val="edge"/>
          <c:x val="0.35567329331358338"/>
          <c:y val="2.13333333333333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Requirement'!$B$13</c:f>
              <c:strCache>
                <c:ptCount val="1"/>
                <c:pt idx="0">
                  <c:v> CPUC  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Requirement'!$C$13:$Q$13</c:f>
              <c:numCache>
                <c:formatCode>"$"#,##0</c:formatCode>
                <c:ptCount val="15"/>
                <c:pt idx="0">
                  <c:v>2824.924232649968</c:v>
                </c:pt>
                <c:pt idx="1">
                  <c:v>2823.0807077007985</c:v>
                </c:pt>
                <c:pt idx="2">
                  <c:v>2719.5529999999999</c:v>
                </c:pt>
                <c:pt idx="3">
                  <c:v>2790.8473885614549</c:v>
                </c:pt>
                <c:pt idx="4">
                  <c:v>3121.2245470782159</c:v>
                </c:pt>
                <c:pt idx="5">
                  <c:v>3534.0594234148803</c:v>
                </c:pt>
                <c:pt idx="6">
                  <c:v>3645.2446655731378</c:v>
                </c:pt>
                <c:pt idx="7">
                  <c:v>3437.5616132819355</c:v>
                </c:pt>
                <c:pt idx="8">
                  <c:v>3726.9753327187263</c:v>
                </c:pt>
                <c:pt idx="9">
                  <c:v>3820.6900316336796</c:v>
                </c:pt>
                <c:pt idx="10">
                  <c:v>3576.7920629408222</c:v>
                </c:pt>
                <c:pt idx="11">
                  <c:v>3582.9128815279719</c:v>
                </c:pt>
                <c:pt idx="12">
                  <c:v>3598.6313149798539</c:v>
                </c:pt>
                <c:pt idx="13">
                  <c:v>3498.8242959548102</c:v>
                </c:pt>
                <c:pt idx="14">
                  <c:v>3516.2876340690664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B-4CAE-A51C-4DEDC033F245}"/>
            </c:ext>
          </c:extLst>
        </c:ser>
        <c:ser>
          <c:idx val="1"/>
          <c:order val="1"/>
          <c:tx>
            <c:strRef>
              <c:f>'Revenue Requirement'!$B$14</c:f>
              <c:strCache>
                <c:ptCount val="1"/>
                <c:pt idx="0">
                  <c:v> FERC 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Requirement'!$C$4:$Q$4</c:f>
              <c:strCache>
                <c:ptCount val="15"/>
                <c:pt idx="0">
                  <c:v> 2009 </c:v>
                </c:pt>
                <c:pt idx="1">
                  <c:v> 2010 </c:v>
                </c:pt>
                <c:pt idx="2">
                  <c:v> 2011 </c:v>
                </c:pt>
                <c:pt idx="3">
                  <c:v> 2012 </c:v>
                </c:pt>
                <c:pt idx="4">
                  <c:v> 2013 </c:v>
                </c:pt>
                <c:pt idx="5">
                  <c:v> 2014 </c:v>
                </c:pt>
                <c:pt idx="6">
                  <c:v> 2015 </c:v>
                </c:pt>
                <c:pt idx="7">
                  <c:v> 2016 </c:v>
                </c:pt>
                <c:pt idx="8">
                  <c:v> 2017 </c:v>
                </c:pt>
                <c:pt idx="9">
                  <c:v> 2018 </c:v>
                </c:pt>
                <c:pt idx="10">
                  <c:v> 2019 </c:v>
                </c:pt>
                <c:pt idx="11">
                  <c:v> 2020 </c:v>
                </c:pt>
                <c:pt idx="12">
                  <c:v> 2021 </c:v>
                </c:pt>
                <c:pt idx="13">
                  <c:v> 2022 </c:v>
                </c:pt>
                <c:pt idx="14">
                  <c:v> 2023 </c:v>
                </c:pt>
              </c:strCache>
            </c:strRef>
          </c:cat>
          <c:val>
            <c:numRef>
              <c:f>'Revenue Requirement'!$C$14:$Q$14</c:f>
              <c:numCache>
                <c:formatCode>"$"#,##0</c:formatCode>
                <c:ptCount val="15"/>
                <c:pt idx="0">
                  <c:v>259.053</c:v>
                </c:pt>
                <c:pt idx="1">
                  <c:v>273.077</c:v>
                </c:pt>
                <c:pt idx="2">
                  <c:v>430.25</c:v>
                </c:pt>
                <c:pt idx="3">
                  <c:v>371.77802284430459</c:v>
                </c:pt>
                <c:pt idx="4">
                  <c:v>417.66880980902721</c:v>
                </c:pt>
                <c:pt idx="5">
                  <c:v>362.13828674391294</c:v>
                </c:pt>
                <c:pt idx="6">
                  <c:v>470.89274234265969</c:v>
                </c:pt>
                <c:pt idx="7">
                  <c:v>531.09535141979438</c:v>
                </c:pt>
                <c:pt idx="8">
                  <c:v>582.00402682568608</c:v>
                </c:pt>
                <c:pt idx="9">
                  <c:v>502.82099941345291</c:v>
                </c:pt>
                <c:pt idx="10">
                  <c:v>634.90918239862219</c:v>
                </c:pt>
                <c:pt idx="11">
                  <c:v>559.0892285289674</c:v>
                </c:pt>
                <c:pt idx="12">
                  <c:v>736.17535204376361</c:v>
                </c:pt>
                <c:pt idx="13">
                  <c:v>772.82194650516476</c:v>
                </c:pt>
                <c:pt idx="14">
                  <c:v>860.18402793481539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B-4CAE-A51C-4DEDC033F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95360"/>
        <c:axId val="60497280"/>
      </c:lineChart>
      <c:catAx>
        <c:axId val="604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0497280"/>
        <c:crosses val="autoZero"/>
        <c:auto val="1"/>
        <c:lblAlgn val="ctr"/>
        <c:lblOffset val="100"/>
        <c:noMultiLvlLbl val="0"/>
      </c:catAx>
      <c:valAx>
        <c:axId val="60497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6049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11</xdr:row>
      <xdr:rowOff>90487</xdr:rowOff>
    </xdr:from>
    <xdr:to>
      <xdr:col>18</xdr:col>
      <xdr:colOff>600075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E31416-46F8-465F-B3C5-08240BA8B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371474</xdr:colOff>
      <xdr:row>21</xdr:row>
      <xdr:rowOff>14286</xdr:rowOff>
    </xdr:from>
    <xdr:to>
      <xdr:col>28</xdr:col>
      <xdr:colOff>600075</xdr:colOff>
      <xdr:row>40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1A9CE5-0F21-4CF5-8E83-B5710133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371475</xdr:colOff>
      <xdr:row>21</xdr:row>
      <xdr:rowOff>95251</xdr:rowOff>
    </xdr:from>
    <xdr:to>
      <xdr:col>19</xdr:col>
      <xdr:colOff>133350</xdr:colOff>
      <xdr:row>40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8F921D-7A28-41E7-BCC5-096C451B0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609600</xdr:colOff>
      <xdr:row>21</xdr:row>
      <xdr:rowOff>95250</xdr:rowOff>
    </xdr:from>
    <xdr:to>
      <xdr:col>8</xdr:col>
      <xdr:colOff>590550</xdr:colOff>
      <xdr:row>40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78828F-91F5-438B-8536-2ADDCF1B6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0</xdr:row>
      <xdr:rowOff>95250</xdr:rowOff>
    </xdr:from>
    <xdr:to>
      <xdr:col>23</xdr:col>
      <xdr:colOff>361950</xdr:colOff>
      <xdr:row>17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2F9BA6-DDAC-46BD-97C6-BC7587173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16</xdr:row>
      <xdr:rowOff>104774</xdr:rowOff>
    </xdr:from>
    <xdr:to>
      <xdr:col>13</xdr:col>
      <xdr:colOff>714375</xdr:colOff>
      <xdr:row>50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B345AF-D3A2-4A79-9676-1B9AE3BA9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48</xdr:row>
      <xdr:rowOff>95251</xdr:rowOff>
    </xdr:from>
    <xdr:to>
      <xdr:col>14</xdr:col>
      <xdr:colOff>0</xdr:colOff>
      <xdr:row>68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0A9F65-0371-4A27-B795-00D1DAD8F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</xdr:colOff>
      <xdr:row>70</xdr:row>
      <xdr:rowOff>47626</xdr:rowOff>
    </xdr:from>
    <xdr:to>
      <xdr:col>13</xdr:col>
      <xdr:colOff>800100</xdr:colOff>
      <xdr:row>90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E8A8CF-205A-4DD3-B8DD-1793CE66F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66675</xdr:colOff>
      <xdr:row>92</xdr:row>
      <xdr:rowOff>66675</xdr:rowOff>
    </xdr:from>
    <xdr:to>
      <xdr:col>13</xdr:col>
      <xdr:colOff>790575</xdr:colOff>
      <xdr:row>111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1F083A-254C-4037-BB75-B0D780531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1190624</xdr:colOff>
      <xdr:row>18</xdr:row>
      <xdr:rowOff>4762</xdr:rowOff>
    </xdr:from>
    <xdr:to>
      <xdr:col>12</xdr:col>
      <xdr:colOff>695324</xdr:colOff>
      <xdr:row>34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12</xdr:col>
      <xdr:colOff>695325</xdr:colOff>
      <xdr:row>52</xdr:row>
      <xdr:rowOff>157164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12</xdr:col>
      <xdr:colOff>695325</xdr:colOff>
      <xdr:row>71</xdr:row>
      <xdr:rowOff>157164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73</xdr:row>
      <xdr:rowOff>0</xdr:rowOff>
    </xdr:from>
    <xdr:to>
      <xdr:col>12</xdr:col>
      <xdr:colOff>695325</xdr:colOff>
      <xdr:row>89</xdr:row>
      <xdr:rowOff>157164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20</xdr:row>
      <xdr:rowOff>90487</xdr:rowOff>
    </xdr:from>
    <xdr:to>
      <xdr:col>15</xdr:col>
      <xdr:colOff>504825</xdr:colOff>
      <xdr:row>44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15</xdr:row>
      <xdr:rowOff>180975</xdr:rowOff>
    </xdr:from>
    <xdr:to>
      <xdr:col>16</xdr:col>
      <xdr:colOff>323850</xdr:colOff>
      <xdr:row>39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egina Momblanco" id="{B84ED238-3580-4C9D-95DF-B81392C13C87}" userId="S::Regina.Momblanco@cpuc.ca.gov::4f3ab0d3-e53c-4cb0-82fa-4b5a97ffbf9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247C9F-FBD3-4A40-A081-B88FB885A28C}" name="Table4" displayName="Table4" ref="B3:U6" headerRowCount="0" totalsRowShown="0" headerRowDxfId="181" dataDxfId="179" headerRowBorderDxfId="180">
  <tableColumns count="20">
    <tableColumn id="1" xr3:uid="{B71B09B4-C062-476A-A12D-8AAB627C5DF1}" name="Column1" headerRowDxfId="178" dataDxfId="177"/>
    <tableColumn id="2" xr3:uid="{C362FED9-2B76-4A3B-887E-5A9F86279699}" name="Column2" headerRowDxfId="176" dataDxfId="175"/>
    <tableColumn id="3" xr3:uid="{6E318054-F3AE-4FBF-B49C-69287D8B8378}" name="Column3" headerRowDxfId="174" dataDxfId="173"/>
    <tableColumn id="4" xr3:uid="{5F8E5802-656A-4780-AE10-B020F5590BF7}" name="Column4" headerRowDxfId="172" dataDxfId="171"/>
    <tableColumn id="5" xr3:uid="{C7B9386C-C86C-4C2C-B337-06A8D124CC7D}" name="Column5" headerRowDxfId="170" dataDxfId="169"/>
    <tableColumn id="6" xr3:uid="{D1AD7CD3-C278-4238-ADD6-DBCBD4AC803F}" name="Column6" headerRowDxfId="168" dataDxfId="167"/>
    <tableColumn id="7" xr3:uid="{2EB17DFD-1FEA-43EE-AB90-2DA766B89081}" name="Column7" headerRowDxfId="166" dataDxfId="165"/>
    <tableColumn id="8" xr3:uid="{AC93631C-27F1-4EB8-BEFA-DF9BAB66E98A}" name="Column8" headerRowDxfId="164" dataDxfId="163"/>
    <tableColumn id="9" xr3:uid="{6F162DB8-F880-4A47-AB9D-8DA77803D6BA}" name="Column9" headerRowDxfId="162" dataDxfId="161"/>
    <tableColumn id="10" xr3:uid="{104DCD5F-6EAD-4103-B077-BBBBCE5B71DB}" name="Column10" headerRowDxfId="160" dataDxfId="159"/>
    <tableColumn id="11" xr3:uid="{986F3E55-1F56-44DA-A15D-3A9B5C95E894}" name="Column11" headerRowDxfId="158" dataDxfId="157"/>
    <tableColumn id="12" xr3:uid="{81DCF98A-269E-4D92-B64A-0A85BF79D72B}" name="Column12" headerRowDxfId="156" dataDxfId="155"/>
    <tableColumn id="13" xr3:uid="{103B886A-9939-4EEC-8EE3-A5C65F8CDBA9}" name="Column13" headerRowDxfId="154" dataDxfId="153"/>
    <tableColumn id="14" xr3:uid="{4A514DEE-F372-476A-97D8-A4F2E67207A4}" name="Column14" headerRowDxfId="152" dataDxfId="151"/>
    <tableColumn id="15" xr3:uid="{D8D0D98D-AB37-4D5E-BDE5-CD50F5341F82}" name="Column15" headerRowDxfId="150" dataDxfId="149"/>
    <tableColumn id="16" xr3:uid="{2A5FFF67-CA71-429A-9D2F-CDB6560AFD32}" name="Column16" headerRowDxfId="148" dataDxfId="147"/>
    <tableColumn id="17" xr3:uid="{62D3F4CA-DFD1-4576-92AC-0450FC656857}" name="Column17" headerRowDxfId="146" dataDxfId="145"/>
    <tableColumn id="18" xr3:uid="{5A50979E-6C0E-4AF8-A086-4D89FDB5FF25}" name="Column18" headerRowDxfId="144" dataDxfId="143"/>
    <tableColumn id="19" xr3:uid="{759D1766-F3F2-476F-AA7F-C599B91EA6AE}" name="Column19" headerRowDxfId="142" dataDxfId="141"/>
    <tableColumn id="20" xr3:uid="{19FBB740-1AB3-484E-9E13-E0E39ABC9379}" name="Column20" headerRowDxfId="140" dataDxfId="1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019AD3-CFBD-4BD8-876E-C52FFCCC95C9}" name="Table9" displayName="Table9" ref="A3:I17" headerRowCount="0" totalsRowShown="0" headerRowDxfId="138" dataDxfId="137" tableBorderDxfId="136" headerRowCellStyle="Accent1">
  <tableColumns count="9">
    <tableColumn id="1" xr3:uid="{B05144E9-718E-440B-80CE-EB0457DC684F}" name="Column1" headerRowDxfId="135" dataDxfId="134" headerRowCellStyle="Accent1" dataCellStyle="Accent1"/>
    <tableColumn id="2" xr3:uid="{675552FA-6668-47BC-AF6B-98B997E8987A}" name="Column2" headerRowDxfId="133" dataDxfId="132" headerRowCellStyle="Accent1"/>
    <tableColumn id="3" xr3:uid="{9C5C012B-39C6-48EC-BD27-3C55373CBBD6}" name="Column3" headerRowDxfId="131" dataDxfId="130" headerRowCellStyle="Accent1"/>
    <tableColumn id="4" xr3:uid="{AA61BB95-27D2-41C1-8643-02BD7F372BB8}" name="Column4" headerRowDxfId="129" dataDxfId="128" headerRowCellStyle="Accent1"/>
    <tableColumn id="5" xr3:uid="{49479C01-89AE-4262-A70D-7AA68BD5B3B9}" name="Column5" headerRowDxfId="127" dataDxfId="126" headerRowCellStyle="Accent1"/>
    <tableColumn id="6" xr3:uid="{62DC26E0-B883-47A6-B447-D1867D1FB9E9}" name="Column6" headerRowDxfId="125" dataDxfId="124" headerRowCellStyle="Accent1"/>
    <tableColumn id="7" xr3:uid="{0870A41E-54E7-4AD1-B2F1-B0EC2CE2D5F3}" name="Column7" headerRowDxfId="123" dataDxfId="122" headerRowCellStyle="Accent1"/>
    <tableColumn id="8" xr3:uid="{6A0577DE-8DE8-43E4-9339-A801F422CC72}" name="Column8" headerRowDxfId="121" dataDxfId="120" headerRowCellStyle="Accent1"/>
    <tableColumn id="9" xr3:uid="{3875484E-CD04-400B-9789-4CB107A5CA5D}" name="Column9" headerRowDxfId="119" dataDxfId="118" headerRowCellStyle="Accent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e10" displayName="Table10" ref="B3:T7" headerRowCount="0" totalsRowShown="0" headerRowDxfId="117" dataDxfId="116">
  <tableColumns count="19">
    <tableColumn id="1" xr3:uid="{00000000-0010-0000-0300-000001000000}" name="Rate Base  ($ millions)" headerRowDxfId="115" dataDxfId="114" dataCellStyle="Accent1"/>
    <tableColumn id="2" xr3:uid="{00000000-0010-0000-0300-000002000000}" name="Column1" headerRowDxfId="113" dataDxfId="112"/>
    <tableColumn id="3" xr3:uid="{00000000-0010-0000-0300-000003000000}" name="Column2" headerRowDxfId="111" dataDxfId="110"/>
    <tableColumn id="4" xr3:uid="{00000000-0010-0000-0300-000004000000}" name="Column3" headerRowDxfId="109" dataDxfId="108"/>
    <tableColumn id="5" xr3:uid="{00000000-0010-0000-0300-000005000000}" name="Column4" headerRowDxfId="107" dataDxfId="106"/>
    <tableColumn id="6" xr3:uid="{00000000-0010-0000-0300-000006000000}" name="Column5" headerRowDxfId="105" dataDxfId="104"/>
    <tableColumn id="7" xr3:uid="{00000000-0010-0000-0300-000007000000}" name="Column6" headerRowDxfId="103" dataDxfId="102"/>
    <tableColumn id="8" xr3:uid="{00000000-0010-0000-0300-000008000000}" name="Column7" headerRowDxfId="101" dataDxfId="100"/>
    <tableColumn id="9" xr3:uid="{00000000-0010-0000-0300-000009000000}" name="Column8" headerRowDxfId="99" dataDxfId="98"/>
    <tableColumn id="10" xr3:uid="{00000000-0010-0000-0300-00000A000000}" name="Column9" headerRowDxfId="97" dataDxfId="96"/>
    <tableColumn id="11" xr3:uid="{00000000-0010-0000-0300-00000B000000}" name="Column10" headerRowDxfId="95" dataDxfId="94"/>
    <tableColumn id="12" xr3:uid="{00000000-0010-0000-0300-00000C000000}" name="Column11" headerRowDxfId="93" dataDxfId="92"/>
    <tableColumn id="13" xr3:uid="{0FC3A23E-CAA3-4D5C-AD6A-040BFA181EA2}" name="Column12" headerRowDxfId="91" dataDxfId="90"/>
    <tableColumn id="14" xr3:uid="{950E2287-8550-432D-A82B-3D6511EF048D}" name="Column13" headerRowDxfId="89" dataDxfId="88"/>
    <tableColumn id="15" xr3:uid="{4BA7F4D2-FAD6-465A-B322-8B229B102B1E}" name="Column14" headerRowDxfId="87" dataDxfId="86"/>
    <tableColumn id="16" xr3:uid="{7106703E-C0A8-45C6-8E5F-53CA1EBD81D6}" name="Column15" headerRowDxfId="85" dataDxfId="84"/>
    <tableColumn id="17" xr3:uid="{0DBF1F87-0EC4-4B19-B5DF-0D6C7BBC7C05}" name="Column16" headerRowDxfId="83" dataDxfId="82"/>
    <tableColumn id="18" xr3:uid="{AC6269E5-4B08-4938-9AFB-D6C9322C277E}" name="Column17" headerRowDxfId="81" dataDxfId="80"/>
    <tableColumn id="19" xr3:uid="{ACA41FC1-386A-4CEF-9505-5232DD334429}" name="Column18" headerRowDxfId="79" dataDxfId="7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B4:T12" headerRowCount="0" totalsRowShown="0" headerRowDxfId="77" dataDxfId="76">
  <tableColumns count="19">
    <tableColumn id="1" xr3:uid="{00000000-0010-0000-0400-000001000000}" name="Column1" headerRowDxfId="75" dataDxfId="74" dataCellStyle="Accent1"/>
    <tableColumn id="2" xr3:uid="{00000000-0010-0000-0400-000002000000}" name="Column2" headerRowDxfId="73" dataDxfId="72"/>
    <tableColumn id="3" xr3:uid="{00000000-0010-0000-0400-000003000000}" name="Column3" headerRowDxfId="71" dataDxfId="70"/>
    <tableColumn id="4" xr3:uid="{00000000-0010-0000-0400-000004000000}" name="Column4" headerRowDxfId="69" dataDxfId="68"/>
    <tableColumn id="5" xr3:uid="{00000000-0010-0000-0400-000005000000}" name="Column5" headerRowDxfId="67" dataDxfId="66"/>
    <tableColumn id="6" xr3:uid="{00000000-0010-0000-0400-000006000000}" name="Column6" headerRowDxfId="65" dataDxfId="64"/>
    <tableColumn id="7" xr3:uid="{00000000-0010-0000-0400-000007000000}" name="Column7" headerRowDxfId="63" dataDxfId="62"/>
    <tableColumn id="8" xr3:uid="{00000000-0010-0000-0400-000008000000}" name="Column8" headerRowDxfId="61" dataDxfId="60"/>
    <tableColumn id="9" xr3:uid="{00000000-0010-0000-0400-000009000000}" name="Column9" headerRowDxfId="59" dataDxfId="58"/>
    <tableColumn id="10" xr3:uid="{00000000-0010-0000-0400-00000A000000}" name="Column10" headerRowDxfId="57" dataDxfId="56"/>
    <tableColumn id="11" xr3:uid="{00000000-0010-0000-0400-00000B000000}" name="Column11" headerRowDxfId="55"/>
    <tableColumn id="12" xr3:uid="{00000000-0010-0000-0400-00000C000000}" name="Column12" headerRowDxfId="54" dataDxfId="53"/>
    <tableColumn id="13" xr3:uid="{00000000-0010-0000-0400-00000D000000}" name="Column13" headerRowDxfId="52" dataDxfId="51"/>
    <tableColumn id="14" xr3:uid="{00000000-0010-0000-0400-00000E000000}" name="Column14" headerRowDxfId="50" dataDxfId="49"/>
    <tableColumn id="15" xr3:uid="{E90FAEE3-C609-4941-A4E0-C742FA3C47E0}" name="Column15" headerRowDxfId="48" dataDxfId="47"/>
    <tableColumn id="16" xr3:uid="{1551550E-80F5-411C-B0B1-C24265D10642}" name="Column16" headerRowDxfId="46" dataDxfId="45"/>
    <tableColumn id="17" xr3:uid="{F1FBD320-C5CB-4014-87DB-1DB04B69C7B5}" name="Column17" headerRowDxfId="44" dataDxfId="43"/>
    <tableColumn id="18" xr3:uid="{D29B0585-B66C-43B9-BBF0-FF3A5CF9B945}" name="Column18" headerRowDxfId="42" dataDxfId="41"/>
    <tableColumn id="19" xr3:uid="{B8D8B618-5898-4DC8-97CD-69DCD7F2911F}" name="Column19" headerRowDxfId="40" dataDxfId="3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14" displayName="Table14" ref="B5:T13" headerRowCount="0" totalsRowShown="0" headerRowDxfId="38" dataDxfId="37">
  <tableColumns count="19">
    <tableColumn id="1" xr3:uid="{00000000-0010-0000-0500-000001000000}" name="Column1" headerRowDxfId="36" dataDxfId="35" dataCellStyle="Accent1"/>
    <tableColumn id="2" xr3:uid="{00000000-0010-0000-0500-000002000000}" name="Column2" headerRowDxfId="34" dataDxfId="33"/>
    <tableColumn id="3" xr3:uid="{00000000-0010-0000-0500-000003000000}" name="Column3" headerRowDxfId="32" dataDxfId="31"/>
    <tableColumn id="4" xr3:uid="{00000000-0010-0000-0500-000004000000}" name="Column4" headerRowDxfId="30" dataDxfId="29"/>
    <tableColumn id="5" xr3:uid="{00000000-0010-0000-0500-000005000000}" name="Column5" headerRowDxfId="28" dataDxfId="27"/>
    <tableColumn id="6" xr3:uid="{00000000-0010-0000-0500-000006000000}" name="Column6" headerRowDxfId="26" dataDxfId="25"/>
    <tableColumn id="7" xr3:uid="{00000000-0010-0000-0500-000007000000}" name="Column7" headerRowDxfId="24" dataDxfId="23"/>
    <tableColumn id="8" xr3:uid="{00000000-0010-0000-0500-000008000000}" name="Column8" headerRowDxfId="22" dataDxfId="21"/>
    <tableColumn id="9" xr3:uid="{00000000-0010-0000-0500-000009000000}" name="Column9" headerRowDxfId="20" dataDxfId="19"/>
    <tableColumn id="10" xr3:uid="{00000000-0010-0000-0500-00000A000000}" name="Column10" headerRowDxfId="18" dataDxfId="17"/>
    <tableColumn id="11" xr3:uid="{00000000-0010-0000-0500-00000B000000}" name="Column11" headerRowDxfId="16"/>
    <tableColumn id="12" xr3:uid="{00000000-0010-0000-0500-00000C000000}" name="Column12" headerRowDxfId="15" dataDxfId="14"/>
    <tableColumn id="13" xr3:uid="{00000000-0010-0000-0500-00000D000000}" name="Column13" headerRowDxfId="13" dataDxfId="12"/>
    <tableColumn id="14" xr3:uid="{00000000-0010-0000-0500-00000E000000}" name="Column14" headerRowDxfId="11" dataDxfId="10"/>
    <tableColumn id="15" xr3:uid="{DBF30CB6-F070-4FE9-8A95-F3D6662C7F7C}" name="Column15" headerRowDxfId="9" dataDxfId="8"/>
    <tableColumn id="16" xr3:uid="{5DFDA665-DF2D-4B7E-8B97-80A125A02436}" name="Column16" headerRowDxfId="7" dataDxfId="6"/>
    <tableColumn id="17" xr3:uid="{2F07DB63-68AE-48AA-950F-54A439F1FB9F}" name="Column17" headerRowDxfId="5" dataDxfId="4"/>
    <tableColumn id="18" xr3:uid="{411BE087-E4C0-4A35-902B-BD091712C13B}" name="Column18" headerRowDxfId="3" dataDxfId="2"/>
    <tableColumn id="19" xr3:uid="{34F367E5-9884-4426-9703-30A30354816C}" name="Column19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12" dT="2024-07-18T23:48:25.86" personId="{B84ED238-3580-4C9D-95DF-B81392C13C87}" id="{6B9DFB85-6834-4A1B-8D29-62B932B3CD01}">
    <text>Corrects erroneous sum in source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91DF-EB9F-4192-993B-830969BE9D20}">
  <dimension ref="B2:U11"/>
  <sheetViews>
    <sheetView tabSelected="1" zoomScaleNormal="100" workbookViewId="0">
      <selection activeCell="C16" sqref="C16"/>
    </sheetView>
  </sheetViews>
  <sheetFormatPr defaultRowHeight="15" x14ac:dyDescent="0.25"/>
  <cols>
    <col min="2" max="10" width="9.28515625" customWidth="1"/>
    <col min="11" max="14" width="10.140625" customWidth="1"/>
  </cols>
  <sheetData>
    <row r="2" spans="2:21" ht="15.75" x14ac:dyDescent="0.25">
      <c r="B2" s="4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21" x14ac:dyDescent="0.25">
      <c r="B3" s="42" t="s">
        <v>47</v>
      </c>
      <c r="C3" s="43" t="s">
        <v>0</v>
      </c>
      <c r="D3" s="43" t="s">
        <v>1</v>
      </c>
      <c r="E3" s="43" t="s">
        <v>2</v>
      </c>
      <c r="F3" s="43" t="s">
        <v>3</v>
      </c>
      <c r="G3" s="43" t="s">
        <v>4</v>
      </c>
      <c r="H3" s="43" t="s">
        <v>5</v>
      </c>
      <c r="I3" s="43" t="s">
        <v>6</v>
      </c>
      <c r="J3" s="43" t="s">
        <v>7</v>
      </c>
      <c r="K3" s="43" t="s">
        <v>8</v>
      </c>
      <c r="L3" s="43" t="s">
        <v>9</v>
      </c>
      <c r="M3" s="43" t="s">
        <v>10</v>
      </c>
      <c r="N3" s="43" t="s">
        <v>11</v>
      </c>
      <c r="O3" s="43" t="s">
        <v>24</v>
      </c>
      <c r="P3" s="43" t="s">
        <v>40</v>
      </c>
      <c r="Q3" s="43" t="s">
        <v>41</v>
      </c>
      <c r="R3" s="43" t="s">
        <v>42</v>
      </c>
      <c r="S3" s="43" t="s">
        <v>43</v>
      </c>
      <c r="T3" s="43" t="s">
        <v>44</v>
      </c>
      <c r="U3" s="43" t="s">
        <v>48</v>
      </c>
    </row>
    <row r="4" spans="2:21" x14ac:dyDescent="0.25">
      <c r="B4" s="44" t="s">
        <v>12</v>
      </c>
      <c r="C4" s="45">
        <v>14.721573084191192</v>
      </c>
      <c r="D4" s="45">
        <v>13.934832099451702</v>
      </c>
      <c r="E4" s="45">
        <v>13.744905225152943</v>
      </c>
      <c r="F4" s="45">
        <v>14.206282682545137</v>
      </c>
      <c r="G4" s="45">
        <v>14.218769401031121</v>
      </c>
      <c r="H4" s="45">
        <v>14.141711963834023</v>
      </c>
      <c r="I4" s="45">
        <v>14.343588174499564</v>
      </c>
      <c r="J4" s="45">
        <v>15.5</v>
      </c>
      <c r="K4" s="45">
        <v>15.7</v>
      </c>
      <c r="L4" s="45">
        <v>16.2</v>
      </c>
      <c r="M4" s="45">
        <v>15</v>
      </c>
      <c r="N4" s="45">
        <v>15.8</v>
      </c>
      <c r="O4" s="45">
        <v>16.2</v>
      </c>
      <c r="P4" s="45">
        <v>16</v>
      </c>
      <c r="Q4" s="45">
        <v>16.399999999999999</v>
      </c>
      <c r="R4" s="45">
        <v>18.5</v>
      </c>
      <c r="S4" s="45">
        <v>22.3</v>
      </c>
      <c r="T4" s="45">
        <v>25.2</v>
      </c>
      <c r="U4" s="45">
        <v>26.9</v>
      </c>
    </row>
    <row r="5" spans="2:21" x14ac:dyDescent="0.25">
      <c r="B5" s="44" t="s">
        <v>14</v>
      </c>
      <c r="C5" s="45">
        <v>13.761000000000001</v>
      </c>
      <c r="D5" s="45">
        <v>13.997999999999999</v>
      </c>
      <c r="E5" s="45">
        <v>13.721</v>
      </c>
      <c r="F5" s="45">
        <v>14.411999999999999</v>
      </c>
      <c r="G5" s="45">
        <v>15.382999999999999</v>
      </c>
      <c r="H5" s="45">
        <v>15.062000000000001</v>
      </c>
      <c r="I5" s="45">
        <v>15.304</v>
      </c>
      <c r="J5" s="45">
        <v>15.7</v>
      </c>
      <c r="K5" s="45">
        <v>16.312999999999999</v>
      </c>
      <c r="L5" s="45">
        <v>17.175999999999998</v>
      </c>
      <c r="M5" s="45">
        <v>17.776</v>
      </c>
      <c r="N5" s="45">
        <v>18.779</v>
      </c>
      <c r="O5" s="45">
        <v>19.172000000000001</v>
      </c>
      <c r="P5" s="45">
        <v>19.553000000000001</v>
      </c>
      <c r="Q5" s="45">
        <v>21.547000000000001</v>
      </c>
      <c r="R5" s="45">
        <v>22.552</v>
      </c>
      <c r="S5" s="45">
        <v>25.135999999999999</v>
      </c>
      <c r="T5" s="45">
        <v>28.585999999999999</v>
      </c>
      <c r="U5" s="45">
        <v>36.567999999999998</v>
      </c>
    </row>
    <row r="6" spans="2:21" x14ac:dyDescent="0.25">
      <c r="B6" s="44" t="s">
        <v>15</v>
      </c>
      <c r="C6" s="45">
        <v>13.93517705460027</v>
      </c>
      <c r="D6" s="45">
        <v>14.50504682108167</v>
      </c>
      <c r="E6" s="45">
        <v>13.606859575199586</v>
      </c>
      <c r="F6" s="45">
        <v>16.725999999999999</v>
      </c>
      <c r="G6" s="45">
        <v>16.106999999999999</v>
      </c>
      <c r="H6" s="45">
        <v>15.957000000000001</v>
      </c>
      <c r="I6" s="45">
        <v>15.449</v>
      </c>
      <c r="J6" s="45">
        <v>16.268999999999998</v>
      </c>
      <c r="K6" s="45">
        <v>18.13</v>
      </c>
      <c r="L6" s="45">
        <v>20.858000000000001</v>
      </c>
      <c r="M6" s="45">
        <v>20.366</v>
      </c>
      <c r="N6" s="45">
        <v>21.783000000000001</v>
      </c>
      <c r="O6" s="45">
        <v>23.997</v>
      </c>
      <c r="P6" s="45">
        <v>23.738</v>
      </c>
      <c r="Q6" s="45">
        <v>24.071999999999999</v>
      </c>
      <c r="R6" s="45">
        <v>23.992999999999999</v>
      </c>
      <c r="S6" s="45">
        <v>31.059000000000001</v>
      </c>
      <c r="T6" s="45">
        <v>38.470999999999997</v>
      </c>
      <c r="U6" s="45">
        <v>31.526</v>
      </c>
    </row>
    <row r="8" spans="2:21" x14ac:dyDescent="0.25">
      <c r="B8" t="s">
        <v>49</v>
      </c>
    </row>
    <row r="9" spans="2:21" x14ac:dyDescent="0.25">
      <c r="B9" t="s">
        <v>50</v>
      </c>
    </row>
    <row r="10" spans="2:21" ht="15" customHeight="1" x14ac:dyDescent="0.25">
      <c r="B10" s="60" t="s">
        <v>51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2:21" x14ac:dyDescent="0.2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</sheetData>
  <mergeCells count="1">
    <mergeCell ref="B10:U10"/>
  </mergeCells>
  <pageMargins left="0.7" right="0.7" top="0.75" bottom="0.75" header="0.3" footer="0.3"/>
  <pageSetup scale="4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C92F-BCD5-4F0E-BAEE-2482A81DBF37}">
  <dimension ref="A2:I21"/>
  <sheetViews>
    <sheetView zoomScaleNormal="100" workbookViewId="0">
      <selection activeCell="AE40" sqref="AE40"/>
    </sheetView>
  </sheetViews>
  <sheetFormatPr defaultRowHeight="15" x14ac:dyDescent="0.25"/>
  <cols>
    <col min="1" max="9" width="11" customWidth="1"/>
  </cols>
  <sheetData>
    <row r="2" spans="1:9" ht="15.75" x14ac:dyDescent="0.25">
      <c r="A2" s="47" t="s">
        <v>52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49" t="s">
        <v>53</v>
      </c>
      <c r="B3" s="49" t="s">
        <v>9</v>
      </c>
      <c r="C3" s="49" t="s">
        <v>10</v>
      </c>
      <c r="D3" s="49" t="s">
        <v>11</v>
      </c>
      <c r="E3" s="49" t="s">
        <v>24</v>
      </c>
      <c r="F3" s="49" t="s">
        <v>40</v>
      </c>
      <c r="G3" s="49" t="s">
        <v>41</v>
      </c>
      <c r="H3" s="49" t="s">
        <v>42</v>
      </c>
      <c r="I3" s="49" t="s">
        <v>43</v>
      </c>
    </row>
    <row r="4" spans="1:9" x14ac:dyDescent="0.25">
      <c r="A4" s="50" t="s">
        <v>54</v>
      </c>
      <c r="B4" s="51">
        <v>74699</v>
      </c>
      <c r="C4" s="51">
        <v>73260</v>
      </c>
      <c r="D4" s="51">
        <v>72216</v>
      </c>
      <c r="E4" s="51">
        <v>71184.314992569998</v>
      </c>
      <c r="F4" s="51">
        <v>59185.293900932702</v>
      </c>
      <c r="G4" s="51">
        <v>59113.444007268226</v>
      </c>
      <c r="H4" s="51">
        <v>55327.15759824642</v>
      </c>
      <c r="I4" s="51">
        <v>57428.37647447885</v>
      </c>
    </row>
    <row r="5" spans="1:9" x14ac:dyDescent="0.25">
      <c r="A5" s="52" t="s">
        <v>55</v>
      </c>
      <c r="B5" s="53">
        <v>11444</v>
      </c>
      <c r="C5" s="53">
        <v>10929</v>
      </c>
      <c r="D5" s="53">
        <v>10636</v>
      </c>
      <c r="E5" s="53">
        <v>11926.31013215</v>
      </c>
      <c r="F5" s="53">
        <v>10330</v>
      </c>
      <c r="G5" s="53">
        <v>9958</v>
      </c>
      <c r="H5" s="53">
        <v>11173.788806000002</v>
      </c>
      <c r="I5" s="53">
        <v>12731.173595090002</v>
      </c>
    </row>
    <row r="6" spans="1:9" x14ac:dyDescent="0.25">
      <c r="A6" s="52" t="s">
        <v>56</v>
      </c>
      <c r="B6" s="53">
        <v>109</v>
      </c>
      <c r="C6" s="53">
        <v>640</v>
      </c>
      <c r="D6" s="53">
        <v>849</v>
      </c>
      <c r="E6" s="53">
        <v>2099</v>
      </c>
      <c r="F6" s="53">
        <v>11365</v>
      </c>
      <c r="G6" s="53">
        <v>14425</v>
      </c>
      <c r="H6" s="53">
        <v>14541</v>
      </c>
      <c r="I6" s="53">
        <v>15612</v>
      </c>
    </row>
    <row r="7" spans="1:9" x14ac:dyDescent="0.25">
      <c r="A7" s="54" t="s">
        <v>13</v>
      </c>
      <c r="B7" s="53">
        <f t="shared" ref="B7:I7" si="0" xml:space="preserve"> SUM(B4:B6)</f>
        <v>86252</v>
      </c>
      <c r="C7" s="53">
        <f t="shared" si="0"/>
        <v>84829</v>
      </c>
      <c r="D7" s="53">
        <f t="shared" si="0"/>
        <v>83701</v>
      </c>
      <c r="E7" s="53">
        <f t="shared" si="0"/>
        <v>85209.625124719998</v>
      </c>
      <c r="F7" s="53">
        <f t="shared" si="0"/>
        <v>80880.293900932709</v>
      </c>
      <c r="G7" s="53">
        <f t="shared" si="0"/>
        <v>83496.444007268234</v>
      </c>
      <c r="H7" s="53">
        <f t="shared" si="0"/>
        <v>81041.946404246424</v>
      </c>
      <c r="I7" s="53">
        <f t="shared" si="0"/>
        <v>85771.550069568853</v>
      </c>
    </row>
    <row r="8" spans="1:9" x14ac:dyDescent="0.25">
      <c r="A8" s="49" t="s">
        <v>23</v>
      </c>
      <c r="B8" s="49"/>
      <c r="C8" s="49"/>
      <c r="D8" s="49"/>
      <c r="E8" s="49"/>
      <c r="F8" s="49"/>
      <c r="G8" s="49"/>
      <c r="H8" s="49"/>
      <c r="I8" s="49"/>
    </row>
    <row r="9" spans="1:9" x14ac:dyDescent="0.25">
      <c r="A9" s="50" t="s">
        <v>54</v>
      </c>
      <c r="B9" s="51">
        <v>73657</v>
      </c>
      <c r="C9" s="51">
        <v>70430</v>
      </c>
      <c r="D9" s="51">
        <v>61182</v>
      </c>
      <c r="E9" s="51">
        <v>49436.171231730012</v>
      </c>
      <c r="F9" s="51">
        <v>36919.710205041607</v>
      </c>
      <c r="G9" s="51">
        <v>35895.867142560368</v>
      </c>
      <c r="H9" s="51">
        <v>33180.285924362535</v>
      </c>
      <c r="I9" s="51">
        <v>29783.82704821118</v>
      </c>
    </row>
    <row r="10" spans="1:9" x14ac:dyDescent="0.25">
      <c r="A10" s="52" t="s">
        <v>55</v>
      </c>
      <c r="B10" s="53">
        <v>9520</v>
      </c>
      <c r="C10" s="53">
        <v>9520</v>
      </c>
      <c r="D10" s="53">
        <v>9481</v>
      </c>
      <c r="E10" s="53">
        <v>9787</v>
      </c>
      <c r="F10" s="53">
        <v>9799</v>
      </c>
      <c r="G10" s="53">
        <v>9128</v>
      </c>
      <c r="H10" s="53">
        <v>10223</v>
      </c>
      <c r="I10" s="53">
        <v>12461</v>
      </c>
    </row>
    <row r="11" spans="1:9" x14ac:dyDescent="0.25">
      <c r="A11" s="52" t="s">
        <v>56</v>
      </c>
      <c r="B11" s="53">
        <v>3618</v>
      </c>
      <c r="C11" s="53">
        <v>4396</v>
      </c>
      <c r="D11" s="53">
        <v>11492</v>
      </c>
      <c r="E11" s="53">
        <v>21146</v>
      </c>
      <c r="F11" s="53">
        <v>31375</v>
      </c>
      <c r="G11" s="53">
        <v>33276</v>
      </c>
      <c r="H11" s="53">
        <v>34763</v>
      </c>
      <c r="I11" s="53">
        <v>35201</v>
      </c>
    </row>
    <row r="12" spans="1:9" x14ac:dyDescent="0.25">
      <c r="A12" s="54" t="s">
        <v>13</v>
      </c>
      <c r="B12" s="53">
        <f t="shared" ref="B12:I12" si="1" xml:space="preserve"> SUM(B9:B11)</f>
        <v>86795</v>
      </c>
      <c r="C12" s="53">
        <f t="shared" si="1"/>
        <v>84346</v>
      </c>
      <c r="D12" s="53">
        <f t="shared" si="1"/>
        <v>82155</v>
      </c>
      <c r="E12" s="53">
        <f t="shared" si="1"/>
        <v>80369.171231730012</v>
      </c>
      <c r="F12" s="53">
        <f t="shared" si="1"/>
        <v>78093.7102050416</v>
      </c>
      <c r="G12" s="53">
        <f t="shared" si="1"/>
        <v>78299.867142560368</v>
      </c>
      <c r="H12" s="53">
        <f t="shared" si="1"/>
        <v>78166.285924362543</v>
      </c>
      <c r="I12" s="53">
        <f t="shared" si="1"/>
        <v>77445.827048211184</v>
      </c>
    </row>
    <row r="13" spans="1:9" x14ac:dyDescent="0.25">
      <c r="A13" s="49" t="s">
        <v>18</v>
      </c>
      <c r="B13" s="49"/>
      <c r="C13" s="49"/>
      <c r="D13" s="49"/>
      <c r="E13" s="49"/>
      <c r="F13" s="49"/>
      <c r="G13" s="49"/>
      <c r="H13" s="49"/>
      <c r="I13" s="49"/>
    </row>
    <row r="14" spans="1:9" x14ac:dyDescent="0.25">
      <c r="A14" s="50" t="s">
        <v>54</v>
      </c>
      <c r="B14" s="51">
        <v>16186</v>
      </c>
      <c r="C14" s="51">
        <v>15653</v>
      </c>
      <c r="D14" s="51">
        <v>15219</v>
      </c>
      <c r="E14" s="51">
        <v>15123.14728050994</v>
      </c>
      <c r="F14" s="51">
        <v>14162.107814169902</v>
      </c>
      <c r="G14" s="51">
        <v>13998.981063856701</v>
      </c>
      <c r="H14" s="51">
        <v>11676.316325640002</v>
      </c>
      <c r="I14" s="51">
        <v>7826.5321536999982</v>
      </c>
    </row>
    <row r="15" spans="1:9" x14ac:dyDescent="0.25">
      <c r="A15" s="52" t="s">
        <v>55</v>
      </c>
      <c r="B15" s="53">
        <v>3536</v>
      </c>
      <c r="C15" s="53">
        <v>3516</v>
      </c>
      <c r="D15" s="53">
        <v>3441</v>
      </c>
      <c r="E15" s="53">
        <v>3610.5332584900598</v>
      </c>
      <c r="F15" s="53">
        <v>3501</v>
      </c>
      <c r="G15" s="53">
        <v>3391</v>
      </c>
      <c r="H15" s="53">
        <v>3566</v>
      </c>
      <c r="I15" s="53">
        <v>3840.739896</v>
      </c>
    </row>
    <row r="16" spans="1:9" x14ac:dyDescent="0.25">
      <c r="A16" s="52" t="s">
        <v>56</v>
      </c>
      <c r="B16" s="53" t="s">
        <v>57</v>
      </c>
      <c r="C16" s="53" t="s">
        <v>57</v>
      </c>
      <c r="D16" s="53" t="s">
        <v>57</v>
      </c>
      <c r="E16" s="53">
        <v>33.319460999999997</v>
      </c>
      <c r="F16" s="53">
        <v>61.306046000000002</v>
      </c>
      <c r="G16" s="53">
        <v>56.787875</v>
      </c>
      <c r="H16" s="53">
        <v>2318</v>
      </c>
      <c r="I16" s="53">
        <v>6200</v>
      </c>
    </row>
    <row r="17" spans="1:9" x14ac:dyDescent="0.25">
      <c r="A17" s="54" t="s">
        <v>13</v>
      </c>
      <c r="B17" s="53">
        <f t="shared" ref="B17:I17" si="2">SUM(B14:B16)</f>
        <v>19722</v>
      </c>
      <c r="C17" s="53">
        <f t="shared" si="2"/>
        <v>19169</v>
      </c>
      <c r="D17" s="53">
        <f t="shared" si="2"/>
        <v>18660</v>
      </c>
      <c r="E17" s="53">
        <f t="shared" si="2"/>
        <v>18767</v>
      </c>
      <c r="F17" s="53">
        <f t="shared" si="2"/>
        <v>17724.413860169905</v>
      </c>
      <c r="G17" s="53">
        <f t="shared" si="2"/>
        <v>17446.768938856701</v>
      </c>
      <c r="H17" s="53">
        <f t="shared" si="2"/>
        <v>17560.31632564</v>
      </c>
      <c r="I17" s="53">
        <f t="shared" si="2"/>
        <v>17867.272049699997</v>
      </c>
    </row>
    <row r="19" spans="1:9" x14ac:dyDescent="0.25">
      <c r="A19" t="s">
        <v>49</v>
      </c>
    </row>
    <row r="20" spans="1:9" x14ac:dyDescent="0.25">
      <c r="A20" t="s">
        <v>58</v>
      </c>
    </row>
    <row r="21" spans="1:9" x14ac:dyDescent="0.25">
      <c r="A21" t="s">
        <v>59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828-7887-4CFF-B353-C4AEC22062D0}">
  <dimension ref="B3:R33"/>
  <sheetViews>
    <sheetView zoomScaleNormal="100" workbookViewId="0">
      <selection activeCell="S29" sqref="S29"/>
    </sheetView>
  </sheetViews>
  <sheetFormatPr defaultRowHeight="15" x14ac:dyDescent="0.25"/>
  <cols>
    <col min="2" max="2" width="14.7109375" customWidth="1"/>
    <col min="3" max="10" width="11.85546875" customWidth="1"/>
    <col min="11" max="14" width="12.85546875" customWidth="1"/>
    <col min="15" max="20" width="11" customWidth="1"/>
  </cols>
  <sheetData>
    <row r="3" spans="2:18" ht="15.75" x14ac:dyDescent="0.25">
      <c r="B3" s="61" t="s">
        <v>19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2:18" x14ac:dyDescent="0.25">
      <c r="B4" s="24" t="s">
        <v>12</v>
      </c>
      <c r="C4" s="32" t="s">
        <v>3</v>
      </c>
      <c r="D4" s="32" t="s">
        <v>4</v>
      </c>
      <c r="E4" s="32" t="s">
        <v>5</v>
      </c>
      <c r="F4" s="32" t="s">
        <v>6</v>
      </c>
      <c r="G4" s="32" t="s">
        <v>7</v>
      </c>
      <c r="H4" s="32" t="s">
        <v>8</v>
      </c>
      <c r="I4" s="32" t="s">
        <v>9</v>
      </c>
      <c r="J4" s="32" t="s">
        <v>10</v>
      </c>
      <c r="K4" s="32" t="s">
        <v>11</v>
      </c>
      <c r="L4" s="32" t="s">
        <v>24</v>
      </c>
      <c r="M4" s="32" t="s">
        <v>40</v>
      </c>
      <c r="N4" s="32" t="s">
        <v>41</v>
      </c>
      <c r="O4" s="32" t="s">
        <v>42</v>
      </c>
      <c r="P4" s="32" t="s">
        <v>43</v>
      </c>
      <c r="Q4" s="32" t="s">
        <v>44</v>
      </c>
    </row>
    <row r="5" spans="2:18" x14ac:dyDescent="0.25">
      <c r="B5" s="3" t="s">
        <v>16</v>
      </c>
      <c r="C5" s="30">
        <f>C7-C6</f>
        <v>11227.899163417744</v>
      </c>
      <c r="D5" s="30">
        <f t="shared" ref="D5:J5" si="0">D7-D6</f>
        <v>10412.444759571597</v>
      </c>
      <c r="E5" s="30">
        <f t="shared" si="0"/>
        <v>10535.28401375162</v>
      </c>
      <c r="F5" s="30">
        <f t="shared" si="0"/>
        <v>10352.623408034397</v>
      </c>
      <c r="G5" s="30">
        <f t="shared" si="0"/>
        <v>11206.716908192238</v>
      </c>
      <c r="H5" s="30">
        <f t="shared" si="0"/>
        <v>11992.049542285764</v>
      </c>
      <c r="I5" s="30">
        <f t="shared" si="0"/>
        <v>11712.603268618874</v>
      </c>
      <c r="J5" s="30">
        <f t="shared" si="0"/>
        <v>10606.894014025882</v>
      </c>
      <c r="K5" s="30">
        <f>K7-K6</f>
        <v>11067.264989645182</v>
      </c>
      <c r="L5" s="30">
        <f t="shared" ref="L5:Q5" si="1">L7-L6</f>
        <v>11232.510135215434</v>
      </c>
      <c r="M5" s="30">
        <f t="shared" si="1"/>
        <v>10150.334559104034</v>
      </c>
      <c r="N5" s="30">
        <f t="shared" si="1"/>
        <v>11059.549972911105</v>
      </c>
      <c r="O5" s="30">
        <f t="shared" si="1"/>
        <v>13141.517029438422</v>
      </c>
      <c r="P5" s="30">
        <f t="shared" si="1"/>
        <v>13880.414512977974</v>
      </c>
      <c r="Q5" s="30">
        <f t="shared" si="1"/>
        <v>16174.560453833396</v>
      </c>
    </row>
    <row r="6" spans="2:18" x14ac:dyDescent="0.25">
      <c r="B6" s="3" t="s">
        <v>17</v>
      </c>
      <c r="C6" s="28">
        <v>388.90199999999999</v>
      </c>
      <c r="D6" s="28">
        <v>578.33799999999997</v>
      </c>
      <c r="E6" s="28">
        <v>586.09143999999992</v>
      </c>
      <c r="F6" s="28">
        <v>633.25599999999997</v>
      </c>
      <c r="G6" s="28">
        <v>892.08</v>
      </c>
      <c r="H6" s="28">
        <v>860.98299999999995</v>
      </c>
      <c r="I6" s="28">
        <v>923.7067780000001</v>
      </c>
      <c r="J6" s="28">
        <v>1058.0252009999999</v>
      </c>
      <c r="K6" s="28">
        <v>1011.8233061700564</v>
      </c>
      <c r="L6" s="28">
        <v>1024.468095552603</v>
      </c>
      <c r="M6" s="28">
        <v>1016.8890709344942</v>
      </c>
      <c r="N6" s="28">
        <v>949.09453899999994</v>
      </c>
      <c r="O6" s="28">
        <v>1253.025987</v>
      </c>
      <c r="P6" s="28">
        <v>1390.0448840000001</v>
      </c>
      <c r="Q6" s="29">
        <v>1354.761849</v>
      </c>
      <c r="R6" s="33"/>
    </row>
    <row r="7" spans="2:18" x14ac:dyDescent="0.25">
      <c r="B7" s="3" t="s">
        <v>13</v>
      </c>
      <c r="C7" s="30">
        <v>11616.801163417744</v>
      </c>
      <c r="D7" s="30">
        <v>10990.782759571597</v>
      </c>
      <c r="E7" s="30">
        <v>11121.37545375162</v>
      </c>
      <c r="F7" s="30">
        <v>10985.879408034396</v>
      </c>
      <c r="G7" s="30">
        <v>12098.796908192238</v>
      </c>
      <c r="H7" s="30">
        <v>12853.032542285764</v>
      </c>
      <c r="I7" s="30">
        <v>12636.310046618873</v>
      </c>
      <c r="J7" s="30">
        <v>11664.919215025882</v>
      </c>
      <c r="K7" s="30">
        <v>12079.088295815238</v>
      </c>
      <c r="L7" s="30">
        <v>12256.978230768038</v>
      </c>
      <c r="M7" s="30">
        <v>11167.223630038528</v>
      </c>
      <c r="N7" s="30">
        <v>12008.644511911105</v>
      </c>
      <c r="O7" s="30">
        <v>14394.543016438422</v>
      </c>
      <c r="P7" s="30">
        <v>15270.459396977974</v>
      </c>
      <c r="Q7" s="31">
        <v>17529.322302833396</v>
      </c>
    </row>
    <row r="8" spans="2:18" x14ac:dyDescent="0.25">
      <c r="B8" s="24" t="s">
        <v>14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2:18" x14ac:dyDescent="0.25">
      <c r="B9" s="3" t="s">
        <v>16</v>
      </c>
      <c r="C9" s="30">
        <f>C11-C10</f>
        <v>11977.306739991907</v>
      </c>
      <c r="D9" s="30">
        <f t="shared" ref="D9:Q9" si="2">D11-D10</f>
        <v>11758.566399178599</v>
      </c>
      <c r="E9" s="30">
        <f t="shared" si="2"/>
        <v>11242.960864259958</v>
      </c>
      <c r="F9" s="30">
        <f t="shared" si="2"/>
        <v>11414.70444848125</v>
      </c>
      <c r="G9" s="30">
        <f t="shared" si="2"/>
        <v>11538.586442843165</v>
      </c>
      <c r="H9" s="30">
        <f t="shared" si="2"/>
        <v>11787.56272518983</v>
      </c>
      <c r="I9" s="30">
        <f t="shared" si="2"/>
        <v>12282.487100856122</v>
      </c>
      <c r="J9" s="30">
        <f t="shared" si="2"/>
        <v>12657.290369265018</v>
      </c>
      <c r="K9" s="30">
        <f t="shared" si="2"/>
        <v>12295.565686151487</v>
      </c>
      <c r="L9" s="30">
        <f t="shared" si="2"/>
        <v>11121.384569470165</v>
      </c>
      <c r="M9" s="30">
        <f t="shared" si="2"/>
        <v>11054.893062553065</v>
      </c>
      <c r="N9" s="30">
        <f t="shared" si="2"/>
        <v>11624.238716518232</v>
      </c>
      <c r="O9" s="30">
        <f t="shared" si="2"/>
        <v>12349.288098421976</v>
      </c>
      <c r="P9" s="30">
        <f t="shared" si="2"/>
        <v>12156.983226103515</v>
      </c>
      <c r="Q9" s="30">
        <f t="shared" si="2"/>
        <v>14487.493734596696</v>
      </c>
    </row>
    <row r="10" spans="2:18" x14ac:dyDescent="0.25">
      <c r="B10" s="3" t="s">
        <v>17</v>
      </c>
      <c r="C10" s="28">
        <v>771.02210435233906</v>
      </c>
      <c r="D10" s="28">
        <v>840.14138275382004</v>
      </c>
      <c r="E10" s="28">
        <v>1201.0830468570814</v>
      </c>
      <c r="F10" s="28">
        <v>1043.0883220000001</v>
      </c>
      <c r="G10" s="28">
        <v>1280.211</v>
      </c>
      <c r="H10" s="28">
        <v>1482.8383450785564</v>
      </c>
      <c r="I10" s="28">
        <v>1482.6635628213355</v>
      </c>
      <c r="J10" s="28">
        <v>1558.6805666943956</v>
      </c>
      <c r="K10" s="28">
        <v>1936.4571777653584</v>
      </c>
      <c r="L10" s="28">
        <v>2146.3052078309452</v>
      </c>
      <c r="M10" s="28">
        <v>2206.0388506253471</v>
      </c>
      <c r="N10" s="28">
        <v>2469.7137515710897</v>
      </c>
      <c r="O10" s="28">
        <v>2035.5375986306785</v>
      </c>
      <c r="P10" s="28">
        <v>2948.9430619999998</v>
      </c>
      <c r="Q10" s="28">
        <v>3272.495544676492</v>
      </c>
    </row>
    <row r="11" spans="2:18" x14ac:dyDescent="0.25">
      <c r="B11" s="3" t="s">
        <v>13</v>
      </c>
      <c r="C11" s="30">
        <v>12748.328844344247</v>
      </c>
      <c r="D11" s="30">
        <v>12598.707781932419</v>
      </c>
      <c r="E11" s="30">
        <v>12444.04391111704</v>
      </c>
      <c r="F11" s="30">
        <v>12457.79277048125</v>
      </c>
      <c r="G11" s="30">
        <v>12818.797442843164</v>
      </c>
      <c r="H11" s="30">
        <v>13270.401070268386</v>
      </c>
      <c r="I11" s="30">
        <v>13765.150663677457</v>
      </c>
      <c r="J11" s="30">
        <v>14215.970935959414</v>
      </c>
      <c r="K11" s="30">
        <v>14232.022863916845</v>
      </c>
      <c r="L11" s="30">
        <v>13267.68977730111</v>
      </c>
      <c r="M11" s="30">
        <v>13260.931913178412</v>
      </c>
      <c r="N11" s="30">
        <v>14093.952468089321</v>
      </c>
      <c r="O11" s="30">
        <v>14384.825697052655</v>
      </c>
      <c r="P11" s="30">
        <v>15105.926288103516</v>
      </c>
      <c r="Q11" s="30">
        <v>17759.989279273188</v>
      </c>
    </row>
    <row r="12" spans="2:18" x14ac:dyDescent="0.25">
      <c r="B12" s="24" t="s">
        <v>18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2:18" x14ac:dyDescent="0.25">
      <c r="B13" s="3" t="s">
        <v>16</v>
      </c>
      <c r="C13" s="30">
        <f>C15-C14</f>
        <v>2824.924232649968</v>
      </c>
      <c r="D13" s="30">
        <f t="shared" ref="D13:Q13" si="3">D15-D14</f>
        <v>2823.0807077007985</v>
      </c>
      <c r="E13" s="30">
        <f t="shared" si="3"/>
        <v>2719.5529999999999</v>
      </c>
      <c r="F13" s="30">
        <f t="shared" si="3"/>
        <v>2790.8473885614549</v>
      </c>
      <c r="G13" s="30">
        <f t="shared" si="3"/>
        <v>3121.2245470782159</v>
      </c>
      <c r="H13" s="30">
        <f t="shared" si="3"/>
        <v>3534.0594234148803</v>
      </c>
      <c r="I13" s="30">
        <f t="shared" si="3"/>
        <v>3645.2446655731378</v>
      </c>
      <c r="J13" s="30">
        <f t="shared" si="3"/>
        <v>3437.5616132819355</v>
      </c>
      <c r="K13" s="30">
        <f t="shared" si="3"/>
        <v>3726.9753327187263</v>
      </c>
      <c r="L13" s="30">
        <f t="shared" si="3"/>
        <v>3820.6900316336796</v>
      </c>
      <c r="M13" s="30">
        <f t="shared" si="3"/>
        <v>3576.7920629408222</v>
      </c>
      <c r="N13" s="30">
        <f t="shared" si="3"/>
        <v>3582.9128815279719</v>
      </c>
      <c r="O13" s="30">
        <f t="shared" si="3"/>
        <v>3598.6313149798539</v>
      </c>
      <c r="P13" s="30">
        <f t="shared" si="3"/>
        <v>3498.8242959548102</v>
      </c>
      <c r="Q13" s="30">
        <f t="shared" si="3"/>
        <v>3516.2876340690664</v>
      </c>
    </row>
    <row r="14" spans="2:18" x14ac:dyDescent="0.25">
      <c r="B14" s="3" t="s">
        <v>17</v>
      </c>
      <c r="C14" s="28">
        <v>259.053</v>
      </c>
      <c r="D14" s="28">
        <v>273.077</v>
      </c>
      <c r="E14" s="28">
        <v>430.25</v>
      </c>
      <c r="F14" s="28">
        <v>371.77802284430459</v>
      </c>
      <c r="G14" s="28">
        <v>417.66880980902721</v>
      </c>
      <c r="H14" s="28">
        <v>362.13828674391294</v>
      </c>
      <c r="I14" s="28">
        <v>470.89274234265969</v>
      </c>
      <c r="J14" s="28">
        <v>531.09535141979438</v>
      </c>
      <c r="K14" s="28">
        <v>582.00402682568608</v>
      </c>
      <c r="L14" s="28">
        <v>502.82099941345291</v>
      </c>
      <c r="M14" s="28">
        <v>634.90918239862219</v>
      </c>
      <c r="N14" s="28">
        <v>559.0892285289674</v>
      </c>
      <c r="O14" s="28">
        <v>736.17535204376361</v>
      </c>
      <c r="P14" s="28">
        <v>772.82194650516476</v>
      </c>
      <c r="Q14" s="28">
        <v>860.18402793481539</v>
      </c>
    </row>
    <row r="15" spans="2:18" x14ac:dyDescent="0.25">
      <c r="B15" s="3" t="s">
        <v>13</v>
      </c>
      <c r="C15" s="30">
        <v>3083.9772326499678</v>
      </c>
      <c r="D15" s="30">
        <v>3096.1577077007987</v>
      </c>
      <c r="E15" s="30">
        <v>3149.8029999999999</v>
      </c>
      <c r="F15" s="30">
        <v>3162.6254114057592</v>
      </c>
      <c r="G15" s="30">
        <v>3538.893356887243</v>
      </c>
      <c r="H15" s="30">
        <v>3896.1977101587931</v>
      </c>
      <c r="I15" s="30">
        <v>4116.1374079157977</v>
      </c>
      <c r="J15" s="30">
        <v>3968.65696470173</v>
      </c>
      <c r="K15" s="30">
        <v>4308.9793595444125</v>
      </c>
      <c r="L15" s="30">
        <v>4323.5110310471327</v>
      </c>
      <c r="M15" s="30">
        <v>4211.7012453394445</v>
      </c>
      <c r="N15" s="30">
        <v>4142.0021100569393</v>
      </c>
      <c r="O15" s="30">
        <v>4334.8066670236176</v>
      </c>
      <c r="P15" s="30">
        <v>4271.6462424599749</v>
      </c>
      <c r="Q15" s="30">
        <v>4376.4716620038816</v>
      </c>
    </row>
    <row r="29" spans="2:2" x14ac:dyDescent="0.25">
      <c r="B29" s="2"/>
    </row>
    <row r="33" spans="15:15" x14ac:dyDescent="0.25">
      <c r="O33" s="1"/>
    </row>
  </sheetData>
  <mergeCells count="1">
    <mergeCell ref="B3:N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17"/>
  <sheetViews>
    <sheetView workbookViewId="0">
      <selection activeCell="T81" sqref="T81"/>
    </sheetView>
  </sheetViews>
  <sheetFormatPr defaultRowHeight="15" x14ac:dyDescent="0.25"/>
  <cols>
    <col min="2" max="2" width="17.85546875" customWidth="1"/>
    <col min="3" max="11" width="9.7109375" customWidth="1"/>
    <col min="12" max="13" width="10.5703125" customWidth="1"/>
  </cols>
  <sheetData>
    <row r="2" spans="2:20" ht="15.75" x14ac:dyDescent="0.25">
      <c r="B2" s="61" t="s">
        <v>39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20" x14ac:dyDescent="0.25">
      <c r="B3" s="25" t="s">
        <v>12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24</v>
      </c>
      <c r="P3" s="4" t="s">
        <v>40</v>
      </c>
      <c r="Q3" s="4" t="s">
        <v>41</v>
      </c>
      <c r="R3" s="4" t="s">
        <v>42</v>
      </c>
      <c r="S3" s="4" t="s">
        <v>43</v>
      </c>
      <c r="T3" s="4" t="s">
        <v>44</v>
      </c>
    </row>
    <row r="4" spans="2:20" x14ac:dyDescent="0.25">
      <c r="B4" s="5" t="s">
        <v>20</v>
      </c>
      <c r="C4" s="21">
        <v>1447.816</v>
      </c>
      <c r="D4" s="21">
        <v>1583.729</v>
      </c>
      <c r="E4" s="21">
        <v>1715.5830000000001</v>
      </c>
      <c r="F4" s="21">
        <v>2207.549</v>
      </c>
      <c r="G4" s="21">
        <v>3161.8949625</v>
      </c>
      <c r="H4" s="21">
        <v>3387.1984583687504</v>
      </c>
      <c r="I4" s="21">
        <v>3616.3154583687501</v>
      </c>
      <c r="J4" s="21">
        <v>4234.9603680989903</v>
      </c>
      <c r="K4" s="21">
        <v>4291.1563904786226</v>
      </c>
      <c r="L4" s="21">
        <v>2288</v>
      </c>
      <c r="M4" s="21">
        <v>2307</v>
      </c>
      <c r="N4" s="21">
        <v>2332.0170129575604</v>
      </c>
      <c r="O4" s="21">
        <v>2332.0170129575604</v>
      </c>
      <c r="P4" s="21">
        <v>2282.7069999999999</v>
      </c>
      <c r="Q4" s="21">
        <v>2322.5096008333662</v>
      </c>
      <c r="R4" s="21">
        <v>2403.4335864541372</v>
      </c>
      <c r="S4" s="21">
        <v>2373.1670205584037</v>
      </c>
      <c r="T4" s="21">
        <v>2332.8165637680718</v>
      </c>
    </row>
    <row r="5" spans="2:20" x14ac:dyDescent="0.25">
      <c r="B5" s="5" t="s">
        <v>21</v>
      </c>
      <c r="C5" s="21">
        <v>7665.1270000000004</v>
      </c>
      <c r="D5" s="21">
        <v>8174.3950000000004</v>
      </c>
      <c r="E5" s="21">
        <v>8681.6129999999994</v>
      </c>
      <c r="F5" s="21">
        <v>9985.8130000000001</v>
      </c>
      <c r="G5" s="21">
        <v>10410.210052500001</v>
      </c>
      <c r="H5" s="21">
        <v>10863.054189783752</v>
      </c>
      <c r="I5" s="21">
        <v>10863.054189783752</v>
      </c>
      <c r="J5" s="21">
        <v>13403.033276517106</v>
      </c>
      <c r="K5" s="21">
        <v>14362.899484344067</v>
      </c>
      <c r="L5" s="21">
        <v>15264</v>
      </c>
      <c r="M5" s="21">
        <v>16406</v>
      </c>
      <c r="N5" s="21">
        <v>17843.934819290826</v>
      </c>
      <c r="O5" s="21">
        <v>17843.934819290826</v>
      </c>
      <c r="P5" s="21">
        <v>21922.621999999999</v>
      </c>
      <c r="Q5" s="21">
        <v>23781.514471279625</v>
      </c>
      <c r="R5" s="21">
        <v>25578.834863880289</v>
      </c>
      <c r="S5" s="21">
        <v>27576.739392794632</v>
      </c>
      <c r="T5" s="21">
        <v>29687.777612245663</v>
      </c>
    </row>
    <row r="6" spans="2:20" x14ac:dyDescent="0.25">
      <c r="B6" s="5" t="s">
        <v>22</v>
      </c>
      <c r="C6" s="21">
        <v>1191.2950000000001</v>
      </c>
      <c r="D6" s="21">
        <v>1212.9765689999999</v>
      </c>
      <c r="E6" s="21">
        <v>1212.9765689999999</v>
      </c>
      <c r="F6" s="21">
        <v>1810.306</v>
      </c>
      <c r="G6" s="21">
        <v>2075.491</v>
      </c>
      <c r="H6" s="21">
        <v>2041</v>
      </c>
      <c r="I6" s="21">
        <v>2568.6329999999998</v>
      </c>
      <c r="J6" s="21">
        <v>3256.2376400000003</v>
      </c>
      <c r="K6" s="21">
        <v>4076.1611520341298</v>
      </c>
      <c r="L6" s="21">
        <v>4679.3761713920521</v>
      </c>
      <c r="M6" s="21">
        <v>5171</v>
      </c>
      <c r="N6" s="21">
        <v>5483.0301106338247</v>
      </c>
      <c r="O6" s="21">
        <v>5451.3429999999998</v>
      </c>
      <c r="P6" s="21">
        <v>5624.393</v>
      </c>
      <c r="Q6" s="21">
        <v>5829.1015594356613</v>
      </c>
      <c r="R6" s="21">
        <v>7098.6301987278603</v>
      </c>
      <c r="S6" s="21">
        <v>7298.7499963765285</v>
      </c>
      <c r="T6" s="21">
        <v>7552.4690524585722</v>
      </c>
    </row>
    <row r="7" spans="2:20" x14ac:dyDescent="0.25">
      <c r="B7" s="6" t="s">
        <v>13</v>
      </c>
      <c r="C7" s="21">
        <v>10304.237999999999</v>
      </c>
      <c r="D7" s="21">
        <v>10971.100569</v>
      </c>
      <c r="E7" s="21">
        <v>11610.172569</v>
      </c>
      <c r="F7" s="21">
        <v>14003.668</v>
      </c>
      <c r="G7" s="21">
        <v>15647.596015000001</v>
      </c>
      <c r="H7" s="21">
        <v>16291.252648152502</v>
      </c>
      <c r="I7" s="21">
        <v>17048.002648152502</v>
      </c>
      <c r="J7" s="21">
        <v>20894.231284616097</v>
      </c>
      <c r="K7" s="21">
        <v>22730.217026856819</v>
      </c>
      <c r="L7" s="21">
        <v>22231.376171392054</v>
      </c>
      <c r="M7" s="21">
        <v>23885</v>
      </c>
      <c r="N7" s="21">
        <f>SUM(N4:N6)</f>
        <v>25658.981942882208</v>
      </c>
      <c r="O7" s="21">
        <f t="shared" ref="O7:T7" si="0">SUM(O4:O6)</f>
        <v>25627.294832248386</v>
      </c>
      <c r="P7" s="21">
        <f t="shared" si="0"/>
        <v>29829.721999999998</v>
      </c>
      <c r="Q7" s="21">
        <f t="shared" si="0"/>
        <v>31933.125631548653</v>
      </c>
      <c r="R7" s="21">
        <f t="shared" si="0"/>
        <v>35080.898649062292</v>
      </c>
      <c r="S7" s="21">
        <f t="shared" si="0"/>
        <v>37248.656409729563</v>
      </c>
      <c r="T7" s="21">
        <f t="shared" si="0"/>
        <v>39573.063228472311</v>
      </c>
    </row>
    <row r="8" spans="2:20" x14ac:dyDescent="0.25">
      <c r="B8" s="34" t="s">
        <v>23</v>
      </c>
      <c r="C8" s="37" t="s">
        <v>0</v>
      </c>
      <c r="D8" s="37" t="s">
        <v>1</v>
      </c>
      <c r="E8" s="37" t="s">
        <v>2</v>
      </c>
      <c r="F8" s="37" t="s">
        <v>3</v>
      </c>
      <c r="G8" s="37" t="s">
        <v>4</v>
      </c>
      <c r="H8" s="37" t="s">
        <v>5</v>
      </c>
      <c r="I8" s="37" t="s">
        <v>6</v>
      </c>
      <c r="J8" s="37" t="s">
        <v>7</v>
      </c>
      <c r="K8" s="37" t="s">
        <v>8</v>
      </c>
      <c r="L8" s="37" t="s">
        <v>9</v>
      </c>
      <c r="M8" s="37" t="s">
        <v>10</v>
      </c>
      <c r="N8" s="37" t="s">
        <v>11</v>
      </c>
      <c r="O8" s="37" t="s">
        <v>24</v>
      </c>
      <c r="P8" s="37" t="s">
        <v>40</v>
      </c>
      <c r="Q8" s="37" t="s">
        <v>41</v>
      </c>
      <c r="R8" s="37" t="s">
        <v>42</v>
      </c>
      <c r="S8" s="37" t="s">
        <v>43</v>
      </c>
      <c r="T8" s="38" t="s">
        <v>44</v>
      </c>
    </row>
    <row r="9" spans="2:20" x14ac:dyDescent="0.25">
      <c r="B9" s="35" t="s">
        <v>20</v>
      </c>
      <c r="C9" s="28">
        <v>1635.951</v>
      </c>
      <c r="D9" s="28">
        <v>1781.886</v>
      </c>
      <c r="E9" s="28">
        <v>1781.886</v>
      </c>
      <c r="F9" s="28">
        <v>1781.886</v>
      </c>
      <c r="G9" s="28">
        <v>1781.886</v>
      </c>
      <c r="H9" s="28">
        <v>4080</v>
      </c>
      <c r="I9" s="28">
        <v>4080</v>
      </c>
      <c r="J9" s="28">
        <v>4080</v>
      </c>
      <c r="K9" s="28">
        <v>4724.8580000000002</v>
      </c>
      <c r="L9" s="28">
        <v>5013.1109999999999</v>
      </c>
      <c r="M9" s="28">
        <v>5232.1989999999996</v>
      </c>
      <c r="N9" s="28">
        <v>5232.1989999999996</v>
      </c>
      <c r="O9" s="28">
        <v>5232.1989999999996</v>
      </c>
      <c r="P9" s="28">
        <v>5321.4096484293832</v>
      </c>
      <c r="Q9" s="28">
        <v>5400.5242815311012</v>
      </c>
      <c r="R9" s="28">
        <v>5180.1819866956548</v>
      </c>
      <c r="S9" s="28">
        <v>4913.1897912496752</v>
      </c>
      <c r="T9" s="28">
        <v>4913.1897912496752</v>
      </c>
    </row>
    <row r="10" spans="2:20" x14ac:dyDescent="0.25">
      <c r="B10" s="35" t="s">
        <v>21</v>
      </c>
      <c r="C10" s="30">
        <v>7685.4629999999997</v>
      </c>
      <c r="D10" s="30">
        <v>8572.3590000000004</v>
      </c>
      <c r="E10" s="30">
        <v>8572.3590000000004</v>
      </c>
      <c r="F10" s="30">
        <v>8572.3590000000004</v>
      </c>
      <c r="G10" s="30">
        <v>8572.3590000000004</v>
      </c>
      <c r="H10" s="30">
        <v>10094</v>
      </c>
      <c r="I10" s="30">
        <v>10094</v>
      </c>
      <c r="J10" s="30">
        <v>10094</v>
      </c>
      <c r="K10" s="30">
        <v>12097.67</v>
      </c>
      <c r="L10" s="30">
        <v>12831.429</v>
      </c>
      <c r="M10" s="30">
        <v>14093.364</v>
      </c>
      <c r="N10" s="30">
        <v>13622.2</v>
      </c>
      <c r="O10" s="30">
        <v>13622.2</v>
      </c>
      <c r="P10" s="30">
        <v>13838.010406581006</v>
      </c>
      <c r="Q10" s="30">
        <v>16817.603217590167</v>
      </c>
      <c r="R10" s="30">
        <v>17958.395260287267</v>
      </c>
      <c r="S10" s="30">
        <v>19419.66780507769</v>
      </c>
      <c r="T10" s="30">
        <v>19419.66780507769</v>
      </c>
    </row>
    <row r="11" spans="2:20" x14ac:dyDescent="0.25">
      <c r="B11" s="35" t="s">
        <v>22</v>
      </c>
      <c r="C11" s="28">
        <v>2315.42</v>
      </c>
      <c r="D11" s="28">
        <v>2623.6080000000002</v>
      </c>
      <c r="E11" s="28">
        <v>2850.5639999999999</v>
      </c>
      <c r="F11" s="28">
        <v>3065.875</v>
      </c>
      <c r="G11" s="28">
        <v>3346.038</v>
      </c>
      <c r="H11" s="28">
        <v>3794.8150000000001</v>
      </c>
      <c r="I11" s="28">
        <v>3794.8150000000001</v>
      </c>
      <c r="J11" s="28">
        <v>4499.9120000000003</v>
      </c>
      <c r="K11" s="28">
        <v>4605.6289999999999</v>
      </c>
      <c r="L11" s="28">
        <v>5153.1059999999998</v>
      </c>
      <c r="M11" s="28">
        <v>5846.4129999999996</v>
      </c>
      <c r="N11" s="28">
        <v>6712.509</v>
      </c>
      <c r="O11" s="28">
        <v>6935.2529999999997</v>
      </c>
      <c r="P11" s="28">
        <v>8353.3822500000006</v>
      </c>
      <c r="Q11" s="28">
        <v>9377.8700000000008</v>
      </c>
      <c r="R11" s="28">
        <v>9886.3729999999996</v>
      </c>
      <c r="S11" s="28">
        <v>11227.463388</v>
      </c>
      <c r="T11" s="28">
        <v>12585.479495</v>
      </c>
    </row>
    <row r="12" spans="2:20" x14ac:dyDescent="0.25">
      <c r="B12" s="36" t="s">
        <v>13</v>
      </c>
      <c r="C12" s="30">
        <v>11636.834000000001</v>
      </c>
      <c r="D12" s="30">
        <v>12977.852999999999</v>
      </c>
      <c r="E12" s="30">
        <v>13204.808999999999</v>
      </c>
      <c r="F12" s="30">
        <v>13420.12</v>
      </c>
      <c r="G12" s="30">
        <v>13700.282999999999</v>
      </c>
      <c r="H12" s="30">
        <v>17968.814999999999</v>
      </c>
      <c r="I12" s="30">
        <v>17968.814999999999</v>
      </c>
      <c r="J12" s="30">
        <v>18673.912</v>
      </c>
      <c r="K12" s="30">
        <v>21428.156999999999</v>
      </c>
      <c r="L12" s="30">
        <v>22997.646000000001</v>
      </c>
      <c r="M12" s="30">
        <v>25171.975999999999</v>
      </c>
      <c r="N12" s="30">
        <v>25566.907999999999</v>
      </c>
      <c r="O12" s="30">
        <v>25789.651999999998</v>
      </c>
      <c r="P12" s="30">
        <v>27512.802305010391</v>
      </c>
      <c r="Q12" s="30">
        <v>31595.997499121269</v>
      </c>
      <c r="R12" s="30">
        <v>33024.950246982924</v>
      </c>
      <c r="S12" s="30">
        <f>SUM(S9:S11)</f>
        <v>35560.320984327365</v>
      </c>
      <c r="T12" s="30">
        <v>36918.337091327361</v>
      </c>
    </row>
    <row r="13" spans="2:20" x14ac:dyDescent="0.25">
      <c r="B13" s="34" t="s">
        <v>18</v>
      </c>
      <c r="C13" s="37" t="s">
        <v>0</v>
      </c>
      <c r="D13" s="37" t="s">
        <v>1</v>
      </c>
      <c r="E13" s="37" t="s">
        <v>2</v>
      </c>
      <c r="F13" s="37" t="s">
        <v>3</v>
      </c>
      <c r="G13" s="37" t="s">
        <v>4</v>
      </c>
      <c r="H13" s="37" t="s">
        <v>5</v>
      </c>
      <c r="I13" s="37" t="s">
        <v>6</v>
      </c>
      <c r="J13" s="37" t="s">
        <v>7</v>
      </c>
      <c r="K13" s="37" t="s">
        <v>8</v>
      </c>
      <c r="L13" s="37" t="s">
        <v>9</v>
      </c>
      <c r="M13" s="37" t="s">
        <v>10</v>
      </c>
      <c r="N13" s="37" t="s">
        <v>11</v>
      </c>
      <c r="O13" s="37" t="s">
        <v>24</v>
      </c>
      <c r="P13" s="37" t="s">
        <v>40</v>
      </c>
      <c r="Q13" s="37" t="s">
        <v>41</v>
      </c>
      <c r="R13" s="37" t="s">
        <v>42</v>
      </c>
      <c r="S13" s="37" t="s">
        <v>43</v>
      </c>
      <c r="T13" s="38" t="s">
        <v>44</v>
      </c>
    </row>
    <row r="14" spans="2:20" x14ac:dyDescent="0.25">
      <c r="B14" s="35" t="s">
        <v>20</v>
      </c>
      <c r="C14" s="28">
        <v>421.01207099999999</v>
      </c>
      <c r="D14" s="28">
        <v>557.143192</v>
      </c>
      <c r="E14" s="28">
        <v>553.36456799999996</v>
      </c>
      <c r="F14" s="28">
        <v>566.57555200000002</v>
      </c>
      <c r="G14" s="28">
        <v>612.16839900000002</v>
      </c>
      <c r="H14" s="28">
        <v>674.66069200000004</v>
      </c>
      <c r="I14" s="28">
        <v>940.50866299999996</v>
      </c>
      <c r="J14" s="28">
        <v>967.05011599999989</v>
      </c>
      <c r="K14" s="28">
        <v>973.85323500000004</v>
      </c>
      <c r="L14" s="28">
        <v>718.09</v>
      </c>
      <c r="M14" s="28">
        <v>683.08699999999999</v>
      </c>
      <c r="N14" s="28">
        <v>662.21500000000003</v>
      </c>
      <c r="O14" s="28">
        <v>650.28300000000002</v>
      </c>
      <c r="P14" s="28">
        <v>627.12032599999998</v>
      </c>
      <c r="Q14" s="28">
        <v>610.29170399999998</v>
      </c>
      <c r="R14" s="28">
        <v>580.78700000000003</v>
      </c>
      <c r="S14" s="28">
        <v>558.37154199999998</v>
      </c>
      <c r="T14" s="28">
        <v>535.06982200000004</v>
      </c>
    </row>
    <row r="15" spans="2:20" x14ac:dyDescent="0.25">
      <c r="B15" s="35" t="s">
        <v>21</v>
      </c>
      <c r="C15" s="30">
        <v>2012.0199090000001</v>
      </c>
      <c r="D15" s="30">
        <v>2126.9144780000001</v>
      </c>
      <c r="E15" s="30">
        <v>2249.9707999999996</v>
      </c>
      <c r="F15" s="30">
        <v>2297.6872640000001</v>
      </c>
      <c r="G15" s="30">
        <v>2463.5163379999999</v>
      </c>
      <c r="H15" s="30">
        <v>2632.2830049999998</v>
      </c>
      <c r="I15" s="30">
        <v>2710.1515939999999</v>
      </c>
      <c r="J15" s="30">
        <v>2905.400427</v>
      </c>
      <c r="K15" s="30">
        <v>3061.0529999999999</v>
      </c>
      <c r="L15" s="30">
        <v>3145.6210000000001</v>
      </c>
      <c r="M15" s="30">
        <v>3273.55</v>
      </c>
      <c r="N15" s="30">
        <v>3495.4569999999999</v>
      </c>
      <c r="O15" s="30">
        <v>3725.9479999999999</v>
      </c>
      <c r="P15" s="30">
        <v>4141.8583090000002</v>
      </c>
      <c r="Q15" s="30">
        <v>4412.8034419999994</v>
      </c>
      <c r="R15" s="30">
        <v>4923.6750000000002</v>
      </c>
      <c r="S15" s="30">
        <v>5799.5139570000001</v>
      </c>
      <c r="T15" s="30">
        <v>6467.5545670000001</v>
      </c>
    </row>
    <row r="16" spans="2:20" x14ac:dyDescent="0.25">
      <c r="B16" s="35" t="s">
        <v>22</v>
      </c>
      <c r="C16" s="28">
        <v>643.72005899999999</v>
      </c>
      <c r="D16" s="28">
        <v>770.10762499999998</v>
      </c>
      <c r="E16" s="28">
        <v>867.88605200000006</v>
      </c>
      <c r="F16" s="28">
        <v>961.29089499999998</v>
      </c>
      <c r="G16" s="28">
        <v>1053.8333770000002</v>
      </c>
      <c r="H16" s="28">
        <v>1136.627835</v>
      </c>
      <c r="I16" s="28">
        <v>1230.732696</v>
      </c>
      <c r="J16" s="28">
        <v>2777.6951710000003</v>
      </c>
      <c r="K16" s="28">
        <v>2795.6880000000001</v>
      </c>
      <c r="L16" s="28">
        <v>3079.3690000000001</v>
      </c>
      <c r="M16" s="28">
        <v>3113.6</v>
      </c>
      <c r="N16" s="28">
        <v>3240.0320000000002</v>
      </c>
      <c r="O16" s="28">
        <v>3508.7919999999999</v>
      </c>
      <c r="P16" s="28">
        <v>4229.6623589999999</v>
      </c>
      <c r="Q16" s="28">
        <v>4359.54565</v>
      </c>
      <c r="R16" s="28">
        <v>4718.6040000000003</v>
      </c>
      <c r="S16" s="28">
        <v>4966.316898</v>
      </c>
      <c r="T16" s="28">
        <v>5159.7555470000007</v>
      </c>
    </row>
    <row r="17" spans="2:20" x14ac:dyDescent="0.25">
      <c r="B17" s="36" t="s">
        <v>13</v>
      </c>
      <c r="C17" s="30">
        <v>3076.752039</v>
      </c>
      <c r="D17" s="30">
        <v>3454.1652949999998</v>
      </c>
      <c r="E17" s="30">
        <v>3671.2214199999999</v>
      </c>
      <c r="F17" s="30">
        <v>3825.553711</v>
      </c>
      <c r="G17" s="30">
        <v>4129.5181140000004</v>
      </c>
      <c r="H17" s="30">
        <v>4443.5715319999999</v>
      </c>
      <c r="I17" s="30">
        <v>4881.3929529999996</v>
      </c>
      <c r="J17" s="30">
        <v>6650.1457139999993</v>
      </c>
      <c r="K17" s="30">
        <v>6830.5942349999996</v>
      </c>
      <c r="L17" s="30">
        <v>6943.08</v>
      </c>
      <c r="M17" s="30">
        <v>7070.2370000000001</v>
      </c>
      <c r="N17" s="30">
        <v>7397.7039999999997</v>
      </c>
      <c r="O17" s="30">
        <v>7885.0230000000001</v>
      </c>
      <c r="P17" s="30">
        <v>8998.6409939999994</v>
      </c>
      <c r="Q17" s="30">
        <v>9382.6407959999997</v>
      </c>
      <c r="R17" s="30">
        <v>10223.066000000001</v>
      </c>
      <c r="S17" s="30">
        <v>11324.202396999999</v>
      </c>
      <c r="T17" s="30">
        <v>12162.379936000001</v>
      </c>
    </row>
  </sheetData>
  <mergeCells count="1">
    <mergeCell ref="B2:M2"/>
  </mergeCells>
  <phoneticPr fontId="11" type="noConversion"/>
  <pageMargins left="0.7" right="0.7" top="0.75" bottom="0.75" header="0.3" footer="0.3"/>
  <ignoredErrors>
    <ignoredError sqref="C8:T8 C13:T13" numberStoredAsText="1"/>
  </ignoredErrors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15"/>
  <sheetViews>
    <sheetView zoomScaleNormal="100" workbookViewId="0">
      <selection activeCell="T12" sqref="T12"/>
    </sheetView>
  </sheetViews>
  <sheetFormatPr defaultRowHeight="15" x14ac:dyDescent="0.25"/>
  <cols>
    <col min="2" max="2" width="22.140625" customWidth="1"/>
    <col min="3" max="15" width="9.28515625" customWidth="1"/>
  </cols>
  <sheetData>
    <row r="3" spans="2:20" ht="15.75" x14ac:dyDescent="0.25">
      <c r="B3" s="61" t="s">
        <v>29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2:20" x14ac:dyDescent="0.25">
      <c r="B4" s="26" t="s">
        <v>12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1" t="s">
        <v>24</v>
      </c>
      <c r="P4" s="11" t="s">
        <v>40</v>
      </c>
      <c r="Q4" s="11" t="s">
        <v>41</v>
      </c>
      <c r="R4" s="11" t="s">
        <v>42</v>
      </c>
      <c r="S4" s="11" t="s">
        <v>43</v>
      </c>
      <c r="T4" s="11" t="s">
        <v>44</v>
      </c>
    </row>
    <row r="5" spans="2:20" x14ac:dyDescent="0.25">
      <c r="B5" s="10" t="s">
        <v>25</v>
      </c>
      <c r="C5" s="22">
        <v>8.77</v>
      </c>
      <c r="D5" s="22">
        <v>8.77</v>
      </c>
      <c r="E5" s="22">
        <v>8.74</v>
      </c>
      <c r="F5" s="22">
        <v>8.74</v>
      </c>
      <c r="G5" s="22">
        <v>8.74</v>
      </c>
      <c r="H5" s="22">
        <v>8.74</v>
      </c>
      <c r="I5" s="22">
        <v>8.74</v>
      </c>
      <c r="J5" s="22">
        <v>7.9</v>
      </c>
      <c r="K5" s="22">
        <v>7.9</v>
      </c>
      <c r="L5" s="22">
        <v>7.9</v>
      </c>
      <c r="M5" s="22">
        <v>7.9</v>
      </c>
      <c r="N5" s="22">
        <v>7.9</v>
      </c>
      <c r="O5" s="22">
        <v>7.61</v>
      </c>
      <c r="P5" s="22">
        <v>7.61</v>
      </c>
      <c r="Q5" s="22">
        <v>7.68</v>
      </c>
      <c r="R5" s="22">
        <v>7.68</v>
      </c>
      <c r="S5" s="22">
        <v>7.68</v>
      </c>
      <c r="T5" s="22">
        <v>7.44</v>
      </c>
    </row>
    <row r="6" spans="2:20" ht="17.25" x14ac:dyDescent="0.25">
      <c r="B6" s="10" t="s">
        <v>61</v>
      </c>
      <c r="C6" s="22">
        <v>8.4499999999999993</v>
      </c>
      <c r="D6" s="22">
        <v>8.92</v>
      </c>
      <c r="E6" s="22">
        <v>7.74</v>
      </c>
      <c r="F6" s="22">
        <v>9.32</v>
      </c>
      <c r="G6" s="22">
        <v>8.86</v>
      </c>
      <c r="H6" s="22">
        <v>8.17</v>
      </c>
      <c r="I6" s="22">
        <v>9.32</v>
      </c>
      <c r="J6" s="22">
        <v>8.7899999999999991</v>
      </c>
      <c r="K6" s="22">
        <v>9.4600000000000009</v>
      </c>
      <c r="L6" s="22">
        <v>7.55</v>
      </c>
      <c r="M6" s="22">
        <v>8.09</v>
      </c>
      <c r="N6" s="22">
        <v>5.81</v>
      </c>
      <c r="O6" s="22">
        <v>0.7</v>
      </c>
      <c r="P6" s="22">
        <v>6.73</v>
      </c>
      <c r="Q6" s="22">
        <v>4.4000000000000004</v>
      </c>
      <c r="R6" s="22">
        <v>3.15</v>
      </c>
      <c r="S6" s="22">
        <v>3.31</v>
      </c>
      <c r="T6" s="22">
        <v>5.58</v>
      </c>
    </row>
    <row r="7" spans="2:20" x14ac:dyDescent="0.25">
      <c r="B7" s="26" t="s">
        <v>23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2:20" x14ac:dyDescent="0.25">
      <c r="B8" s="10" t="s">
        <v>27</v>
      </c>
      <c r="C8" s="22">
        <v>8.7899999999999991</v>
      </c>
      <c r="D8" s="22">
        <v>8.7899999999999991</v>
      </c>
      <c r="E8" s="22">
        <v>8.7899999999999991</v>
      </c>
      <c r="F8" s="22">
        <v>8.7899999999999991</v>
      </c>
      <c r="G8" s="22">
        <v>8.7899999999999991</v>
      </c>
      <c r="H8" s="22">
        <v>8.7899999999999991</v>
      </c>
      <c r="I8" s="22">
        <v>8.7899999999999991</v>
      </c>
      <c r="J8" s="22">
        <v>8.06</v>
      </c>
      <c r="K8" s="22">
        <v>8.06</v>
      </c>
      <c r="L8" s="22">
        <v>8.06</v>
      </c>
      <c r="M8" s="22">
        <v>8.06</v>
      </c>
      <c r="N8" s="22">
        <v>8.06</v>
      </c>
      <c r="O8" s="22">
        <v>7.69</v>
      </c>
      <c r="P8" s="22">
        <v>7.69</v>
      </c>
      <c r="Q8" s="22">
        <v>7.34</v>
      </c>
      <c r="R8" s="22">
        <v>7.34</v>
      </c>
      <c r="S8" s="22">
        <v>7.34</v>
      </c>
      <c r="T8" s="22">
        <v>7.28</v>
      </c>
    </row>
    <row r="9" spans="2:20" ht="17.25" x14ac:dyDescent="0.25">
      <c r="B9" s="10" t="s">
        <v>62</v>
      </c>
      <c r="C9" s="22">
        <v>8.9700000000000006</v>
      </c>
      <c r="D9" s="22">
        <v>9.27</v>
      </c>
      <c r="E9" s="22">
        <v>9.16</v>
      </c>
      <c r="F9" s="22">
        <v>8.67</v>
      </c>
      <c r="G9" s="22">
        <v>8.64</v>
      </c>
      <c r="H9" s="22">
        <v>7.73</v>
      </c>
      <c r="I9" s="22">
        <v>6.51</v>
      </c>
      <c r="J9" s="22">
        <v>6.24</v>
      </c>
      <c r="K9" s="22">
        <v>7.5</v>
      </c>
      <c r="L9" s="22">
        <v>7.01</v>
      </c>
      <c r="M9" s="22">
        <v>8.39</v>
      </c>
      <c r="N9" s="22">
        <v>7.5</v>
      </c>
      <c r="O9" s="22">
        <v>-16.13</v>
      </c>
      <c r="P9" s="22">
        <v>-15.46</v>
      </c>
      <c r="Q9" s="22">
        <v>2.72</v>
      </c>
      <c r="R9" s="22">
        <v>4.97</v>
      </c>
      <c r="S9" s="22">
        <v>5.49</v>
      </c>
      <c r="T9" s="22">
        <v>6.74</v>
      </c>
    </row>
    <row r="10" spans="2:20" x14ac:dyDescent="0.25">
      <c r="B10" s="26" t="s">
        <v>18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2:20" x14ac:dyDescent="0.25">
      <c r="B11" s="10" t="s">
        <v>45</v>
      </c>
      <c r="C11" s="22">
        <v>8.23</v>
      </c>
      <c r="D11" s="22">
        <v>8.23</v>
      </c>
      <c r="E11" s="22">
        <v>8.4</v>
      </c>
      <c r="F11" s="22">
        <v>8.4</v>
      </c>
      <c r="G11" s="22">
        <v>8.4</v>
      </c>
      <c r="H11" s="22">
        <v>8.4</v>
      </c>
      <c r="I11" s="22">
        <v>8.4</v>
      </c>
      <c r="J11" s="22">
        <v>7.79</v>
      </c>
      <c r="K11" s="22">
        <v>7.79</v>
      </c>
      <c r="L11" s="22">
        <v>7.79</v>
      </c>
      <c r="M11" s="22">
        <v>7.79</v>
      </c>
      <c r="N11" s="22">
        <v>7.79</v>
      </c>
      <c r="O11" s="22">
        <v>7.55</v>
      </c>
      <c r="P11" s="22">
        <v>7.55</v>
      </c>
      <c r="Q11" s="22">
        <v>7.55</v>
      </c>
      <c r="R11" s="22">
        <v>7.55</v>
      </c>
      <c r="S11" s="22">
        <v>7.55</v>
      </c>
      <c r="T11" s="22">
        <v>7.18</v>
      </c>
    </row>
    <row r="12" spans="2:20" ht="17.25" x14ac:dyDescent="0.25">
      <c r="B12" s="10" t="s">
        <v>63</v>
      </c>
      <c r="C12" s="22">
        <v>9.6199999999999992</v>
      </c>
      <c r="D12" s="22">
        <v>8.57</v>
      </c>
      <c r="E12" s="22">
        <v>9.44</v>
      </c>
      <c r="F12" s="22">
        <v>9.4499999999999993</v>
      </c>
      <c r="G12" s="22">
        <v>9.41</v>
      </c>
      <c r="H12" s="22">
        <v>8.3000000000000007</v>
      </c>
      <c r="I12" s="22">
        <v>8.08</v>
      </c>
      <c r="J12" s="22">
        <v>8.75</v>
      </c>
      <c r="K12" s="22">
        <v>9.36</v>
      </c>
      <c r="L12" s="22">
        <v>9</v>
      </c>
      <c r="M12" s="22">
        <v>8.57</v>
      </c>
      <c r="N12" s="22">
        <v>5.87</v>
      </c>
      <c r="O12" s="22">
        <v>8.7799999999999994</v>
      </c>
      <c r="P12" s="22">
        <v>9</v>
      </c>
      <c r="Q12" s="22">
        <v>9.1</v>
      </c>
      <c r="R12" s="22">
        <v>7.66</v>
      </c>
      <c r="S12" s="22">
        <v>7.9</v>
      </c>
      <c r="T12" s="22">
        <v>7.25</v>
      </c>
    </row>
    <row r="14" spans="2:20" x14ac:dyDescent="0.25">
      <c r="B14" s="55" t="s">
        <v>60</v>
      </c>
    </row>
    <row r="15" spans="2:20" x14ac:dyDescent="0.25">
      <c r="B15" t="s">
        <v>64</v>
      </c>
    </row>
  </sheetData>
  <mergeCells count="1">
    <mergeCell ref="B3:O3"/>
  </mergeCells>
  <phoneticPr fontId="11" type="noConversion"/>
  <pageMargins left="0.7" right="0.7" top="0.75" bottom="0.75" header="0.3" footer="0.3"/>
  <ignoredErrors>
    <ignoredError sqref="C4:O4" numberStoredAsText="1"/>
  </ignoredErrors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T13"/>
  <sheetViews>
    <sheetView zoomScaleNormal="100" workbookViewId="0">
      <selection activeCell="C34" sqref="C34"/>
    </sheetView>
  </sheetViews>
  <sheetFormatPr defaultRowHeight="15" x14ac:dyDescent="0.25"/>
  <cols>
    <col min="2" max="2" width="16" customWidth="1"/>
    <col min="3" max="10" width="10.140625" customWidth="1"/>
    <col min="11" max="15" width="11.140625" customWidth="1"/>
  </cols>
  <sheetData>
    <row r="3" spans="2:20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0" ht="15.75" x14ac:dyDescent="0.25">
      <c r="B4" s="61" t="s">
        <v>34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2:20" x14ac:dyDescent="0.25">
      <c r="B5" s="26" t="s">
        <v>12</v>
      </c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11" t="s">
        <v>6</v>
      </c>
      <c r="J5" s="11" t="s">
        <v>7</v>
      </c>
      <c r="K5" s="11" t="s">
        <v>8</v>
      </c>
      <c r="L5" s="11" t="s">
        <v>9</v>
      </c>
      <c r="M5" s="11" t="s">
        <v>10</v>
      </c>
      <c r="N5" s="11" t="s">
        <v>11</v>
      </c>
      <c r="O5" s="11" t="s">
        <v>24</v>
      </c>
      <c r="P5" s="11" t="s">
        <v>40</v>
      </c>
      <c r="Q5" s="11" t="s">
        <v>41</v>
      </c>
      <c r="R5" s="11" t="s">
        <v>42</v>
      </c>
      <c r="S5" s="11" t="s">
        <v>43</v>
      </c>
      <c r="T5" s="11" t="s">
        <v>44</v>
      </c>
    </row>
    <row r="6" spans="2:20" x14ac:dyDescent="0.25">
      <c r="B6" s="10" t="s">
        <v>30</v>
      </c>
      <c r="C6" s="8">
        <v>11.6</v>
      </c>
      <c r="D6" s="8">
        <v>11.6</v>
      </c>
      <c r="E6" s="8">
        <v>11.5</v>
      </c>
      <c r="F6" s="8">
        <v>11.5</v>
      </c>
      <c r="G6" s="8">
        <v>11.5</v>
      </c>
      <c r="H6" s="8">
        <v>11.5</v>
      </c>
      <c r="I6" s="8">
        <v>11.5</v>
      </c>
      <c r="J6" s="8">
        <v>10.45</v>
      </c>
      <c r="K6" s="8">
        <v>10.45</v>
      </c>
      <c r="L6" s="8">
        <v>10.45</v>
      </c>
      <c r="M6" s="8">
        <v>10.45</v>
      </c>
      <c r="N6" s="8">
        <v>10.45</v>
      </c>
      <c r="O6" s="8">
        <v>10.3</v>
      </c>
      <c r="P6" s="8">
        <v>10.3</v>
      </c>
      <c r="Q6" s="8">
        <v>10.3</v>
      </c>
      <c r="R6" s="8">
        <v>10.3</v>
      </c>
      <c r="S6" s="8">
        <v>10.3</v>
      </c>
      <c r="T6" s="8">
        <v>10.050000000000001</v>
      </c>
    </row>
    <row r="7" spans="2:20" x14ac:dyDescent="0.25">
      <c r="B7" s="10" t="s">
        <v>26</v>
      </c>
      <c r="C7" s="8">
        <v>10.94</v>
      </c>
      <c r="D7" s="8">
        <v>11.91</v>
      </c>
      <c r="E7" s="8">
        <v>9.4</v>
      </c>
      <c r="F7" s="8">
        <v>12.690000000000001</v>
      </c>
      <c r="G7" s="8">
        <v>11.469999999999999</v>
      </c>
      <c r="H7" s="8">
        <v>10.9</v>
      </c>
      <c r="I7" s="8">
        <v>13.639999999999999</v>
      </c>
      <c r="J7" s="8">
        <v>12.25</v>
      </c>
      <c r="K7" s="8">
        <v>13.5</v>
      </c>
      <c r="L7" s="8">
        <v>11</v>
      </c>
      <c r="M7" s="8">
        <v>11.3</v>
      </c>
      <c r="N7" s="8">
        <v>7.88</v>
      </c>
      <c r="O7" s="8">
        <v>-3.21</v>
      </c>
      <c r="P7" s="8">
        <v>9.65</v>
      </c>
      <c r="Q7" s="8">
        <v>3.73</v>
      </c>
      <c r="R7" s="8">
        <v>3.45</v>
      </c>
      <c r="S7" s="8">
        <v>3.3</v>
      </c>
      <c r="T7" s="8">
        <v>6.24</v>
      </c>
    </row>
    <row r="8" spans="2:20" x14ac:dyDescent="0.25">
      <c r="B8" s="26" t="s">
        <v>23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x14ac:dyDescent="0.25">
      <c r="B9" s="10" t="s">
        <v>31</v>
      </c>
      <c r="C9" s="8">
        <v>11.35</v>
      </c>
      <c r="D9" s="8">
        <v>11.35</v>
      </c>
      <c r="E9" s="8">
        <v>11.35</v>
      </c>
      <c r="F9" s="8">
        <v>11.35</v>
      </c>
      <c r="G9" s="8">
        <v>11.35</v>
      </c>
      <c r="H9" s="8">
        <v>11.35</v>
      </c>
      <c r="I9" s="8">
        <v>11.35</v>
      </c>
      <c r="J9" s="8">
        <v>10.4</v>
      </c>
      <c r="K9" s="8">
        <v>10.4</v>
      </c>
      <c r="L9" s="8">
        <v>10.4</v>
      </c>
      <c r="M9" s="8">
        <v>10.4</v>
      </c>
      <c r="N9" s="8">
        <v>10.4</v>
      </c>
      <c r="O9" s="8">
        <v>10.25</v>
      </c>
      <c r="P9" s="8">
        <v>10.25</v>
      </c>
      <c r="Q9" s="8">
        <v>10.25</v>
      </c>
      <c r="R9" s="8">
        <v>10.25</v>
      </c>
      <c r="S9" s="8">
        <v>10.25</v>
      </c>
      <c r="T9" s="8">
        <v>10</v>
      </c>
    </row>
    <row r="10" spans="2:20" x14ac:dyDescent="0.25">
      <c r="B10" s="10" t="s">
        <v>28</v>
      </c>
      <c r="C10" s="8">
        <v>11.799999999999999</v>
      </c>
      <c r="D10" s="8">
        <v>12.370000000000001</v>
      </c>
      <c r="E10" s="8">
        <v>12.16</v>
      </c>
      <c r="F10" s="8">
        <v>11.18</v>
      </c>
      <c r="G10" s="8">
        <v>11.19</v>
      </c>
      <c r="H10" s="8">
        <v>9.5200000000000014</v>
      </c>
      <c r="I10" s="8">
        <v>7.2900000000000009</v>
      </c>
      <c r="J10" s="8">
        <v>6.92</v>
      </c>
      <c r="K10" s="8">
        <v>9.51</v>
      </c>
      <c r="L10" s="8">
        <v>8.67</v>
      </c>
      <c r="M10" s="8">
        <v>11.41</v>
      </c>
      <c r="N10" s="8">
        <v>10</v>
      </c>
      <c r="O10" s="8">
        <v>-35.380000000000003</v>
      </c>
      <c r="P10" s="8">
        <v>-34.46</v>
      </c>
      <c r="Q10" s="8">
        <v>1.37</v>
      </c>
      <c r="R10" s="8">
        <v>6.46</v>
      </c>
      <c r="S10" s="8">
        <v>6.2</v>
      </c>
      <c r="T10" s="8">
        <v>7.38</v>
      </c>
    </row>
    <row r="11" spans="2:20" x14ac:dyDescent="0.25">
      <c r="B11" s="26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2:20" x14ac:dyDescent="0.25">
      <c r="B12" s="10" t="s">
        <v>32</v>
      </c>
      <c r="C12" s="8">
        <v>10.7</v>
      </c>
      <c r="D12" s="8">
        <v>10.7</v>
      </c>
      <c r="E12" s="8">
        <v>11.1</v>
      </c>
      <c r="F12" s="8">
        <v>11.1</v>
      </c>
      <c r="G12" s="8">
        <v>11.1</v>
      </c>
      <c r="H12" s="8">
        <v>11.1</v>
      </c>
      <c r="I12" s="8">
        <v>11.1</v>
      </c>
      <c r="J12" s="8">
        <v>10.3</v>
      </c>
      <c r="K12" s="8">
        <v>10.3</v>
      </c>
      <c r="L12" s="8">
        <v>10.3</v>
      </c>
      <c r="M12" s="8">
        <v>10.3</v>
      </c>
      <c r="N12" s="8">
        <v>10.3</v>
      </c>
      <c r="O12" s="8">
        <v>10.199999999999999</v>
      </c>
      <c r="P12" s="8">
        <v>10.199999999999999</v>
      </c>
      <c r="Q12" s="8">
        <v>10.199999999999999</v>
      </c>
      <c r="R12" s="8">
        <v>10.199999999999999</v>
      </c>
      <c r="S12" s="8">
        <v>10.199999999999999</v>
      </c>
      <c r="T12" s="8">
        <v>9.9499999999999993</v>
      </c>
    </row>
    <row r="13" spans="2:20" x14ac:dyDescent="0.25">
      <c r="B13" s="10" t="s">
        <v>33</v>
      </c>
      <c r="C13" s="8">
        <v>11.98</v>
      </c>
      <c r="D13" s="8">
        <v>10.18</v>
      </c>
      <c r="E13" s="8">
        <v>11.54</v>
      </c>
      <c r="F13" s="8">
        <v>12.52</v>
      </c>
      <c r="G13" s="8">
        <v>12.5</v>
      </c>
      <c r="H13" s="8">
        <v>10.93</v>
      </c>
      <c r="I13" s="8">
        <v>10.41</v>
      </c>
      <c r="J13" s="8">
        <v>11.56</v>
      </c>
      <c r="K13" s="8">
        <v>12.57</v>
      </c>
      <c r="L13" s="7">
        <v>11.8</v>
      </c>
      <c r="M13" s="8">
        <v>11.27</v>
      </c>
      <c r="N13" s="8">
        <v>6.38</v>
      </c>
      <c r="O13" s="8">
        <v>11.75</v>
      </c>
      <c r="P13" s="8">
        <v>12.05</v>
      </c>
      <c r="Q13" s="8">
        <v>12.31</v>
      </c>
      <c r="R13" s="8">
        <v>11.11</v>
      </c>
      <c r="S13" s="8">
        <v>10.34</v>
      </c>
      <c r="T13" s="8">
        <v>8.2100000000000009</v>
      </c>
    </row>
  </sheetData>
  <mergeCells count="1">
    <mergeCell ref="B4:O4"/>
  </mergeCells>
  <phoneticPr fontId="11" type="noConversion"/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H25"/>
  <sheetViews>
    <sheetView topLeftCell="A2" zoomScale="130" zoomScaleNormal="130" workbookViewId="0">
      <selection activeCell="B28" sqref="B28"/>
    </sheetView>
  </sheetViews>
  <sheetFormatPr defaultRowHeight="15" x14ac:dyDescent="0.25"/>
  <cols>
    <col min="4" max="4" width="11.28515625" customWidth="1"/>
    <col min="5" max="5" width="13.7109375" bestFit="1" customWidth="1"/>
    <col min="6" max="6" width="13" customWidth="1"/>
    <col min="7" max="7" width="13.5703125" bestFit="1" customWidth="1"/>
    <col min="8" max="8" width="7.7109375" bestFit="1" customWidth="1"/>
  </cols>
  <sheetData>
    <row r="5" spans="4:8" ht="18" x14ac:dyDescent="0.25">
      <c r="D5" s="61" t="s">
        <v>76</v>
      </c>
      <c r="E5" s="61"/>
      <c r="F5" s="61"/>
      <c r="G5" s="61"/>
      <c r="H5" s="61"/>
    </row>
    <row r="6" spans="4:8" x14ac:dyDescent="0.25">
      <c r="D6" s="27" t="s">
        <v>12</v>
      </c>
      <c r="E6" s="14" t="s">
        <v>35</v>
      </c>
      <c r="F6" s="14" t="s">
        <v>36</v>
      </c>
      <c r="G6" s="14" t="s">
        <v>37</v>
      </c>
      <c r="H6" s="14" t="s">
        <v>13</v>
      </c>
    </row>
    <row r="7" spans="4:8" x14ac:dyDescent="0.25">
      <c r="D7" s="10" t="s">
        <v>38</v>
      </c>
      <c r="E7" s="16">
        <v>0.43</v>
      </c>
      <c r="F7" s="16">
        <v>0.05</v>
      </c>
      <c r="G7" s="16">
        <v>0.52</v>
      </c>
      <c r="H7" s="16">
        <v>1</v>
      </c>
    </row>
    <row r="8" spans="4:8" ht="17.25" x14ac:dyDescent="0.25">
      <c r="D8" s="13" t="s">
        <v>75</v>
      </c>
      <c r="E8" s="15">
        <v>0.4279</v>
      </c>
      <c r="F8" s="15">
        <v>4.8500000000000001E-2</v>
      </c>
      <c r="G8" s="15">
        <v>0.52359999999999995</v>
      </c>
      <c r="H8" s="16">
        <f>SUM(E8:G8)</f>
        <v>1</v>
      </c>
    </row>
    <row r="9" spans="4:8" x14ac:dyDescent="0.25">
      <c r="D9" s="27" t="s">
        <v>23</v>
      </c>
      <c r="E9" s="14"/>
      <c r="F9" s="14"/>
      <c r="G9" s="14"/>
      <c r="H9" s="14"/>
    </row>
    <row r="10" spans="4:8" x14ac:dyDescent="0.25">
      <c r="D10" s="17" t="s">
        <v>38</v>
      </c>
      <c r="E10" s="16">
        <v>0.47499999999999998</v>
      </c>
      <c r="F10" s="16">
        <v>5.0000000000000001E-3</v>
      </c>
      <c r="G10" s="16">
        <v>0.52</v>
      </c>
      <c r="H10" s="16">
        <v>1</v>
      </c>
    </row>
    <row r="11" spans="4:8" ht="17.25" x14ac:dyDescent="0.25">
      <c r="D11" s="13" t="s">
        <v>79</v>
      </c>
      <c r="E11" s="15">
        <v>0.61799999999999999</v>
      </c>
      <c r="F11" s="15">
        <v>3.0000000000000001E-3</v>
      </c>
      <c r="G11" s="15">
        <v>0.378</v>
      </c>
      <c r="H11" s="16">
        <f>ROUND(SUM(E11:G11),0)</f>
        <v>1</v>
      </c>
    </row>
    <row r="12" spans="4:8" x14ac:dyDescent="0.25">
      <c r="D12" s="27" t="s">
        <v>18</v>
      </c>
      <c r="E12" s="14"/>
      <c r="F12" s="14"/>
      <c r="G12" s="14"/>
      <c r="H12" s="14"/>
    </row>
    <row r="13" spans="4:8" x14ac:dyDescent="0.25">
      <c r="D13" s="17" t="s">
        <v>38</v>
      </c>
      <c r="E13" s="16">
        <v>0.45250000000000001</v>
      </c>
      <c r="F13" s="16">
        <v>2.75E-2</v>
      </c>
      <c r="G13" s="16">
        <v>0.52</v>
      </c>
      <c r="H13" s="16">
        <v>1</v>
      </c>
    </row>
    <row r="14" spans="4:8" ht="17.25" x14ac:dyDescent="0.25">
      <c r="D14" s="13" t="s">
        <v>80</v>
      </c>
      <c r="E14" s="15">
        <v>0.46187</v>
      </c>
      <c r="F14" s="15">
        <v>0</v>
      </c>
      <c r="G14" s="15">
        <v>0.53813</v>
      </c>
      <c r="H14" s="16">
        <f>SUM(E14:G14)</f>
        <v>1</v>
      </c>
    </row>
    <row r="15" spans="4:8" x14ac:dyDescent="0.25">
      <c r="D15" s="18"/>
      <c r="E15" s="19"/>
      <c r="F15" s="19"/>
      <c r="G15" s="19"/>
      <c r="H15" s="20"/>
    </row>
    <row r="16" spans="4:8" x14ac:dyDescent="0.25">
      <c r="D16" s="56" t="s">
        <v>65</v>
      </c>
      <c r="E16" s="41" t="s">
        <v>82</v>
      </c>
      <c r="F16" s="41"/>
      <c r="G16" s="41"/>
    </row>
    <row r="17" spans="4:8" x14ac:dyDescent="0.25">
      <c r="D17" s="56" t="s">
        <v>67</v>
      </c>
      <c r="E17" s="41" t="s">
        <v>77</v>
      </c>
      <c r="F17" s="41"/>
      <c r="G17" s="41"/>
    </row>
    <row r="18" spans="4:8" x14ac:dyDescent="0.25">
      <c r="D18" s="56" t="s">
        <v>68</v>
      </c>
      <c r="E18" s="41" t="s">
        <v>78</v>
      </c>
      <c r="F18" s="41"/>
      <c r="G18" s="41"/>
    </row>
    <row r="19" spans="4:8" x14ac:dyDescent="0.25">
      <c r="D19" s="56" t="s">
        <v>70</v>
      </c>
      <c r="E19" s="57" t="s">
        <v>81</v>
      </c>
      <c r="F19" s="41"/>
      <c r="G19" s="41"/>
    </row>
    <row r="20" spans="4:8" x14ac:dyDescent="0.25">
      <c r="D20" s="41"/>
      <c r="E20" s="41"/>
      <c r="F20" s="41" t="s">
        <v>71</v>
      </c>
      <c r="G20" s="58">
        <v>0.496</v>
      </c>
    </row>
    <row r="21" spans="4:8" x14ac:dyDescent="0.25">
      <c r="D21" s="41"/>
      <c r="E21" s="41"/>
      <c r="F21" s="41" t="s">
        <v>36</v>
      </c>
      <c r="G21" s="58">
        <v>3.0000000000000001E-3</v>
      </c>
    </row>
    <row r="22" spans="4:8" x14ac:dyDescent="0.25">
      <c r="D22" s="41"/>
      <c r="E22" s="41"/>
      <c r="F22" s="41" t="s">
        <v>72</v>
      </c>
      <c r="G22" s="58">
        <v>0.501</v>
      </c>
    </row>
    <row r="23" spans="4:8" x14ac:dyDescent="0.25">
      <c r="D23" s="41"/>
      <c r="E23" s="41"/>
      <c r="F23" s="41"/>
      <c r="G23" s="41"/>
    </row>
    <row r="24" spans="4:8" x14ac:dyDescent="0.25">
      <c r="D24" s="56" t="s">
        <v>73</v>
      </c>
      <c r="E24" s="57" t="s">
        <v>66</v>
      </c>
      <c r="F24" s="59"/>
      <c r="G24" s="59"/>
      <c r="H24" s="39"/>
    </row>
    <row r="25" spans="4:8" x14ac:dyDescent="0.25">
      <c r="D25" s="56" t="s">
        <v>74</v>
      </c>
      <c r="E25" s="57" t="s">
        <v>69</v>
      </c>
      <c r="F25" s="59"/>
      <c r="G25" s="59"/>
      <c r="H25" s="39"/>
    </row>
  </sheetData>
  <mergeCells count="1">
    <mergeCell ref="D5:H5"/>
  </mergeCells>
  <pageMargins left="0.7" right="0.7" top="0.75" bottom="0.75" header="0.3" footer="0.3"/>
  <ignoredErrors>
    <ignoredError sqref="D16:D19 D24:D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Bundled System Average Rate </vt:lpstr>
      <vt:lpstr>Retail Sales</vt:lpstr>
      <vt:lpstr>Revenue Requirement</vt:lpstr>
      <vt:lpstr>Rate Base</vt:lpstr>
      <vt:lpstr>ROR</vt:lpstr>
      <vt:lpstr>ROE</vt:lpstr>
      <vt:lpstr>Capital Structure</vt:lpstr>
      <vt:lpstr>'Bundled System Average Rate '!Print_Area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Wardrip</dc:creator>
  <cp:lastModifiedBy>Momblanco, Regina</cp:lastModifiedBy>
  <dcterms:created xsi:type="dcterms:W3CDTF">2017-10-24T15:35:10Z</dcterms:created>
  <dcterms:modified xsi:type="dcterms:W3CDTF">2025-02-21T23:53:06Z</dcterms:modified>
</cp:coreProperties>
</file>