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uc-my.sharepoint.com/personal/jared_ferguson_cpuc_ca_gov/Documents/BusbarMapping/Baseline_Reconciliation/24-25_TPP_reconciliation/"/>
    </mc:Choice>
  </mc:AlternateContent>
  <xr:revisionPtr revIDLastSave="4081" documentId="8_{20827AA0-5967-4A67-8A24-393AF3C92C34}" xr6:coauthVersionLast="47" xr6:coauthVersionMax="47" xr10:uidLastSave="{23B62BF0-5191-4F50-9294-46F0FFAB1073}"/>
  <bookViews>
    <workbookView xWindow="-28920" yWindow="-1920" windowWidth="29040" windowHeight="17640" xr2:uid="{54560433-8FAD-4C69-8C01-99A0F5650AD1}"/>
  </bookViews>
  <sheets>
    <sheet name="Baseline_Reconcile_Resources" sheetId="1" r:id="rId1"/>
    <sheet name="Summary_by_Sub" sheetId="2" r:id="rId2"/>
  </sheets>
  <definedNames>
    <definedName name="_xlnm._FilterDatabase" localSheetId="0" hidden="1">Baseline_Reconcile_Resources!$A$4:$Z$380</definedName>
    <definedName name="_xlnm._FilterDatabase" localSheetId="1" hidden="1">Summary_by_Sub!$A$4:$AF$489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4" i="1" l="1" a="1"/>
  <c r="X84" i="1" s="1"/>
  <c r="X56" i="1" a="1"/>
  <c r="X56" i="1" s="1"/>
  <c r="X83" i="1" a="1"/>
  <c r="X83" i="1" s="1"/>
  <c r="X81" i="1" a="1"/>
  <c r="X81" i="1" s="1"/>
  <c r="X131" i="1" l="1" a="1"/>
  <c r="X131" i="1" s="1"/>
  <c r="S242" i="1"/>
  <c r="S194" i="1"/>
  <c r="X157" i="1" a="1"/>
  <c r="X157" i="1" s="1"/>
  <c r="S250" i="1"/>
  <c r="X85" i="1" a="1"/>
  <c r="X85" i="1" s="1"/>
  <c r="X215" i="1" a="1"/>
  <c r="X215" i="1" s="1"/>
  <c r="X28" i="1" a="1"/>
  <c r="X28" i="1" s="1"/>
  <c r="X109" i="1" a="1"/>
  <c r="X109" i="1" s="1"/>
  <c r="X46" i="1" a="1"/>
  <c r="X46" i="1" s="1"/>
  <c r="X300" i="1" a="1"/>
  <c r="X300" i="1" s="1"/>
  <c r="X99" i="1" a="1"/>
  <c r="X99" i="1" s="1"/>
  <c r="X320" i="1" a="1"/>
  <c r="X320" i="1" s="1"/>
  <c r="X255" i="1" a="1"/>
  <c r="X255" i="1" s="1"/>
  <c r="X256" i="1" a="1"/>
  <c r="X256" i="1" s="1"/>
  <c r="X257" i="1" a="1"/>
  <c r="X257" i="1" s="1"/>
  <c r="X17" i="1" a="1"/>
  <c r="X17" i="1" s="1"/>
  <c r="X293" i="1" a="1"/>
  <c r="X293" i="1" s="1"/>
  <c r="X135" i="1" a="1"/>
  <c r="X135" i="1" s="1"/>
  <c r="X136" i="1" a="1"/>
  <c r="X136" i="1" s="1"/>
  <c r="X223" i="1" a="1"/>
  <c r="X223" i="1" s="1"/>
  <c r="X343" i="1" a="1"/>
  <c r="X343" i="1" s="1"/>
  <c r="X149" i="1" a="1"/>
  <c r="X149" i="1" s="1"/>
  <c r="X150" i="1" a="1"/>
  <c r="X150" i="1" s="1"/>
  <c r="X372" i="1" a="1"/>
  <c r="X372" i="1" s="1"/>
  <c r="X298" i="1" a="1"/>
  <c r="X298" i="1" s="1"/>
  <c r="X299" i="1" a="1"/>
  <c r="X299" i="1" s="1"/>
  <c r="X373" i="1" a="1"/>
  <c r="X373" i="1" s="1"/>
  <c r="X292" i="1" a="1"/>
  <c r="X292" i="1" s="1"/>
  <c r="X233" i="1" a="1"/>
  <c r="X233" i="1" s="1"/>
  <c r="X247" i="1" a="1"/>
  <c r="X247" i="1" s="1"/>
  <c r="X308" i="1" a="1"/>
  <c r="X308" i="1" s="1"/>
  <c r="X88" i="1" a="1"/>
  <c r="X88" i="1" s="1"/>
  <c r="X89" i="1" a="1"/>
  <c r="X89" i="1" s="1"/>
  <c r="X90" i="1" a="1"/>
  <c r="X90" i="1" s="1"/>
  <c r="X91" i="1" a="1"/>
  <c r="X91" i="1" s="1"/>
  <c r="X92" i="1" a="1"/>
  <c r="X92" i="1" s="1"/>
  <c r="X93" i="1" a="1"/>
  <c r="X93" i="1" s="1"/>
  <c r="X65" i="1" a="1"/>
  <c r="X65" i="1" s="1"/>
  <c r="X336" i="1" a="1"/>
  <c r="X336" i="1" s="1"/>
  <c r="X334" i="1" a="1"/>
  <c r="X334" i="1" s="1"/>
  <c r="X337" i="1" a="1"/>
  <c r="X337" i="1" s="1"/>
  <c r="X314" i="1" a="1"/>
  <c r="X314" i="1" s="1"/>
  <c r="X331" i="1" a="1"/>
  <c r="X331" i="1" s="1"/>
  <c r="X57" i="1" a="1"/>
  <c r="X57" i="1" s="1"/>
  <c r="X60" i="1" a="1"/>
  <c r="X60" i="1" s="1"/>
  <c r="X62" i="1" a="1"/>
  <c r="X62" i="1" s="1"/>
  <c r="X61" i="1" a="1"/>
  <c r="X61" i="1" s="1"/>
  <c r="X58" i="1" a="1"/>
  <c r="X58" i="1" s="1"/>
  <c r="X59" i="1" a="1"/>
  <c r="X59" i="1" s="1"/>
  <c r="X159" i="1" a="1"/>
  <c r="X159" i="1" s="1"/>
  <c r="X160" i="1" a="1"/>
  <c r="X160" i="1" s="1"/>
  <c r="X319" i="1" a="1"/>
  <c r="X319" i="1" s="1"/>
  <c r="X225" i="1" a="1"/>
  <c r="X225" i="1" s="1"/>
  <c r="X248" i="1" a="1"/>
  <c r="X248" i="1" s="1"/>
  <c r="X67" i="1" a="1"/>
  <c r="X67" i="1" s="1"/>
  <c r="X184" i="1" a="1"/>
  <c r="X184" i="1" s="1"/>
  <c r="X185" i="1" a="1"/>
  <c r="X185" i="1" s="1"/>
  <c r="X186" i="1" a="1"/>
  <c r="X186" i="1" s="1"/>
  <c r="X187" i="1" a="1"/>
  <c r="X187" i="1" s="1"/>
  <c r="X188" i="1" a="1"/>
  <c r="X188" i="1" s="1"/>
  <c r="X189" i="1" a="1"/>
  <c r="X189" i="1" s="1"/>
  <c r="X190" i="1" a="1"/>
  <c r="X190" i="1" s="1"/>
  <c r="X191" i="1" a="1"/>
  <c r="X191" i="1" s="1"/>
  <c r="X5" i="1" a="1"/>
  <c r="X5" i="1" s="1"/>
  <c r="X137" i="1" a="1"/>
  <c r="X137" i="1" s="1"/>
  <c r="X138" i="1" a="1"/>
  <c r="X138" i="1" s="1"/>
  <c r="X139" i="1" a="1"/>
  <c r="X139" i="1" s="1"/>
  <c r="X202" i="1" a="1"/>
  <c r="X202" i="1" s="1"/>
  <c r="X199" i="1" a="1"/>
  <c r="X199" i="1" s="1"/>
  <c r="X304" i="1" a="1"/>
  <c r="X304" i="1" s="1"/>
  <c r="X259" i="1" a="1"/>
  <c r="X259" i="1" s="1"/>
  <c r="X125" i="1" a="1"/>
  <c r="X125" i="1" s="1"/>
  <c r="X313" i="1" a="1"/>
  <c r="X313" i="1" s="1"/>
  <c r="X317" i="1" a="1"/>
  <c r="X317" i="1" s="1"/>
  <c r="X318" i="1" a="1"/>
  <c r="X318" i="1" s="1"/>
  <c r="X252" i="1" a="1"/>
  <c r="X252" i="1" s="1"/>
  <c r="X12" i="1" a="1"/>
  <c r="X12" i="1" s="1"/>
  <c r="X307" i="1" a="1"/>
  <c r="X307" i="1" s="1"/>
  <c r="X113" i="1" a="1"/>
  <c r="X113" i="1" s="1"/>
  <c r="X151" i="1" a="1"/>
  <c r="X151" i="1" s="1"/>
  <c r="X126" i="1" a="1"/>
  <c r="X126" i="1" s="1"/>
  <c r="X71" i="1" a="1"/>
  <c r="X71" i="1" s="1"/>
  <c r="X72" i="1" a="1"/>
  <c r="X72" i="1" s="1"/>
  <c r="X70" i="1" a="1"/>
  <c r="X70" i="1" s="1"/>
  <c r="X176" i="1" a="1"/>
  <c r="X176" i="1" s="1"/>
  <c r="X103" i="1" a="1"/>
  <c r="X103" i="1" s="1"/>
  <c r="X104" i="1" a="1"/>
  <c r="X104" i="1" s="1"/>
  <c r="X258" i="1" a="1"/>
  <c r="X258" i="1" s="1"/>
  <c r="X18" i="1" a="1"/>
  <c r="X18" i="1" s="1"/>
  <c r="X97" i="1" a="1"/>
  <c r="X97" i="1" s="1"/>
  <c r="X167" i="1" a="1"/>
  <c r="X167" i="1" s="1"/>
  <c r="X168" i="1" a="1"/>
  <c r="X168" i="1" s="1"/>
  <c r="X161" i="1" a="1"/>
  <c r="X161" i="1" s="1"/>
  <c r="X152" i="1" a="1"/>
  <c r="X152" i="1" s="1"/>
  <c r="X153" i="1" a="1"/>
  <c r="X153" i="1" s="1"/>
  <c r="X220" i="1" a="1"/>
  <c r="X220" i="1" s="1"/>
  <c r="X114" i="1" a="1"/>
  <c r="X114" i="1" s="1"/>
  <c r="X115" i="1" a="1"/>
  <c r="X115" i="1" s="1"/>
  <c r="X116" i="1" a="1"/>
  <c r="X116" i="1" s="1"/>
  <c r="X117" i="1" a="1"/>
  <c r="X117" i="1" s="1"/>
  <c r="X118" i="1" a="1"/>
  <c r="X118" i="1" s="1"/>
  <c r="X119" i="1" a="1"/>
  <c r="X119" i="1" s="1"/>
  <c r="X120" i="1" a="1"/>
  <c r="X120" i="1" s="1"/>
  <c r="X105" i="1" a="1"/>
  <c r="X105" i="1" s="1"/>
  <c r="X106" i="1" a="1"/>
  <c r="X106" i="1" s="1"/>
  <c r="X140" i="1" a="1"/>
  <c r="X140" i="1" s="1"/>
  <c r="X352" i="1" a="1"/>
  <c r="X352" i="1" s="1"/>
  <c r="X203" i="1" a="1"/>
  <c r="X203" i="1" s="1"/>
  <c r="X182" i="1" a="1"/>
  <c r="X182" i="1" s="1"/>
  <c r="X183" i="1" a="1"/>
  <c r="X183" i="1" s="1"/>
  <c r="X226" i="1" a="1"/>
  <c r="X226" i="1" s="1"/>
  <c r="X227" i="1" a="1"/>
  <c r="X227" i="1" s="1"/>
  <c r="X228" i="1" a="1"/>
  <c r="X228" i="1" s="1"/>
  <c r="X229" i="1" a="1"/>
  <c r="X229" i="1" s="1"/>
  <c r="X264" i="1" a="1"/>
  <c r="X264" i="1" s="1"/>
  <c r="X265" i="1" a="1"/>
  <c r="X265" i="1" s="1"/>
  <c r="X180" i="1" a="1"/>
  <c r="X180" i="1" s="1"/>
  <c r="X332" i="1" a="1"/>
  <c r="X332" i="1" s="1"/>
  <c r="X250" i="1" a="1"/>
  <c r="X250" i="1" s="1"/>
  <c r="X195" i="1" a="1"/>
  <c r="X195" i="1" s="1"/>
  <c r="X196" i="1" a="1"/>
  <c r="X196" i="1" s="1"/>
  <c r="X197" i="1" a="1"/>
  <c r="X197" i="1" s="1"/>
  <c r="X198" i="1" a="1"/>
  <c r="X198" i="1" s="1"/>
  <c r="X339" i="1" a="1"/>
  <c r="X339" i="1" s="1"/>
  <c r="X324" i="1" a="1"/>
  <c r="X324" i="1" s="1"/>
  <c r="X207" i="1" a="1"/>
  <c r="X207" i="1" s="1"/>
  <c r="X208" i="1" a="1"/>
  <c r="X208" i="1" s="1"/>
  <c r="X75" i="1" a="1"/>
  <c r="X75" i="1" s="1"/>
  <c r="X73" i="1" a="1"/>
  <c r="X73" i="1" s="1"/>
  <c r="X76" i="1" a="1"/>
  <c r="X76" i="1" s="1"/>
  <c r="X77" i="1" a="1"/>
  <c r="X77" i="1" s="1"/>
  <c r="X144" i="1" a="1"/>
  <c r="X144" i="1" s="1"/>
  <c r="X145" i="1" a="1"/>
  <c r="X145" i="1" s="1"/>
  <c r="X237" i="1" a="1"/>
  <c r="X237" i="1" s="1"/>
  <c r="X238" i="1" a="1"/>
  <c r="X238" i="1" s="1"/>
  <c r="X374" i="1" a="1"/>
  <c r="X374" i="1" s="1"/>
  <c r="X236" i="1" a="1"/>
  <c r="X236" i="1" s="1"/>
  <c r="X78" i="1" a="1"/>
  <c r="X78" i="1" s="1"/>
  <c r="X239" i="1" a="1"/>
  <c r="X239" i="1" s="1"/>
  <c r="X240" i="1" a="1"/>
  <c r="X240" i="1" s="1"/>
  <c r="X175" i="1" a="1"/>
  <c r="X175" i="1" s="1"/>
  <c r="X79" i="1" a="1"/>
  <c r="X79" i="1" s="1"/>
  <c r="X216" i="1" a="1"/>
  <c r="X216" i="1" s="1"/>
  <c r="X375" i="1" a="1"/>
  <c r="X375" i="1" s="1"/>
  <c r="X232" i="1" a="1"/>
  <c r="X232" i="1" s="1"/>
  <c r="X177" i="1" a="1"/>
  <c r="X177" i="1" s="1"/>
  <c r="X212" i="1" a="1"/>
  <c r="X212" i="1" s="1"/>
  <c r="X213" i="1" a="1"/>
  <c r="X213" i="1" s="1"/>
  <c r="X376" i="1" a="1"/>
  <c r="X376" i="1" s="1"/>
  <c r="X47" i="1" a="1"/>
  <c r="X47" i="1" s="1"/>
  <c r="X244" i="1" a="1"/>
  <c r="X244" i="1" s="1"/>
  <c r="X245" i="1" a="1"/>
  <c r="X245" i="1" s="1"/>
  <c r="X289" i="1" a="1"/>
  <c r="X289" i="1" s="1"/>
  <c r="X303" i="1" a="1"/>
  <c r="X303" i="1" s="1"/>
  <c r="X356" i="1" a="1"/>
  <c r="X356" i="1" s="1"/>
  <c r="X353" i="1" a="1"/>
  <c r="X353" i="1" s="1"/>
  <c r="X132" i="1" a="1"/>
  <c r="X132" i="1" s="1"/>
  <c r="X133" i="1" a="1"/>
  <c r="X133" i="1" s="1"/>
  <c r="X345" i="1" a="1"/>
  <c r="X345" i="1" s="1"/>
  <c r="X249" i="1" a="1"/>
  <c r="X249" i="1" s="1"/>
  <c r="X377" i="1" a="1"/>
  <c r="X377" i="1" s="1"/>
  <c r="X355" i="1" a="1"/>
  <c r="X355" i="1" s="1"/>
  <c r="X309" i="1" a="1"/>
  <c r="X309" i="1" s="1"/>
  <c r="X310" i="1" a="1"/>
  <c r="X310" i="1" s="1"/>
  <c r="X311" i="1" a="1"/>
  <c r="X311" i="1" s="1"/>
  <c r="X312" i="1" a="1"/>
  <c r="X312" i="1" s="1"/>
  <c r="X163" i="1" a="1"/>
  <c r="X163" i="1" s="1"/>
  <c r="X288" i="1" a="1"/>
  <c r="X288" i="1" s="1"/>
  <c r="X279" i="1" a="1"/>
  <c r="X279" i="1" s="1"/>
  <c r="X80" i="1" a="1"/>
  <c r="X80" i="1" s="1"/>
  <c r="X82" i="1" a="1"/>
  <c r="X82" i="1" s="1"/>
  <c r="X19" i="1" a="1"/>
  <c r="X19" i="1" s="1"/>
  <c r="X16" i="1" a="1"/>
  <c r="X16" i="1" s="1"/>
  <c r="X63" i="1" a="1"/>
  <c r="X63" i="1" s="1"/>
  <c r="X64" i="1" a="1"/>
  <c r="X64" i="1" s="1"/>
  <c r="X66" i="1" a="1"/>
  <c r="X66" i="1" s="1"/>
  <c r="X68" i="1" a="1"/>
  <c r="X68" i="1" s="1"/>
  <c r="X86" i="1" a="1"/>
  <c r="X86" i="1" s="1"/>
  <c r="X100" i="1" a="1"/>
  <c r="X100" i="1" s="1"/>
  <c r="X101" i="1" a="1"/>
  <c r="X101" i="1" s="1"/>
  <c r="X110" i="1" a="1"/>
  <c r="X110" i="1" s="1"/>
  <c r="X111" i="1" a="1"/>
  <c r="X111" i="1" s="1"/>
  <c r="X121" i="1" a="1"/>
  <c r="X121" i="1" s="1"/>
  <c r="X122" i="1" a="1"/>
  <c r="X122" i="1" s="1"/>
  <c r="X123" i="1" a="1"/>
  <c r="X123" i="1" s="1"/>
  <c r="X127" i="1" a="1"/>
  <c r="X127" i="1" s="1"/>
  <c r="X128" i="1" a="1"/>
  <c r="X128" i="1" s="1"/>
  <c r="X178" i="1" a="1"/>
  <c r="X178" i="1" s="1"/>
  <c r="X179" i="1" a="1"/>
  <c r="X179" i="1" s="1"/>
  <c r="X192" i="1" a="1"/>
  <c r="X192" i="1" s="1"/>
  <c r="X193" i="1" a="1"/>
  <c r="X193" i="1" s="1"/>
  <c r="X224" i="1" a="1"/>
  <c r="X224" i="1" s="1"/>
  <c r="X260" i="1" a="1"/>
  <c r="X260" i="1" s="1"/>
  <c r="X263" i="1" a="1"/>
  <c r="X263" i="1" s="1"/>
  <c r="X266" i="1" a="1"/>
  <c r="X266" i="1" s="1"/>
  <c r="X267" i="1" a="1"/>
  <c r="X267" i="1" s="1"/>
  <c r="X268" i="1" a="1"/>
  <c r="X268" i="1" s="1"/>
  <c r="X306" i="1" a="1"/>
  <c r="X306" i="1" s="1"/>
  <c r="X315" i="1" a="1"/>
  <c r="X315" i="1" s="1"/>
  <c r="X316" i="1" a="1"/>
  <c r="X316" i="1" s="1"/>
  <c r="X321" i="1" a="1"/>
  <c r="X321" i="1" s="1"/>
  <c r="X322" i="1" a="1"/>
  <c r="X322" i="1" s="1"/>
  <c r="X323" i="1" a="1"/>
  <c r="X323" i="1" s="1"/>
  <c r="X325" i="1" a="1"/>
  <c r="X325" i="1" s="1"/>
  <c r="X326" i="1" a="1"/>
  <c r="X326" i="1" s="1"/>
  <c r="X328" i="1" a="1"/>
  <c r="X328" i="1" s="1"/>
  <c r="X329" i="1" a="1"/>
  <c r="X329" i="1" s="1"/>
  <c r="X330" i="1" a="1"/>
  <c r="X330" i="1" s="1"/>
  <c r="X347" i="1" a="1"/>
  <c r="X347" i="1" s="1"/>
  <c r="X146" i="1" a="1"/>
  <c r="X146" i="1" s="1"/>
  <c r="X147" i="1" a="1"/>
  <c r="X147" i="1" s="1"/>
  <c r="X148" i="1" a="1"/>
  <c r="X148" i="1" s="1"/>
  <c r="X246" i="1" a="1"/>
  <c r="X246" i="1" s="1"/>
  <c r="X169" i="1" a="1"/>
  <c r="X169" i="1" s="1"/>
  <c r="X170" i="1" a="1"/>
  <c r="X170" i="1" s="1"/>
  <c r="X171" i="1" a="1"/>
  <c r="X171" i="1" s="1"/>
  <c r="X172" i="1" a="1"/>
  <c r="X172" i="1" s="1"/>
  <c r="X173" i="1" a="1"/>
  <c r="X173" i="1" s="1"/>
  <c r="X174" i="1" a="1"/>
  <c r="X174" i="1" s="1"/>
  <c r="X74" i="1" a="1"/>
  <c r="X74" i="1" s="1"/>
  <c r="X340" i="1" a="1"/>
  <c r="X340" i="1" s="1"/>
  <c r="X344" i="1" a="1"/>
  <c r="X344" i="1" s="1"/>
  <c r="X154" i="1" a="1"/>
  <c r="X154" i="1" s="1"/>
  <c r="X155" i="1" a="1"/>
  <c r="X155" i="1" s="1"/>
  <c r="X162" i="1" a="1"/>
  <c r="X162" i="1" s="1"/>
  <c r="X194" i="1" a="1"/>
  <c r="X194" i="1" s="1"/>
  <c r="X209" i="1" a="1"/>
  <c r="X209" i="1" s="1"/>
  <c r="X210" i="1" a="1"/>
  <c r="X210" i="1" s="1"/>
  <c r="X234" i="1" a="1"/>
  <c r="X234" i="1" s="1"/>
  <c r="X261" i="1" a="1"/>
  <c r="X261" i="1" s="1"/>
  <c r="X269" i="1" a="1"/>
  <c r="X269" i="1" s="1"/>
  <c r="X141" i="1" a="1"/>
  <c r="X141" i="1" s="1"/>
  <c r="X94" i="1" a="1"/>
  <c r="X94" i="1" s="1"/>
  <c r="X262" i="1" a="1"/>
  <c r="X262" i="1" s="1"/>
  <c r="X142" i="1" a="1"/>
  <c r="X142" i="1" s="1"/>
  <c r="X251" i="1" a="1"/>
  <c r="X251" i="1" s="1"/>
  <c r="X9" i="1" a="1"/>
  <c r="X9" i="1" s="1"/>
  <c r="X23" i="1" a="1"/>
  <c r="X23" i="1" s="1"/>
  <c r="X24" i="1" a="1"/>
  <c r="X24" i="1" s="1"/>
  <c r="X31" i="1" a="1"/>
  <c r="X31" i="1" s="1"/>
  <c r="X42" i="1" a="1"/>
  <c r="X42" i="1" s="1"/>
  <c r="X49" i="1" a="1"/>
  <c r="X49" i="1" s="1"/>
  <c r="X69" i="1" a="1"/>
  <c r="X69" i="1" s="1"/>
  <c r="X87" i="1" a="1"/>
  <c r="X87" i="1" s="1"/>
  <c r="X95" i="1" a="1"/>
  <c r="X95" i="1" s="1"/>
  <c r="X112" i="1" a="1"/>
  <c r="X112" i="1" s="1"/>
  <c r="X124" i="1" a="1"/>
  <c r="X124" i="1" s="1"/>
  <c r="X143" i="1" a="1"/>
  <c r="X143" i="1" s="1"/>
  <c r="X181" i="1" a="1"/>
  <c r="X181" i="1" s="1"/>
  <c r="X294" i="1" a="1"/>
  <c r="X294" i="1" s="1"/>
  <c r="X295" i="1" a="1"/>
  <c r="X295" i="1" s="1"/>
  <c r="X221" i="1" a="1"/>
  <c r="X221" i="1" s="1"/>
  <c r="X230" i="1" a="1"/>
  <c r="X230" i="1" s="1"/>
  <c r="X243" i="1" a="1"/>
  <c r="X243" i="1" s="1"/>
  <c r="X231" i="1" a="1"/>
  <c r="X231" i="1" s="1"/>
  <c r="X253" i="1" a="1"/>
  <c r="X253" i="1" s="1"/>
  <c r="X254" i="1" a="1"/>
  <c r="X254" i="1" s="1"/>
  <c r="X270" i="1" a="1"/>
  <c r="X270" i="1" s="1"/>
  <c r="X271" i="1" a="1"/>
  <c r="X271" i="1" s="1"/>
  <c r="X275" i="1" a="1"/>
  <c r="X275" i="1" s="1"/>
  <c r="X276" i="1" a="1"/>
  <c r="X276" i="1" s="1"/>
  <c r="X277" i="1" a="1"/>
  <c r="X277" i="1" s="1"/>
  <c r="X278" i="1" a="1"/>
  <c r="X278" i="1" s="1"/>
  <c r="X297" i="1" a="1"/>
  <c r="X297" i="1" s="1"/>
  <c r="X301" i="1" a="1"/>
  <c r="X301" i="1" s="1"/>
  <c r="X305" i="1" a="1"/>
  <c r="X305" i="1" s="1"/>
  <c r="X333" i="1" a="1"/>
  <c r="X333" i="1" s="1"/>
  <c r="X342" i="1" a="1"/>
  <c r="X342" i="1" s="1"/>
  <c r="X346" i="1" a="1"/>
  <c r="X346" i="1" s="1"/>
  <c r="X349" i="1" a="1"/>
  <c r="X349" i="1" s="1"/>
  <c r="X362" i="1" a="1"/>
  <c r="X362" i="1" s="1"/>
  <c r="X156" i="1" a="1"/>
  <c r="X156" i="1" s="1"/>
  <c r="X7" i="1" a="1"/>
  <c r="X7" i="1" s="1"/>
  <c r="X10" i="1" a="1"/>
  <c r="X10" i="1" s="1"/>
  <c r="X11" i="1" a="1"/>
  <c r="X11" i="1" s="1"/>
  <c r="X21" i="1" a="1"/>
  <c r="X21" i="1" s="1"/>
  <c r="X22" i="1" a="1"/>
  <c r="X22" i="1" s="1"/>
  <c r="X27" i="1" a="1"/>
  <c r="X27" i="1" s="1"/>
  <c r="X29" i="1" a="1"/>
  <c r="X29" i="1" s="1"/>
  <c r="X30" i="1" a="1"/>
  <c r="X30" i="1" s="1"/>
  <c r="X32" i="1" a="1"/>
  <c r="X32" i="1" s="1"/>
  <c r="X33" i="1" a="1"/>
  <c r="X33" i="1" s="1"/>
  <c r="X34" i="1" a="1"/>
  <c r="X34" i="1" s="1"/>
  <c r="X6" i="1" a="1"/>
  <c r="X6" i="1" s="1"/>
  <c r="X36" i="1" a="1"/>
  <c r="X36" i="1" s="1"/>
  <c r="X37" i="1" a="1"/>
  <c r="X37" i="1" s="1"/>
  <c r="X39" i="1" a="1"/>
  <c r="X39" i="1" s="1"/>
  <c r="X41" i="1" a="1"/>
  <c r="X41" i="1" s="1"/>
  <c r="X50" i="1" a="1"/>
  <c r="X50" i="1" s="1"/>
  <c r="X51" i="1" a="1"/>
  <c r="X51" i="1" s="1"/>
  <c r="X52" i="1" a="1"/>
  <c r="X52" i="1" s="1"/>
  <c r="X53" i="1" a="1"/>
  <c r="X53" i="1" s="1"/>
  <c r="X134" i="1" a="1"/>
  <c r="X134" i="1" s="1"/>
  <c r="X158" i="1" a="1"/>
  <c r="X158" i="1" s="1"/>
  <c r="X201" i="1" a="1"/>
  <c r="X201" i="1" s="1"/>
  <c r="X205" i="1" a="1"/>
  <c r="X205" i="1" s="1"/>
  <c r="X206" i="1" a="1"/>
  <c r="X206" i="1" s="1"/>
  <c r="X102" i="1" a="1"/>
  <c r="X102" i="1" s="1"/>
  <c r="X211" i="1" a="1"/>
  <c r="X211" i="1" s="1"/>
  <c r="X217" i="1" a="1"/>
  <c r="X217" i="1" s="1"/>
  <c r="X218" i="1" a="1"/>
  <c r="X218" i="1" s="1"/>
  <c r="X219" i="1" a="1"/>
  <c r="X219" i="1" s="1"/>
  <c r="X222" i="1" a="1"/>
  <c r="X222" i="1" s="1"/>
  <c r="X241" i="1" a="1"/>
  <c r="X241" i="1" s="1"/>
  <c r="X242" i="1" a="1"/>
  <c r="X242" i="1" s="1"/>
  <c r="X274" i="1" a="1"/>
  <c r="X274" i="1" s="1"/>
  <c r="X280" i="1" a="1"/>
  <c r="X280" i="1" s="1"/>
  <c r="X281" i="1" a="1"/>
  <c r="X281" i="1" s="1"/>
  <c r="X282" i="1" a="1"/>
  <c r="X282" i="1" s="1"/>
  <c r="X286" i="1" a="1"/>
  <c r="X286" i="1" s="1"/>
  <c r="X287" i="1" a="1"/>
  <c r="X287" i="1" s="1"/>
  <c r="X302" i="1" a="1"/>
  <c r="X302" i="1" s="1"/>
  <c r="X327" i="1" a="1"/>
  <c r="X327" i="1" s="1"/>
  <c r="X335" i="1" a="1"/>
  <c r="X335" i="1" s="1"/>
  <c r="X341" i="1" a="1"/>
  <c r="X341" i="1" s="1"/>
  <c r="X351" i="1" a="1"/>
  <c r="X351" i="1" s="1"/>
  <c r="X354" i="1" a="1"/>
  <c r="X354" i="1" s="1"/>
  <c r="X357" i="1" a="1"/>
  <c r="X357" i="1" s="1"/>
  <c r="X358" i="1" a="1"/>
  <c r="X358" i="1" s="1"/>
  <c r="X359" i="1" a="1"/>
  <c r="X359" i="1" s="1"/>
  <c r="X360" i="1" a="1"/>
  <c r="X360" i="1" s="1"/>
  <c r="X291" i="1" a="1"/>
  <c r="X291" i="1" s="1"/>
  <c r="X290" i="1" a="1"/>
  <c r="X290" i="1" s="1"/>
  <c r="X54" i="1" a="1"/>
  <c r="X54" i="1" s="1"/>
  <c r="X55" i="1" a="1"/>
  <c r="X55" i="1" s="1"/>
  <c r="X235" i="1" a="1"/>
  <c r="X235" i="1" s="1"/>
  <c r="X204" i="1" a="1"/>
  <c r="X204" i="1" s="1"/>
  <c r="X40" i="1" a="1"/>
  <c r="X40" i="1" s="1"/>
  <c r="X45" i="1" a="1"/>
  <c r="X45" i="1" s="1"/>
  <c r="X43" i="1" a="1"/>
  <c r="X43" i="1" s="1"/>
  <c r="X25" i="1" a="1"/>
  <c r="X25" i="1" s="1"/>
  <c r="X26" i="1" a="1"/>
  <c r="X26" i="1" s="1"/>
  <c r="X35" i="1" a="1"/>
  <c r="X35" i="1" s="1"/>
  <c r="X378" i="1" a="1"/>
  <c r="X378" i="1" s="1"/>
  <c r="X379" i="1" a="1"/>
  <c r="X379" i="1" s="1"/>
  <c r="X380" i="1" a="1"/>
  <c r="X380" i="1" s="1"/>
  <c r="X366" i="1" a="1"/>
  <c r="X366" i="1" s="1"/>
  <c r="X368" i="1" a="1"/>
  <c r="X368" i="1" s="1"/>
  <c r="X370" i="1" a="1"/>
  <c r="X370" i="1" s="1"/>
  <c r="X371" i="1" a="1"/>
  <c r="X371" i="1" s="1"/>
  <c r="X369" i="1" a="1"/>
  <c r="X369" i="1" s="1"/>
  <c r="X367" i="1" a="1"/>
  <c r="X367" i="1" s="1"/>
  <c r="X8" i="1" a="1"/>
  <c r="X8" i="1" s="1"/>
  <c r="X15" i="1" a="1"/>
  <c r="X15" i="1" s="1"/>
  <c r="X20" i="1" a="1"/>
  <c r="X20" i="1" s="1"/>
  <c r="X14" i="1" a="1"/>
  <c r="X14" i="1" s="1"/>
  <c r="X13" i="1" a="1"/>
  <c r="X13" i="1" s="1"/>
  <c r="X38" i="1" a="1"/>
  <c r="X38" i="1" s="1"/>
  <c r="X48" i="1" a="1"/>
  <c r="X48" i="1" s="1"/>
  <c r="X363" i="1" a="1"/>
  <c r="X363" i="1" s="1"/>
  <c r="X44" i="1" a="1"/>
  <c r="X44" i="1" s="1"/>
  <c r="X200" i="1" a="1"/>
  <c r="X200" i="1" s="1"/>
  <c r="X107" i="1" a="1"/>
  <c r="X107" i="1" s="1"/>
  <c r="X108" i="1" a="1"/>
  <c r="X108" i="1" s="1"/>
  <c r="X273" i="1" a="1"/>
  <c r="X273" i="1" s="1"/>
  <c r="X272" i="1" a="1"/>
  <c r="X272" i="1" s="1"/>
  <c r="X129" i="1" a="1"/>
  <c r="X129" i="1" s="1"/>
  <c r="X130" i="1" a="1"/>
  <c r="X130" i="1" s="1"/>
  <c r="X348" i="1" a="1"/>
  <c r="X348" i="1" s="1"/>
  <c r="X285" i="1" a="1"/>
  <c r="X285" i="1" s="1"/>
  <c r="X284" i="1" a="1"/>
  <c r="X284" i="1" s="1"/>
  <c r="X365" i="1" a="1"/>
  <c r="X365" i="1" s="1"/>
  <c r="X364" i="1" a="1"/>
  <c r="X364" i="1" s="1"/>
  <c r="X96" i="1" a="1"/>
  <c r="X96" i="1" s="1"/>
  <c r="X214" i="1" a="1"/>
  <c r="X214" i="1" s="1"/>
  <c r="X361" i="1" a="1"/>
  <c r="X361" i="1" s="1"/>
  <c r="X296" i="1" a="1"/>
  <c r="X296" i="1" s="1"/>
  <c r="X164" i="1" a="1"/>
  <c r="X164" i="1" s="1"/>
  <c r="X165" i="1" a="1"/>
  <c r="X165" i="1" s="1"/>
  <c r="X166" i="1" a="1"/>
  <c r="X166" i="1" s="1"/>
  <c r="X283" i="1" a="1"/>
  <c r="X283" i="1" s="1"/>
  <c r="X350" i="1" a="1"/>
  <c r="X350" i="1" s="1"/>
  <c r="X338" i="1" a="1"/>
  <c r="X338" i="1" s="1"/>
  <c r="X98" i="1" a="1"/>
  <c r="X98" i="1" s="1"/>
  <c r="F283" i="1" l="1"/>
  <c r="F200" i="1" l="1"/>
  <c r="F217" i="1" l="1"/>
  <c r="F205" i="1" l="1"/>
  <c r="F158" i="1"/>
  <c r="F142" i="1" l="1"/>
  <c r="F210" i="1" l="1"/>
  <c r="F209" i="1"/>
  <c r="F171" i="1" l="1"/>
  <c r="F246" i="1"/>
  <c r="F245" i="1"/>
  <c r="C148" i="1"/>
  <c r="S145" i="1"/>
  <c r="Q22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<sst xmlns="http://schemas.openxmlformats.org/spreadsheetml/2006/main" count="3363" uniqueCount="1412">
  <si>
    <t>Project Name</t>
  </si>
  <si>
    <t>Resource Type</t>
  </si>
  <si>
    <t>Nameplate (MW)</t>
  </si>
  <si>
    <t>Hybrid resource MW</t>
  </si>
  <si>
    <t>Storage Duration</t>
  </si>
  <si>
    <t>Storage Energy (MWh)</t>
  </si>
  <si>
    <t>Notes</t>
  </si>
  <si>
    <t>COD</t>
  </si>
  <si>
    <t>Interconnection Queue Number</t>
  </si>
  <si>
    <t>CAISO Res ID</t>
  </si>
  <si>
    <t>Substation</t>
  </si>
  <si>
    <t>Geothermal (FCDS)</t>
  </si>
  <si>
    <t>Biomass (FCDS)</t>
  </si>
  <si>
    <t>Wind (FCDS)</t>
  </si>
  <si>
    <t>Wind (EODS)</t>
  </si>
  <si>
    <t>Distributed Solar (FCDS)</t>
  </si>
  <si>
    <t>Solar (FCDS)</t>
  </si>
  <si>
    <t>Solar (EODS)</t>
  </si>
  <si>
    <t>Battery-4hr</t>
  </si>
  <si>
    <t>Battery-8hr</t>
  </si>
  <si>
    <t>LDES</t>
  </si>
  <si>
    <t>Mapping Sub</t>
  </si>
  <si>
    <t>Mapping Sub Voltage</t>
  </si>
  <si>
    <t>STRAUS_1_STRWD1</t>
  </si>
  <si>
    <t>CAMDEN_6_RDDBM1</t>
  </si>
  <si>
    <t>North_Fork_Community_Power</t>
  </si>
  <si>
    <t>HERDLN_6_BYHSR1</t>
  </si>
  <si>
    <t>RCPASTORAGE</t>
  </si>
  <si>
    <t>OASIS_6_AR4SR3</t>
  </si>
  <si>
    <t>OASIS_6_MA4SR1</t>
  </si>
  <si>
    <t>OASIS_6_VINSR1</t>
  </si>
  <si>
    <t>OASIS_6_AR8SR1</t>
  </si>
  <si>
    <t>OASIS_6_AR8SR3</t>
  </si>
  <si>
    <t>OASIS_6_AR8SR2</t>
  </si>
  <si>
    <t>GOLETA_6_TR2BM2</t>
  </si>
  <si>
    <t>SEARLS_1_TS3SR1</t>
  </si>
  <si>
    <t>WISTER_2_WISSR1</t>
  </si>
  <si>
    <t>SIGHEB_6_HE2SCEDYN</t>
  </si>
  <si>
    <t>SIGHEB_6_MIRDYN</t>
  </si>
  <si>
    <t>VIKINGPCCSTORAGE</t>
  </si>
  <si>
    <t>VIKINGPCCSOLAR</t>
  </si>
  <si>
    <t>WHITEH_2_MEADDYN1</t>
  </si>
  <si>
    <t>WHITEH_2_MEADDYN2</t>
  </si>
  <si>
    <t>CAPTESTATIONGEOTHERMAL</t>
  </si>
  <si>
    <t>CORSACGEOTHERMAL</t>
  </si>
  <si>
    <t>FISHLAKEGEOTHERMAL</t>
  </si>
  <si>
    <t>ORMATGEOTHERMAL</t>
  </si>
  <si>
    <t>DYERSM_6_DSWWD1</t>
  </si>
  <si>
    <t>GASKW1_2_GW2BT1</t>
  </si>
  <si>
    <t>GASKW1_2_GW2SR1</t>
  </si>
  <si>
    <t>GASKW1_2_GW2SR2</t>
  </si>
  <si>
    <t>GASKW1_2_GW3SR1</t>
  </si>
  <si>
    <t>GASKW1_2_GW4SR1</t>
  </si>
  <si>
    <t>GASKW1_2_GW5SR1</t>
  </si>
  <si>
    <t>NORTHCENTRALVALLEY</t>
  </si>
  <si>
    <t>BLKDIA_2_BDEBT1</t>
  </si>
  <si>
    <t>ULTPCH_1_UCSBT1</t>
  </si>
  <si>
    <t>FRESNOSOLAR</t>
  </si>
  <si>
    <t>FRESNOSTORAGE</t>
  </si>
  <si>
    <t>SONRISASOLAR</t>
  </si>
  <si>
    <t>SONRISASTORAGE</t>
  </si>
  <si>
    <t>KNTSTH_6_WALSR1</t>
  </si>
  <si>
    <t>SLATE_2_SLASR4_LESR</t>
  </si>
  <si>
    <t>SLATE_2_SLASR2_LESR</t>
  </si>
  <si>
    <t>SLATE_2_SLASR2_SUN</t>
  </si>
  <si>
    <t>SLATE_2_SLASR3_LESR</t>
  </si>
  <si>
    <t>SLATE_2_SLASR3_SUN</t>
  </si>
  <si>
    <t>SLATE_2_SLASR4_SUN</t>
  </si>
  <si>
    <t>SLATE_2_SLASR5_LESR</t>
  </si>
  <si>
    <t>SLATE_2_SLASR5_SUN</t>
  </si>
  <si>
    <t>FALBRK_6_FESBT1</t>
  </si>
  <si>
    <t>GATEWY_2_GESBT1</t>
  </si>
  <si>
    <t>LECONT_2_LESBT1</t>
  </si>
  <si>
    <t>CRIMSN_2_CRMBT1</t>
  </si>
  <si>
    <t>CRIMSN_2_CRMBT2</t>
  </si>
  <si>
    <t>ARLNTN_2_AR1SR1</t>
  </si>
  <si>
    <t>ARLNTN_2_ASUSR1</t>
  </si>
  <si>
    <t>SUNCAT_2_A1ABT1</t>
  </si>
  <si>
    <t>SUNCAT_2_A1BBT1</t>
  </si>
  <si>
    <t>SUNCAT_2_A2ABT2</t>
  </si>
  <si>
    <t>ARLINGTONENERGYCENTERSOLAR</t>
  </si>
  <si>
    <t>ARATINASOLAR</t>
  </si>
  <si>
    <t>ARATINASTORAGE</t>
  </si>
  <si>
    <t>BGSKYN_2_ASSR1B</t>
  </si>
  <si>
    <t>BIGSKY_2_AS2BT1</t>
  </si>
  <si>
    <t>BIGSKY_2_ASLBT2</t>
  </si>
  <si>
    <t>RACEWAYSOLAR</t>
  </si>
  <si>
    <t>RACEWAYSTORAGE</t>
  </si>
  <si>
    <t>RATSKE_2_RBSSB1</t>
  </si>
  <si>
    <t>RATSKE_2_RBSSB2</t>
  </si>
  <si>
    <t>RABBITBRUSHSTORAGE</t>
  </si>
  <si>
    <t>TUMBLEWEED</t>
  </si>
  <si>
    <t>PROXIMASOLAR</t>
  </si>
  <si>
    <t>PROXIMASTORAGE</t>
  </si>
  <si>
    <t>CORBYENERGYSTORAGE</t>
  </si>
  <si>
    <t>CASCADESTORAGE</t>
  </si>
  <si>
    <t>KOLAENERGYSTORAGE</t>
  </si>
  <si>
    <t>N/A</t>
  </si>
  <si>
    <t>DAGGETTSOLAR</t>
  </si>
  <si>
    <t>DAGGETTSTORAGE</t>
  </si>
  <si>
    <t>SISPRG_2_DS3BT1</t>
  </si>
  <si>
    <t>SISPRG_2_DS3BT2</t>
  </si>
  <si>
    <t>SISPRG_2_DS3BT3</t>
  </si>
  <si>
    <t>SISPRG_2_DS3BT4</t>
  </si>
  <si>
    <t>SISPRG_2_DS3SR1</t>
  </si>
  <si>
    <t>SISPRG_2_DS3SR2</t>
  </si>
  <si>
    <t>SISPRG_2_DS3SR3</t>
  </si>
  <si>
    <t>SISPRG_2_DS3SR4</t>
  </si>
  <si>
    <t>SANBRN_2_ES1BT3_LESR</t>
  </si>
  <si>
    <t>SANBRN_2_ES1BT3_SUN</t>
  </si>
  <si>
    <t>SANBRN_2_ES2SB3_LESR</t>
  </si>
  <si>
    <t>SANBRN_2_ES2SB3_SUN</t>
  </si>
  <si>
    <t>WSTWND_2_SBSBT1</t>
  </si>
  <si>
    <t>VALTNE_2_TBBBT1</t>
  </si>
  <si>
    <t>BIGBEAUSTORAGE</t>
  </si>
  <si>
    <t>YELLOWPINESOLAR</t>
  </si>
  <si>
    <t>YELLOWPINESTORAGE</t>
  </si>
  <si>
    <t>PAULSELLENERGYCENTERSTORAGE</t>
  </si>
  <si>
    <t>PAULSELLSOLARENERGYCENTER</t>
  </si>
  <si>
    <t>ELKHRN_1_EESX3</t>
  </si>
  <si>
    <t>GONZAGAWIND</t>
  </si>
  <si>
    <t>SANDRINISOL</t>
  </si>
  <si>
    <t>ATHOS_5_AP1X2</t>
  </si>
  <si>
    <t>SANBRN_2_EESSB2</t>
  </si>
  <si>
    <t>EDWARD_2_E21SB1_SUN</t>
  </si>
  <si>
    <t>EDWARD_2_E21SB1_LESR</t>
  </si>
  <si>
    <t>EDWARD_2_ES2BT3_LESR</t>
  </si>
  <si>
    <t>EDWARD_2_ES2BT3_SUN</t>
  </si>
  <si>
    <t>HUMMINGBIRDSTORAGE</t>
  </si>
  <si>
    <t>DSRTSN_2_DS2X2</t>
  </si>
  <si>
    <t>CABALLEROCASTORAGE</t>
  </si>
  <si>
    <t>AZALEASOLAR</t>
  </si>
  <si>
    <t>AZALEASTORAGE</t>
  </si>
  <si>
    <t>CHALANSOLAR</t>
  </si>
  <si>
    <t>CHALANSTORAGE</t>
  </si>
  <si>
    <t>REXFORDSOLAR</t>
  </si>
  <si>
    <t>REXFORDSTORAGE</t>
  </si>
  <si>
    <t>EDWARD_2_ESSSB1</t>
  </si>
  <si>
    <t>SANBRN_2_SS2SB4</t>
  </si>
  <si>
    <t>EDWARD_2_ESSSB2</t>
  </si>
  <si>
    <t>SANBORNESS3</t>
  </si>
  <si>
    <t>WESCAN_2_BDSBT1</t>
  </si>
  <si>
    <t>VISTRA_5_PLABT1</t>
  </si>
  <si>
    <t>VISTRA_5_PLABT2</t>
  </si>
  <si>
    <t>VISTRA_5_PLABT3</t>
  </si>
  <si>
    <t>MOSSLANDING3</t>
  </si>
  <si>
    <t>ENERSJ_5_ESJWD2</t>
  </si>
  <si>
    <t>INTERSECTOBERONSOLAR</t>
  </si>
  <si>
    <t>INTERSECTOBERONSTORAGE</t>
  </si>
  <si>
    <t>NIGHTHAWKSTORAGE</t>
  </si>
  <si>
    <t>GOALLINESTORAGE</t>
  </si>
  <si>
    <t>SOLANOGEOTHERMAL</t>
  </si>
  <si>
    <t>DRACKR_2_DSUBT4</t>
  </si>
  <si>
    <t>ALMASL_2_AL6BT6</t>
  </si>
  <si>
    <t>CENTPD_2_BMSSX2</t>
  </si>
  <si>
    <t>CENTPD_2_BMSX2</t>
  </si>
  <si>
    <t>TRNQLT_2_RETBT1</t>
  </si>
  <si>
    <t>WRIGHTFREEMANSTORAGE</t>
  </si>
  <si>
    <t>DREWSR_2_BHSSR1</t>
  </si>
  <si>
    <t>JAVASR_1_JAVSR1</t>
  </si>
  <si>
    <t>GARLND_2_GARBT1</t>
  </si>
  <si>
    <t>RECTOR_2_IVANPV</t>
  </si>
  <si>
    <t>SPRGVL_2_EXETPV</t>
  </si>
  <si>
    <t>SPRGVL_2_LINDPV</t>
  </si>
  <si>
    <t>SPRGVL_2_PORTPV</t>
  </si>
  <si>
    <t>KEARNY_6_NESBT1</t>
  </si>
  <si>
    <t>KEARNY_6_SESBT2</t>
  </si>
  <si>
    <t>OTAY_6_ECVBT1</t>
  </si>
  <si>
    <t>OTAY_6_ECVBT2</t>
  </si>
  <si>
    <t>RDWAY_1_SCKSR1</t>
  </si>
  <si>
    <t>VESTAL_2_TS5SR1</t>
  </si>
  <si>
    <t>MTWIND_1_MVPWD1</t>
  </si>
  <si>
    <t>POMONAENERGYSTORAGE</t>
  </si>
  <si>
    <t>JOANEC_2_STABT2</t>
  </si>
  <si>
    <t>JOANEC_2_ST3BT3</t>
  </si>
  <si>
    <t>JOHANN_2_T1BBT1</t>
  </si>
  <si>
    <t>SANTAPAULAE</t>
  </si>
  <si>
    <t>BARRE_2_ALASB1</t>
  </si>
  <si>
    <t>DELAMO_2_ALASB2</t>
  </si>
  <si>
    <t>BEAUMONTESS</t>
  </si>
  <si>
    <t>CANYONCOUNTRYESS</t>
  </si>
  <si>
    <t>POBLANOENERGYSTORAGE</t>
  </si>
  <si>
    <t>BLACKWALNUT</t>
  </si>
  <si>
    <t>PEASE_1_TBEBT1</t>
  </si>
  <si>
    <t>CASADB_1_CD4GT1</t>
  </si>
  <si>
    <t>WILLMS_6_ARBBM1</t>
  </si>
  <si>
    <t>DELSUR_6_HORSR1</t>
  </si>
  <si>
    <t>BODEGAENERGY</t>
  </si>
  <si>
    <t>GREENVALLEY</t>
  </si>
  <si>
    <t>RAVAMESATORAGE</t>
  </si>
  <si>
    <t>OASIS_6_LPPSR1</t>
  </si>
  <si>
    <t>Wind</t>
  </si>
  <si>
    <t/>
  </si>
  <si>
    <t>Solar</t>
  </si>
  <si>
    <t>Li_Battery</t>
  </si>
  <si>
    <t>Geothermal</t>
  </si>
  <si>
    <t>Max IC 132 MW</t>
  </si>
  <si>
    <t>Exceeds amount by 13MW</t>
  </si>
  <si>
    <t>Exceeds amount by 100 MW removed</t>
  </si>
  <si>
    <t>Added to account for baseline overcounting</t>
  </si>
  <si>
    <t>Both VALNE_2 storage is here</t>
  </si>
  <si>
    <t>Project only has 15 MW</t>
  </si>
  <si>
    <t>Missing parts of LESR doesn't equal 500</t>
  </si>
  <si>
    <t>ALMASL_2_GS6SR6</t>
  </si>
  <si>
    <t>TRNQLT_2_SOLAR</t>
  </si>
  <si>
    <t>WRGTSR_2_WSFSR1</t>
  </si>
  <si>
    <t>GARLND_2_GASLR</t>
  </si>
  <si>
    <t>1320-WD</t>
  </si>
  <si>
    <t>Cabrillo Sub</t>
  </si>
  <si>
    <t>Cabrillo</t>
  </si>
  <si>
    <t>1864-WD</t>
  </si>
  <si>
    <t>Caruthers Sub</t>
  </si>
  <si>
    <t>Kearney</t>
  </si>
  <si>
    <t>2007-RD</t>
  </si>
  <si>
    <t>SJOAQN_6_NFCBM1</t>
  </si>
  <si>
    <t>San Joaquin #3 PH</t>
  </si>
  <si>
    <t>Herndon</t>
  </si>
  <si>
    <t>2296-WD</t>
  </si>
  <si>
    <t>Herdlyn 60kV</t>
  </si>
  <si>
    <t>Tracy</t>
  </si>
  <si>
    <t>2764-WD</t>
  </si>
  <si>
    <t>Fairway Sub</t>
  </si>
  <si>
    <t>Fairway</t>
  </si>
  <si>
    <t>GFID5306</t>
  </si>
  <si>
    <t>Oasis 66kV</t>
  </si>
  <si>
    <t>Antelope</t>
  </si>
  <si>
    <t>GFID5330</t>
  </si>
  <si>
    <t>GFID5347</t>
  </si>
  <si>
    <t>GFID5416</t>
  </si>
  <si>
    <t>GFID5447</t>
  </si>
  <si>
    <t>GFID5457</t>
  </si>
  <si>
    <t>GFID8554</t>
  </si>
  <si>
    <t>Goleta-Santa Clara Line 230kV</t>
  </si>
  <si>
    <t>Goleta</t>
  </si>
  <si>
    <t>GFID8580</t>
  </si>
  <si>
    <t>Inyokern 115kV</t>
  </si>
  <si>
    <t>Inyokern</t>
  </si>
  <si>
    <t>IID -&gt; IV 230kV</t>
  </si>
  <si>
    <t>new IID Wister sub on 92-kV “K” line</t>
  </si>
  <si>
    <t>Imperial Valley</t>
  </si>
  <si>
    <t>IID resource</t>
  </si>
  <si>
    <t>Import at Mirage 230kV</t>
  </si>
  <si>
    <t>Mirage</t>
  </si>
  <si>
    <t>IID-&gt; GIA-2021-64</t>
  </si>
  <si>
    <t>VIKING_2_VSHSB1</t>
  </si>
  <si>
    <t>New IID sub KN/KS 230 kV line</t>
  </si>
  <si>
    <t>IID-&gt; GIA-2021-64, Mirage</t>
  </si>
  <si>
    <t>OOS</t>
  </si>
  <si>
    <t>WHTHIL_3_WHAWD1</t>
  </si>
  <si>
    <t>Mead-Peacock 345 kV line</t>
  </si>
  <si>
    <t>Mead</t>
  </si>
  <si>
    <t>WHTHIL_3_WHBWD2</t>
  </si>
  <si>
    <t>Import at IPPUTAH_ITC</t>
  </si>
  <si>
    <t>Import at Summit, Silver Peak, or other ITCs</t>
  </si>
  <si>
    <t>Import at MONAIPPDC_ITC, Gondor, or Silver peak</t>
  </si>
  <si>
    <t>Q1010</t>
  </si>
  <si>
    <t>Vasco-Herdlyn 60kV line</t>
  </si>
  <si>
    <t>Q1074</t>
  </si>
  <si>
    <t>Whirlwind 230kV</t>
  </si>
  <si>
    <t>Whirlwind</t>
  </si>
  <si>
    <t>Q1109</t>
  </si>
  <si>
    <t>NORCNV_1_NCVBT1</t>
  </si>
  <si>
    <t>Bellota 115kV</t>
  </si>
  <si>
    <t>Bellota</t>
  </si>
  <si>
    <t>Q1111</t>
  </si>
  <si>
    <t>Pittsburg 230kV</t>
  </si>
  <si>
    <t>Pittsburg</t>
  </si>
  <si>
    <t>Q1116</t>
  </si>
  <si>
    <t>Melones-Curtis 115kV line</t>
  </si>
  <si>
    <t>Peoria</t>
  </si>
  <si>
    <t>Q1135</t>
  </si>
  <si>
    <t>SCARLT_2_SSASR1</t>
  </si>
  <si>
    <t>Tranquility 230 KV</t>
  </si>
  <si>
    <t>Tranquility</t>
  </si>
  <si>
    <t>SCARLT_2_SSABT1</t>
  </si>
  <si>
    <t>SCARLT_2_SSBSR1</t>
  </si>
  <si>
    <t>SCARLT_2_SSBBT1</t>
  </si>
  <si>
    <t>Q1136</t>
  </si>
  <si>
    <t>Kent Sw Station 70kV</t>
  </si>
  <si>
    <t>Henrietta</t>
  </si>
  <si>
    <t>Q1158</t>
  </si>
  <si>
    <t>SLATE_2_SLASR4</t>
  </si>
  <si>
    <t>Mustang Switching Station 230kV</t>
  </si>
  <si>
    <t>Mustang</t>
  </si>
  <si>
    <t>SLATE_2_SLASR2</t>
  </si>
  <si>
    <t>Mustang 230kV</t>
  </si>
  <si>
    <t>SLATE_2_SLASR3</t>
  </si>
  <si>
    <t>SLATE_2_SLASR5</t>
  </si>
  <si>
    <t>Q1169</t>
  </si>
  <si>
    <t>Avocado 69kV</t>
  </si>
  <si>
    <t>Avocado</t>
  </si>
  <si>
    <t>Q1170</t>
  </si>
  <si>
    <t>Otay Mesa 230kV</t>
  </si>
  <si>
    <t>Otay Mesa</t>
  </si>
  <si>
    <t>Q1175</t>
  </si>
  <si>
    <t>Imperial Valley 230kV</t>
  </si>
  <si>
    <t>Q1192</t>
  </si>
  <si>
    <t>Colorado River 230kV</t>
  </si>
  <si>
    <t>Colorado River</t>
  </si>
  <si>
    <t>Q1196</t>
  </si>
  <si>
    <t xml:space="preserve">Colorado River 230kV </t>
  </si>
  <si>
    <t>Colorado River 230 kV</t>
  </si>
  <si>
    <t>SUNCAT_2_A2BSR2</t>
  </si>
  <si>
    <t>Q1204,Q1604</t>
  </si>
  <si>
    <t>Kramer 230kV</t>
  </si>
  <si>
    <t>Kramer</t>
  </si>
  <si>
    <t>Q1208</t>
  </si>
  <si>
    <t>Antelope 230kV</t>
  </si>
  <si>
    <t>Antelope 230 kV</t>
  </si>
  <si>
    <t>Antelope  230 kV</t>
  </si>
  <si>
    <t>POLRIS_2_ASRSR1</t>
  </si>
  <si>
    <t>POLRIS_2_ASRBT1</t>
  </si>
  <si>
    <t>Q1215</t>
  </si>
  <si>
    <t>Q1217</t>
  </si>
  <si>
    <t>Q1244</t>
  </si>
  <si>
    <t>PROXSR_2_PROSR1</t>
  </si>
  <si>
    <t>Fink 230 kV</t>
  </si>
  <si>
    <t>Fink (Proposed)</t>
  </si>
  <si>
    <t>PROXSR_2_PS1BT1</t>
  </si>
  <si>
    <t>Q1270</t>
  </si>
  <si>
    <t>Vaca-Dixon 230 kV</t>
  </si>
  <si>
    <t>Vaca Dixon</t>
  </si>
  <si>
    <t>Q1272</t>
  </si>
  <si>
    <t>CASCES_6_CESBT1</t>
  </si>
  <si>
    <t>Weber 60kV</t>
  </si>
  <si>
    <t>Weber</t>
  </si>
  <si>
    <t>Q1275</t>
  </si>
  <si>
    <t>Tesla 230 kV</t>
  </si>
  <si>
    <t>Tesla</t>
  </si>
  <si>
    <t>Q1295</t>
  </si>
  <si>
    <t>MARVEL_2_MARBX2,MARVEL_2_MARBT3</t>
  </si>
  <si>
    <t>Devers 230 kV</t>
  </si>
  <si>
    <t>Devers</t>
  </si>
  <si>
    <t>Q1313</t>
  </si>
  <si>
    <t>CMBLND_2_DS2SR1, CMBLND_2_DS2SR2, CMBLND_2_DS2SR3</t>
  </si>
  <si>
    <t>CMBLND_2_DS2BT1, CMBLND_2_DS2BT2, CMBLND_2_DS2BT3</t>
  </si>
  <si>
    <t>Q1314</t>
  </si>
  <si>
    <t>Q1324</t>
  </si>
  <si>
    <t>SANBRN_2_ES1BT3</t>
  </si>
  <si>
    <t>Windhub 230kV</t>
  </si>
  <si>
    <t>Windhub</t>
  </si>
  <si>
    <t>SANBRN_2_ES2SB3</t>
  </si>
  <si>
    <t>Q1325</t>
  </si>
  <si>
    <t>Vincent 230kV</t>
  </si>
  <si>
    <t>Vincent</t>
  </si>
  <si>
    <t>Q1329,Q602</t>
  </si>
  <si>
    <t>VALTNE_2_TBBBT1, VALTNE_2_TRSBT1</t>
  </si>
  <si>
    <t>Q1341</t>
  </si>
  <si>
    <t>YELPIN_2_YP2SR1</t>
  </si>
  <si>
    <t>Crazy Eyes 230 kV</t>
  </si>
  <si>
    <t>Trout Canyon</t>
  </si>
  <si>
    <t>YELPIN_2_YP2BT1</t>
  </si>
  <si>
    <t>Q1350</t>
  </si>
  <si>
    <t>Crow Creek 60kV</t>
  </si>
  <si>
    <t>Crow Creek</t>
  </si>
  <si>
    <t>Q1374</t>
  </si>
  <si>
    <t>Moss Landing 115 kV</t>
  </si>
  <si>
    <t>Moss Landing</t>
  </si>
  <si>
    <t>Q1378</t>
  </si>
  <si>
    <t>Los Banos 70kV</t>
  </si>
  <si>
    <t>Los Banos</t>
  </si>
  <si>
    <t>Q1397</t>
  </si>
  <si>
    <t>SANDRN_2_SS1SR1</t>
  </si>
  <si>
    <t>Wheeler Ridge 70kV</t>
  </si>
  <si>
    <t>Wheeler Ridge</t>
  </si>
  <si>
    <t>Q1405</t>
  </si>
  <si>
    <t>Q1424</t>
  </si>
  <si>
    <t>Winhub 230kV</t>
  </si>
  <si>
    <t>EDWARD_2_E21SB1</t>
  </si>
  <si>
    <t>EDWARD_2_ES2BT3</t>
  </si>
  <si>
    <t>Q1454</t>
  </si>
  <si>
    <t>Metcalf 115 kV</t>
  </si>
  <si>
    <t>Metcalf</t>
  </si>
  <si>
    <t>Q146,Q147</t>
  </si>
  <si>
    <t>Red Bluff 230 kV</t>
  </si>
  <si>
    <t>Red Bluff</t>
  </si>
  <si>
    <t>Q1470</t>
  </si>
  <si>
    <t>Mesa 230kV</t>
  </si>
  <si>
    <t>Mesa</t>
  </si>
  <si>
    <t>Q1493</t>
  </si>
  <si>
    <t>Arco 70kV</t>
  </si>
  <si>
    <t>Arco</t>
  </si>
  <si>
    <t>Q1495</t>
  </si>
  <si>
    <t>Arco 230kV</t>
  </si>
  <si>
    <t>Q1516</t>
  </si>
  <si>
    <t>Vestal 230kv</t>
  </si>
  <si>
    <t>Vestal</t>
  </si>
  <si>
    <t>Q1518</t>
  </si>
  <si>
    <t>Q1518, Q1424,Q1324</t>
  </si>
  <si>
    <t>Q1518,Q1424</t>
  </si>
  <si>
    <t>SANBRN_2_SS2BT3, SANBRN_2_SS2BT4,SANBRN_2_EESSB2, SANBRN_2_SS2SB4, EDWARD_2_ESSSB2</t>
  </si>
  <si>
    <t>Q1531</t>
  </si>
  <si>
    <t>Q1540</t>
  </si>
  <si>
    <t>Moss Landing 500 KV</t>
  </si>
  <si>
    <t>VISTRA_5_PLABT4</t>
  </si>
  <si>
    <t>Moss Landing 500 kV</t>
  </si>
  <si>
    <t>Q159A</t>
  </si>
  <si>
    <t>East County 230kV</t>
  </si>
  <si>
    <t>ECO</t>
  </si>
  <si>
    <t>Q1642</t>
  </si>
  <si>
    <t>OBERON_5_O1SSR3,OBERON_5_O1SSX2</t>
  </si>
  <si>
    <t>Red Bluff 500 kV</t>
  </si>
  <si>
    <t>OBERON_5_O1BBX2</t>
  </si>
  <si>
    <t>Q1673</t>
  </si>
  <si>
    <t>Sycamore Canyon 138 kV</t>
  </si>
  <si>
    <t>Sycamore Canyon</t>
  </si>
  <si>
    <t>Q1832</t>
  </si>
  <si>
    <t>Esco Substation 69 kV</t>
  </si>
  <si>
    <t>Escondido</t>
  </si>
  <si>
    <t>Q1859</t>
  </si>
  <si>
    <t>Geysers #3-Cloverdale 115 kV</t>
  </si>
  <si>
    <t>Q294</t>
  </si>
  <si>
    <t>Q365</t>
  </si>
  <si>
    <t>Red Bluff 220 kV</t>
  </si>
  <si>
    <t>Q576</t>
  </si>
  <si>
    <t>Q643X</t>
  </si>
  <si>
    <t>Q779</t>
  </si>
  <si>
    <t xml:space="preserve">Los Banos-Panoche #1 230kV </t>
  </si>
  <si>
    <t>Q838</t>
  </si>
  <si>
    <t>Q965</t>
  </si>
  <si>
    <t>Leprino Switching Station 115kV</t>
  </si>
  <si>
    <t>Q971</t>
  </si>
  <si>
    <t>Whirlwind 220 kV</t>
  </si>
  <si>
    <t>Rector 230kV Bus</t>
  </si>
  <si>
    <t>Rector 230kV</t>
  </si>
  <si>
    <t>Rector</t>
  </si>
  <si>
    <t>Springville 230kV</t>
  </si>
  <si>
    <t>Springville 230 kV</t>
  </si>
  <si>
    <t>Springville</t>
  </si>
  <si>
    <t>Kearny West 69kV</t>
  </si>
  <si>
    <t>Mission</t>
  </si>
  <si>
    <t>W125</t>
  </si>
  <si>
    <t>W190</t>
  </si>
  <si>
    <t>Chula Vista Substation</t>
  </si>
  <si>
    <t>Otay</t>
  </si>
  <si>
    <t>W191</t>
  </si>
  <si>
    <t>WDAT 1399</t>
  </si>
  <si>
    <t>Roadway 115 kV</t>
  </si>
  <si>
    <t>Roadway</t>
  </si>
  <si>
    <t>WDAT 1490</t>
  </si>
  <si>
    <t>WDAT1293, WDT1697</t>
  </si>
  <si>
    <t>STANTN_2_SBEBX2</t>
  </si>
  <si>
    <t>Barre 66kV</t>
  </si>
  <si>
    <t>Barre</t>
  </si>
  <si>
    <t>WDT1012 and 1013</t>
  </si>
  <si>
    <t>Devers 230kV</t>
  </si>
  <si>
    <t>WDT1250EXP,WDT1510</t>
  </si>
  <si>
    <t>CHINO_2_PESBT1</t>
  </si>
  <si>
    <t>Ganesha 66 kV</t>
  </si>
  <si>
    <t>Chino</t>
  </si>
  <si>
    <t>WDT1396</t>
  </si>
  <si>
    <t>Johanna 230kV</t>
  </si>
  <si>
    <t>Johanna</t>
  </si>
  <si>
    <t>WDT1396,WDT1483</t>
  </si>
  <si>
    <t>Johanna-Camden 66kV line</t>
  </si>
  <si>
    <t>WDT1428</t>
  </si>
  <si>
    <t>Camden 66kV</t>
  </si>
  <si>
    <t>WDT1532</t>
  </si>
  <si>
    <t>SAUGUS_2_SPESBT1</t>
  </si>
  <si>
    <t>Wakefield 66kV</t>
  </si>
  <si>
    <t>Santa Clara</t>
  </si>
  <si>
    <t>WDT1582</t>
  </si>
  <si>
    <t>Shawnee 66kV</t>
  </si>
  <si>
    <t>WDT1583</t>
  </si>
  <si>
    <t>Cypress 66kV</t>
  </si>
  <si>
    <t>Del Amo</t>
  </si>
  <si>
    <t>WDT1648</t>
  </si>
  <si>
    <t>DYLAN_2_BMTBT1</t>
  </si>
  <si>
    <t>El Casco 220 kV</t>
  </si>
  <si>
    <t>El Casco</t>
  </si>
  <si>
    <t>WDT1649</t>
  </si>
  <si>
    <t>Pardee 220 KV</t>
  </si>
  <si>
    <t>Pardee</t>
  </si>
  <si>
    <t>WDT1669</t>
  </si>
  <si>
    <t>Alder-Falcon Ridge 66 kV line</t>
  </si>
  <si>
    <t>Etiwanda</t>
  </si>
  <si>
    <t>WDT1701</t>
  </si>
  <si>
    <t>Santa Clara 230 kV</t>
  </si>
  <si>
    <t>Pease 115KV</t>
  </si>
  <si>
    <t>Pease</t>
  </si>
  <si>
    <t>WDT315</t>
  </si>
  <si>
    <t>Control 115kV</t>
  </si>
  <si>
    <t>Control</t>
  </si>
  <si>
    <t>Cortina 60KV</t>
  </si>
  <si>
    <t>Cortina</t>
  </si>
  <si>
    <t>Antelope 66</t>
  </si>
  <si>
    <t>Gonzales Sub</t>
  </si>
  <si>
    <t>Coburn</t>
  </si>
  <si>
    <t>Spence Sub</t>
  </si>
  <si>
    <t>Coburn Sub</t>
  </si>
  <si>
    <t>Putah Creek Solar Farm North</t>
  </si>
  <si>
    <t>Hybrid</t>
  </si>
  <si>
    <t>1926-WD</t>
  </si>
  <si>
    <t>PUTHCR_1_PCNSB1</t>
  </si>
  <si>
    <t>Putah Creek</t>
  </si>
  <si>
    <t>Arrache 4006 I</t>
  </si>
  <si>
    <t>GFID5517</t>
  </si>
  <si>
    <t>OASIS_6_AR4SR1</t>
  </si>
  <si>
    <t>Arrache 4006 II</t>
  </si>
  <si>
    <t>GFID5518</t>
  </si>
  <si>
    <t>OASIS_6_AR4SR2</t>
  </si>
  <si>
    <t>San Bernardino Biogas</t>
  </si>
  <si>
    <t>GFID8566</t>
  </si>
  <si>
    <t>SHANDN_2_SBBBM1</t>
  </si>
  <si>
    <t>Hallmark 12 kV % Shandin 115/12 kV</t>
  </si>
  <si>
    <t>LB Trigen Fuel Cell 1</t>
  </si>
  <si>
    <t>GFID8730</t>
  </si>
  <si>
    <t>TULARE_2_TFCBM1</t>
  </si>
  <si>
    <t>Hinson 230</t>
  </si>
  <si>
    <t>Hinson</t>
  </si>
  <si>
    <t>Fifth Standard Battery</t>
  </si>
  <si>
    <t>Battery</t>
  </si>
  <si>
    <t>Q1027,Q954</t>
  </si>
  <si>
    <t>FIFTHS_2_FSSBT</t>
  </si>
  <si>
    <t>Gates 230kV</t>
  </si>
  <si>
    <t>Gates</t>
  </si>
  <si>
    <t>Chestnut Westside BESS</t>
  </si>
  <si>
    <t>Q1120</t>
  </si>
  <si>
    <t>CHESTN_2_CHWBX2</t>
  </si>
  <si>
    <t>Chestnut Westside PV</t>
  </si>
  <si>
    <t>CHESTN_2_CHWSX2</t>
  </si>
  <si>
    <t>Westlands Solar Blue</t>
  </si>
  <si>
    <t>Q1139</t>
  </si>
  <si>
    <t>SOLBLU_2_WSBSX2</t>
  </si>
  <si>
    <t>Westlands Solar Blue BESS</t>
  </si>
  <si>
    <t>SOLBLU_2_WSBBX2</t>
  </si>
  <si>
    <t>Slate 4</t>
  </si>
  <si>
    <t>Slate 5</t>
  </si>
  <si>
    <t>Slate 2</t>
  </si>
  <si>
    <t>McFarland Solar A PV</t>
  </si>
  <si>
    <t>Q1171</t>
  </si>
  <si>
    <t>MCFLND_5_MFSSR1</t>
  </si>
  <si>
    <t>Hoodoo Wash 500kV</t>
  </si>
  <si>
    <t>Hoodoo Wash</t>
  </si>
  <si>
    <t>McFarland Solar A BESS</t>
  </si>
  <si>
    <t>MCFLND_5_MFSBT1</t>
  </si>
  <si>
    <t>Mesquite Solar 4</t>
  </si>
  <si>
    <t>Q1291</t>
  </si>
  <si>
    <t>MSOLAR_2_MS4SR4</t>
  </si>
  <si>
    <t>Hassayampa 500 kV</t>
  </si>
  <si>
    <t>Hassayampa</t>
  </si>
  <si>
    <t>Mesquite Solar 4 BESS</t>
  </si>
  <si>
    <t>MSOLAR_2_MS4BT1</t>
  </si>
  <si>
    <t>Willy 9 Chap 1</t>
  </si>
  <si>
    <t>Q1319</t>
  </si>
  <si>
    <t>DSFLWR_2_W9CSB1</t>
  </si>
  <si>
    <t>Whirlwind 230 KV</t>
  </si>
  <si>
    <t>Willy 9 Chap 2</t>
  </si>
  <si>
    <t>DSFLWR_2_W9CSB2</t>
  </si>
  <si>
    <t>Baldy Mesa Hybrid</t>
  </si>
  <si>
    <t>Q1413,Q1519</t>
  </si>
  <si>
    <t>HAMLIN_1_BLDSB1,HAMLIN_1_BMSBT2</t>
  </si>
  <si>
    <t>Roadway 115kV</t>
  </si>
  <si>
    <t>Lockhart Solar 2</t>
  </si>
  <si>
    <t>Q1617</t>
  </si>
  <si>
    <t>LCKHT1_2_LH1SR2</t>
  </si>
  <si>
    <t>Kramer 230 kV</t>
  </si>
  <si>
    <t>Separator</t>
  </si>
  <si>
    <t>Q1641</t>
  </si>
  <si>
    <t>ETIWND_2_SEPBT1</t>
  </si>
  <si>
    <t>Etiwanda 220kV</t>
  </si>
  <si>
    <t>Oberon 2 BESS</t>
  </si>
  <si>
    <t>OBERON_5_O2BBX2</t>
  </si>
  <si>
    <t>Red Bluff 500kV</t>
  </si>
  <si>
    <t>Oberon 2A Solar</t>
  </si>
  <si>
    <t>OBERON_5_O2SSR4</t>
  </si>
  <si>
    <t>Oberon 2B Solar</t>
  </si>
  <si>
    <t>OBERON_5_O2SSR5</t>
  </si>
  <si>
    <t>Fifth Standard Solar</t>
  </si>
  <si>
    <t>Q954</t>
  </si>
  <si>
    <t>FIFTHS_2_FSSR1</t>
  </si>
  <si>
    <t>Boulevard Energy Storage</t>
  </si>
  <si>
    <t>W127</t>
  </si>
  <si>
    <t>BLVRDE_6_BLVBT1</t>
  </si>
  <si>
    <t>Boulevard</t>
  </si>
  <si>
    <t>Clairemont Energy Storage</t>
  </si>
  <si>
    <t>W128</t>
  </si>
  <si>
    <t>CLRMNT_6_CLEBT1</t>
  </si>
  <si>
    <t>Clairemont</t>
  </si>
  <si>
    <t>Melrose BESS 1</t>
  </si>
  <si>
    <t>WDAT122</t>
  </si>
  <si>
    <t>MELRSE_6_MELBT1</t>
  </si>
  <si>
    <t>Melrose</t>
  </si>
  <si>
    <t>San Luis Rey</t>
  </si>
  <si>
    <t>Melrose BESS 2</t>
  </si>
  <si>
    <t>WDAT123</t>
  </si>
  <si>
    <t>MELRSE_6_MELBT2</t>
  </si>
  <si>
    <t>Elliott Energy Storage</t>
  </si>
  <si>
    <t>WDAT129</t>
  </si>
  <si>
    <t>ELLIOT_6_ELIBT1</t>
  </si>
  <si>
    <t>Elliot</t>
  </si>
  <si>
    <t>Paradise Energy Storage</t>
  </si>
  <si>
    <t>WDAT130</t>
  </si>
  <si>
    <t>PARDSE_6_PESBT1</t>
  </si>
  <si>
    <t>Paradise</t>
  </si>
  <si>
    <t>Miguel</t>
  </si>
  <si>
    <t>Goleta Energy Storage</t>
  </si>
  <si>
    <t>WDAT1454 and WDT1454EXP</t>
  </si>
  <si>
    <t>GOLETA_2_GE2BT3</t>
  </si>
  <si>
    <t>Isla Vista 66kV</t>
  </si>
  <si>
    <t>Air Attack Base</t>
  </si>
  <si>
    <t>WDAT177</t>
  </si>
  <si>
    <t>CRELMN_6_AABBT1</t>
  </si>
  <si>
    <t>Creelman 69kV</t>
  </si>
  <si>
    <t>Creelman</t>
  </si>
  <si>
    <t>Buckman Springs PV</t>
  </si>
  <si>
    <t>WDAT178</t>
  </si>
  <si>
    <t>CAMERN_6_BSPSR1</t>
  </si>
  <si>
    <t>Cameron 69kV</t>
  </si>
  <si>
    <t>Loveland</t>
  </si>
  <si>
    <t>Pala Gomez Creek BESS</t>
  </si>
  <si>
    <t>WDAT188</t>
  </si>
  <si>
    <t>PALA_6_PGCBT1</t>
  </si>
  <si>
    <t>Pala Sub</t>
  </si>
  <si>
    <t>Pala</t>
  </si>
  <si>
    <t>Ortega Grid</t>
  </si>
  <si>
    <t>WDT1636</t>
  </si>
  <si>
    <t>VALLEY_5_ORTBT1</t>
  </si>
  <si>
    <t>Elsinore 115kV</t>
  </si>
  <si>
    <t>1986-RD</t>
  </si>
  <si>
    <t>Aratina Solar Center 1 b PV</t>
  </si>
  <si>
    <t>Aratina Solar Center 1 b BESS</t>
  </si>
  <si>
    <t>Aratina</t>
  </si>
  <si>
    <t>portion of identified baseline resource</t>
  </si>
  <si>
    <t>Rexford Solar Farm BESS</t>
  </si>
  <si>
    <t>Proxima Solar</t>
  </si>
  <si>
    <t>Proxima Solar BESS 1A</t>
  </si>
  <si>
    <t>PROXSR_2_PS1BT2</t>
  </si>
  <si>
    <t>Proxima Solar BESS</t>
  </si>
  <si>
    <t>Proxima Solar 1B</t>
  </si>
  <si>
    <t>Proxima Solar BESS 2</t>
  </si>
  <si>
    <t>PROXSR_2_PS1SR2</t>
  </si>
  <si>
    <t>PROXSR_2_PS2BT3</t>
  </si>
  <si>
    <t>Vikings Solar BESS Hybrid Project</t>
  </si>
  <si>
    <t>Santa Paula Energy Storage</t>
  </si>
  <si>
    <t>BCE Los Alamitos 1</t>
  </si>
  <si>
    <t>POLRIS_2_ASEBT1</t>
  </si>
  <si>
    <t>POLRIS_2_ASESR1</t>
  </si>
  <si>
    <t>Antelope Solar 2 Estrella BESS</t>
  </si>
  <si>
    <t>Antelope Solar 2 Estrella</t>
  </si>
  <si>
    <t>Willy 9 Antelope Valley Complex</t>
  </si>
  <si>
    <t>Q1215, Q1319</t>
  </si>
  <si>
    <t>WILLY 9</t>
  </si>
  <si>
    <t>Yellow Pine 2 B</t>
  </si>
  <si>
    <t xml:space="preserve">Yellow Pine 2 A </t>
  </si>
  <si>
    <t>Desert Sunlight PV II Storage 2</t>
  </si>
  <si>
    <t>DSRTSN_2_DS2BX2</t>
  </si>
  <si>
    <t>Oberon</t>
  </si>
  <si>
    <t>W126</t>
  </si>
  <si>
    <t>Arlington</t>
  </si>
  <si>
    <t>GASKELL WEST</t>
  </si>
  <si>
    <t>Humidor Storage 1</t>
  </si>
  <si>
    <t>Q1629</t>
  </si>
  <si>
    <t>Vincent 500/20 kV Substation @ 220 kV bus</t>
  </si>
  <si>
    <t>Quartzite Solar 8</t>
  </si>
  <si>
    <t>Quartzite Solar 11</t>
  </si>
  <si>
    <t>Q1198</t>
  </si>
  <si>
    <t>Q1526</t>
  </si>
  <si>
    <t>1818-WD</t>
  </si>
  <si>
    <t>Terry</t>
  </si>
  <si>
    <t>Wasco Sub</t>
  </si>
  <si>
    <t>Semitropic</t>
  </si>
  <si>
    <t>2187-RD</t>
  </si>
  <si>
    <t>Tracy Desalination Plant</t>
  </si>
  <si>
    <t>Fresno Disadvantaged Community Solar</t>
  </si>
  <si>
    <t>2392-WD</t>
  </si>
  <si>
    <t>KERNEY_6_FCSSR1</t>
  </si>
  <si>
    <t>2614-RD</t>
  </si>
  <si>
    <t>2799-WD</t>
  </si>
  <si>
    <t>Alpaugh 115 kV</t>
  </si>
  <si>
    <t>El Nido 12kV</t>
  </si>
  <si>
    <t>Tulare Dac Solar</t>
  </si>
  <si>
    <t>East Cleveland Road Solar</t>
  </si>
  <si>
    <t>ALPAUG_1_TUDSR1</t>
  </si>
  <si>
    <t>Alpaugh</t>
  </si>
  <si>
    <t>El Nido (PGE)</t>
  </si>
  <si>
    <t>Long Beach Trigen</t>
  </si>
  <si>
    <t>SCE Hinson Substation</t>
  </si>
  <si>
    <t>Q1047</t>
  </si>
  <si>
    <t>Q1076</t>
  </si>
  <si>
    <t>Q1143</t>
  </si>
  <si>
    <t>El Cajon 60 kV</t>
  </si>
  <si>
    <t>Whirlwind 230 kV</t>
  </si>
  <si>
    <t xml:space="preserve">Corcoran-Olive Sw Sta 115 kV line </t>
  </si>
  <si>
    <t>North Johnson Energy Center</t>
  </si>
  <si>
    <t>Lake Alpaugh Battery Storage</t>
  </si>
  <si>
    <t>El Cajon</t>
  </si>
  <si>
    <t>Energy only in the queue</t>
  </si>
  <si>
    <t>Willow Springs Solar 3</t>
  </si>
  <si>
    <t>Q1166</t>
  </si>
  <si>
    <t>Q1200</t>
  </si>
  <si>
    <t>Q1302</t>
  </si>
  <si>
    <t>Imperial Valley Substation 230 kV</t>
  </si>
  <si>
    <t>Redbluff 230 kV</t>
  </si>
  <si>
    <t>Big Rock Solar Farm</t>
  </si>
  <si>
    <t>Only 87% TPD allocated</t>
  </si>
  <si>
    <t>VICPAS_2_VPSBT1, VICPAS_2_VPSSR1</t>
  </si>
  <si>
    <t>VICPAS_2_SOCBT1, VICPAS_2_SOCBT2, VICPAS_2_SOCSR1, VICPAS_2_SOCSR2, VICPAS_2_SOCSR3</t>
  </si>
  <si>
    <t>Victory Pass Solar</t>
  </si>
  <si>
    <t>Solar/Li_Battery</t>
  </si>
  <si>
    <t>Arica Solar &amp; Storage/ Sol Catcher BESS</t>
  </si>
  <si>
    <t>Q421</t>
  </si>
  <si>
    <t>No TPD allocated, no storage in queue</t>
  </si>
  <si>
    <t xml:space="preserve">Arica Solar &amp; Storage/Sloth </t>
  </si>
  <si>
    <t>Sandrini Sol 2</t>
  </si>
  <si>
    <t>Q1398</t>
  </si>
  <si>
    <t>SANDRN_2_SS2SR2</t>
  </si>
  <si>
    <t>Wheeler Ridge 230 kV</t>
  </si>
  <si>
    <t>Starlight Solar</t>
  </si>
  <si>
    <t>Q1432</t>
  </si>
  <si>
    <t>Boulevard East Substation 69kV</t>
  </si>
  <si>
    <t>Bellefield Solar Farm</t>
  </si>
  <si>
    <t>Q1510</t>
  </si>
  <si>
    <t>Q1443</t>
  </si>
  <si>
    <t>Angela</t>
  </si>
  <si>
    <t>Olive 115 kV</t>
  </si>
  <si>
    <t>Kettle Solar One</t>
  </si>
  <si>
    <t>JVREPK_1_KSOSB1</t>
  </si>
  <si>
    <t>Carrizo Gorge Switchyard</t>
  </si>
  <si>
    <t>Menifee Power Bank</t>
  </si>
  <si>
    <t>Q1645</t>
  </si>
  <si>
    <t>ROMOLA_5_MPBBT1, ROMOLA_5_MPBBT2, ROMOLA_5_MPBBT3</t>
  </si>
  <si>
    <t>Valley 500 kV</t>
  </si>
  <si>
    <t>Q1669</t>
  </si>
  <si>
    <t>Q1670</t>
  </si>
  <si>
    <t>Pomerado Sub 69kV</t>
  </si>
  <si>
    <t>Silvergate 230 kV</t>
  </si>
  <si>
    <t>Inland Empire Energy Storage/Pome Storage</t>
  </si>
  <si>
    <t>Pome Storage</t>
  </si>
  <si>
    <t>Solar/Battery</t>
  </si>
  <si>
    <t>Pomerado</t>
  </si>
  <si>
    <t>Peregrine Storage</t>
  </si>
  <si>
    <t>PERGRN_2_PRSBT1</t>
  </si>
  <si>
    <t>Silvergate</t>
  </si>
  <si>
    <t>Q506</t>
  </si>
  <si>
    <t>RTEDDY_2_RWSBT1, RTEDDY_2_RWSBT2, RTEDDY_2_RWSBT3, RTEDDY_2_RWSBT4, RTEDDY_2_RWSBT5</t>
  </si>
  <si>
    <t>Rosamond West Solar Central BESS</t>
  </si>
  <si>
    <t>Q653F</t>
  </si>
  <si>
    <t xml:space="preserve">Woodland-Davis 115 kV Line </t>
  </si>
  <si>
    <t>Apparent First Hybrid</t>
  </si>
  <si>
    <t>SPVUSA_1_SPVSB1</t>
  </si>
  <si>
    <t>Woodland</t>
  </si>
  <si>
    <t>No TPD allocated</t>
  </si>
  <si>
    <t>Q946</t>
  </si>
  <si>
    <t>Northern Orchard Solar</t>
  </si>
  <si>
    <t>New Sub - Midway - Wheeler Ridge (Proposed)</t>
  </si>
  <si>
    <t>WDT1384</t>
  </si>
  <si>
    <t>WDT1558</t>
  </si>
  <si>
    <t>WDT1635</t>
  </si>
  <si>
    <t>WDT1641</t>
  </si>
  <si>
    <t>WDT1732</t>
  </si>
  <si>
    <t>Poplar-Terra Bella 66kV line</t>
  </si>
  <si>
    <t>Hyacinth 115 kV Substation, connecting to Banning 115 kV substation via new Banning-Hyacinth 115 kV line</t>
  </si>
  <si>
    <t xml:space="preserve">Tenaja 115 kV </t>
  </si>
  <si>
    <t>Caldwell 66 kV Substation</t>
  </si>
  <si>
    <t>Rector 66 KV Substation</t>
  </si>
  <si>
    <t>Deer Creek Solar 1 PV</t>
  </si>
  <si>
    <t>Chiquito Grid</t>
  </si>
  <si>
    <t>Cald BESS Phase 1</t>
  </si>
  <si>
    <t>LAGBEL_2_CBPBT1</t>
  </si>
  <si>
    <t>Laguna Bell</t>
  </si>
  <si>
    <t>San Jacinto Grid</t>
  </si>
  <si>
    <t>Visalia CSG</t>
  </si>
  <si>
    <t>RECTOR_2_VISSR1</t>
  </si>
  <si>
    <t>ECASCO_2_SJGBT1</t>
  </si>
  <si>
    <t>Rosamond South East</t>
  </si>
  <si>
    <t>Q1211</t>
  </si>
  <si>
    <t>Pistachio Road</t>
  </si>
  <si>
    <t>1726-WD</t>
  </si>
  <si>
    <t>Twisselman</t>
  </si>
  <si>
    <t>Malaga 115 kV substation</t>
  </si>
  <si>
    <t>1827-RD</t>
  </si>
  <si>
    <t>WCW Generator 1</t>
  </si>
  <si>
    <t>Nachtigall</t>
  </si>
  <si>
    <t>1836-WD</t>
  </si>
  <si>
    <t>Charca</t>
  </si>
  <si>
    <t>Lara Solar 2</t>
  </si>
  <si>
    <t>Byron Hot Springs Solar</t>
  </si>
  <si>
    <t>Napa Self Storage 2</t>
  </si>
  <si>
    <t>Oakley 3</t>
  </si>
  <si>
    <t>Fallon Two Rock Road Solar</t>
  </si>
  <si>
    <t>North Coast Highway Solar 1</t>
  </si>
  <si>
    <t>North Coast Highway Solar 2</t>
  </si>
  <si>
    <t>2142-WD</t>
  </si>
  <si>
    <t>2154-WD</t>
  </si>
  <si>
    <t>2287-WD</t>
  </si>
  <si>
    <t>2333-WD</t>
  </si>
  <si>
    <t>2365-WD</t>
  </si>
  <si>
    <t>2399-WD</t>
  </si>
  <si>
    <t>2400-WD</t>
  </si>
  <si>
    <t>Brentwood 21kV</t>
  </si>
  <si>
    <t>Tulucay Bank 2 60 kV</t>
  </si>
  <si>
    <t>Contra Costa Sub</t>
  </si>
  <si>
    <t>Cotati Sub</t>
  </si>
  <si>
    <t>Ortiga Sub</t>
  </si>
  <si>
    <t>Newburg Sub</t>
  </si>
  <si>
    <t>CMSA Cogeneration System Upgrade</t>
  </si>
  <si>
    <t>2474-WD</t>
  </si>
  <si>
    <t>San Rafael Sub</t>
  </si>
  <si>
    <t>Tulucay</t>
  </si>
  <si>
    <t>Contra Costa</t>
  </si>
  <si>
    <t>Bellevue</t>
  </si>
  <si>
    <t>Humboldt</t>
  </si>
  <si>
    <t>Lakeville</t>
  </si>
  <si>
    <t>Ava Elizabeth</t>
  </si>
  <si>
    <t>1586-WD</t>
  </si>
  <si>
    <t>Coalinga #1</t>
  </si>
  <si>
    <t>Saltbrush 10</t>
  </si>
  <si>
    <t>Stodola BESS</t>
  </si>
  <si>
    <t>Gibson Solar Project</t>
  </si>
  <si>
    <t>Discovery Bay South Clean Power</t>
  </si>
  <si>
    <t>2484-WD</t>
  </si>
  <si>
    <t>2495-WD</t>
  </si>
  <si>
    <t>2595-WD</t>
  </si>
  <si>
    <t>2598-WD</t>
  </si>
  <si>
    <t>Hollister 21kV</t>
  </si>
  <si>
    <t>Madison</t>
  </si>
  <si>
    <t>Brentwood Sub or Herdlyn 60kV Bus</t>
  </si>
  <si>
    <t>Avenal Sub</t>
  </si>
  <si>
    <t>Hollister</t>
  </si>
  <si>
    <t>2694-WD</t>
  </si>
  <si>
    <t xml:space="preserve">Sutro Reservoir </t>
  </si>
  <si>
    <t>University Mound Reservoir - North Basin</t>
  </si>
  <si>
    <t>Thorntree Drive Solar</t>
  </si>
  <si>
    <t>Tubbs Island</t>
  </si>
  <si>
    <t>2848-WD</t>
  </si>
  <si>
    <t>2849-WD</t>
  </si>
  <si>
    <t>2904-WD</t>
  </si>
  <si>
    <t>3077-WD</t>
  </si>
  <si>
    <t>SAN FRAN A (POTRERO PP) 12kV</t>
  </si>
  <si>
    <t>SAN FRAN H (MARTIN) 12kV</t>
  </si>
  <si>
    <t>Sycamore Creek 12kV</t>
  </si>
  <si>
    <t>Sonoma A</t>
  </si>
  <si>
    <t>Table Mountain</t>
  </si>
  <si>
    <t>Biomass/biogas</t>
  </si>
  <si>
    <t>Crimson</t>
  </si>
  <si>
    <t>Golden Fields</t>
  </si>
  <si>
    <t>Golden Fields Solar IV/Cyclone Solar</t>
  </si>
  <si>
    <t>Updated TPD is only 52%</t>
  </si>
  <si>
    <t>Q1212</t>
  </si>
  <si>
    <t>Updated TPD is only 51%</t>
  </si>
  <si>
    <t>Q1339</t>
  </si>
  <si>
    <t>Q1327</t>
  </si>
  <si>
    <t>Eldorado 230kV</t>
  </si>
  <si>
    <t>Silver Peak Solar</t>
  </si>
  <si>
    <t>Eldorado</t>
  </si>
  <si>
    <t>VICPAS_2_SLOSR1</t>
  </si>
  <si>
    <t>VICPAS_2_SLOBT1</t>
  </si>
  <si>
    <t>Luna Valley Solar</t>
  </si>
  <si>
    <t>Q1129</t>
  </si>
  <si>
    <t>Aramis Power Plant</t>
  </si>
  <si>
    <t>Q1349</t>
  </si>
  <si>
    <t>Cayentano 230 kV</t>
  </si>
  <si>
    <t>Q1389</t>
  </si>
  <si>
    <t>Q1391</t>
  </si>
  <si>
    <t>Q1402</t>
  </si>
  <si>
    <t>Q1499</t>
  </si>
  <si>
    <t>Q1662</t>
  </si>
  <si>
    <t>Q1678</t>
  </si>
  <si>
    <t>Q1700</t>
  </si>
  <si>
    <t>Q1806</t>
  </si>
  <si>
    <t>Q1830</t>
  </si>
  <si>
    <t>Q744</t>
  </si>
  <si>
    <t>Gates 230 kV</t>
  </si>
  <si>
    <t>Tranquility 230 kV</t>
  </si>
  <si>
    <t>EI Cajon Substation 69kV</t>
  </si>
  <si>
    <t>Delaney</t>
  </si>
  <si>
    <t>Lakeville 60 kV</t>
  </si>
  <si>
    <t>Trabuco - Capistrano 138kV line</t>
  </si>
  <si>
    <t>Oakland C-Turbine 115 kV Line</t>
  </si>
  <si>
    <t>Lamont 115 kV</t>
  </si>
  <si>
    <t>Redux Solar</t>
  </si>
  <si>
    <t>Sonrisa</t>
  </si>
  <si>
    <t>Jasmine</t>
  </si>
  <si>
    <t>VENTASSO ENERGY STORAGE</t>
  </si>
  <si>
    <t>LOST DUTCHMAN/HARQUAHALA</t>
  </si>
  <si>
    <t>North Bay Energy Storage</t>
  </si>
  <si>
    <t>Oakland ES Unit #3</t>
  </si>
  <si>
    <t>REDWOOD SOLAR FARM</t>
  </si>
  <si>
    <t>Capistrano</t>
  </si>
  <si>
    <t>Lamont</t>
  </si>
  <si>
    <t>Oakland C</t>
  </si>
  <si>
    <t>Lakeview 70kV</t>
  </si>
  <si>
    <t>Lakeview</t>
  </si>
  <si>
    <t>No TPD</t>
  </si>
  <si>
    <t>CAPTIVA ENERGY STORAGE</t>
  </si>
  <si>
    <t>Cielo Azul</t>
  </si>
  <si>
    <t>Atlas Solar</t>
  </si>
  <si>
    <t>WDAT1659</t>
  </si>
  <si>
    <t>WDT1396, WDT1483 Phase 4</t>
  </si>
  <si>
    <t>WDT1539</t>
  </si>
  <si>
    <t>WDT1647</t>
  </si>
  <si>
    <t>WDT1652</t>
  </si>
  <si>
    <t>WDT1702</t>
  </si>
  <si>
    <t>WDT1710</t>
  </si>
  <si>
    <t>WDT1711</t>
  </si>
  <si>
    <t>WDT1719</t>
  </si>
  <si>
    <t>CONDOR ENERGY STORAGE</t>
  </si>
  <si>
    <t>Highrove 115kV</t>
  </si>
  <si>
    <t>Johanna 66 kV</t>
  </si>
  <si>
    <t>Carpinteria 66/16kV</t>
  </si>
  <si>
    <t>Moorpark A 66 kV</t>
  </si>
  <si>
    <t>Nola 66 kV Substation</t>
  </si>
  <si>
    <t>Lighthipe-Jersey 66 kV Line</t>
  </si>
  <si>
    <t xml:space="preserve">Elizabeth Lake 66/16 kV Substation </t>
  </si>
  <si>
    <t>Teresa 66 kV (on Padua-Layfair 66 kV Line)</t>
  </si>
  <si>
    <t>Looping Mira Loma-Corona-Pedley 66 kV Line</t>
  </si>
  <si>
    <t xml:space="preserve">Hinson 66kV </t>
  </si>
  <si>
    <t>Springville 66 kV</t>
  </si>
  <si>
    <t>Moorpark</t>
  </si>
  <si>
    <t>Lighthipe</t>
  </si>
  <si>
    <t>Mira Loma</t>
  </si>
  <si>
    <t>Johanna Energy Center</t>
  </si>
  <si>
    <t>Upland Reliability Project</t>
  </si>
  <si>
    <t>Gwent Storage 1</t>
  </si>
  <si>
    <t>Griffith Energy Storage</t>
  </si>
  <si>
    <t>Charger Reliability Project</t>
  </si>
  <si>
    <t>Homestead Energy Storage</t>
  </si>
  <si>
    <t>Horsetown Energy Storage</t>
  </si>
  <si>
    <t>Painter Energy Storage</t>
  </si>
  <si>
    <t>Cathode</t>
  </si>
  <si>
    <t>Anode</t>
  </si>
  <si>
    <t>Q2082</t>
  </si>
  <si>
    <t>Blue_Mountain_Electric_Company</t>
  </si>
  <si>
    <t>WEST POINT PH</t>
  </si>
  <si>
    <t>2008-RD</t>
  </si>
  <si>
    <t>3507-RD</t>
  </si>
  <si>
    <t>Arbuckle Sub</t>
  </si>
  <si>
    <t>Solano 4 Wind</t>
  </si>
  <si>
    <t>Q1463</t>
  </si>
  <si>
    <t>RUSSELL_2_SOLANO1</t>
  </si>
  <si>
    <t>Birds Landing</t>
  </si>
  <si>
    <t>Birds Landing 230 kV</t>
  </si>
  <si>
    <t>Pastoria Solar</t>
  </si>
  <si>
    <t>Q1335</t>
  </si>
  <si>
    <t>Pastoria 230 kV</t>
  </si>
  <si>
    <t>Pastoria</t>
  </si>
  <si>
    <t>2597-WD</t>
  </si>
  <si>
    <t>2649-WD</t>
  </si>
  <si>
    <t>2614-WD</t>
  </si>
  <si>
    <t>2253-WD</t>
  </si>
  <si>
    <t>2254-WD</t>
  </si>
  <si>
    <t>2479-WD</t>
  </si>
  <si>
    <t>Alpaugh Sub</t>
  </si>
  <si>
    <t>Tulare CSG</t>
  </si>
  <si>
    <t xml:space="preserve">Dos Palos Resource </t>
  </si>
  <si>
    <t>Hatchery Road Solar A</t>
  </si>
  <si>
    <t>Hatchery Road Solar B</t>
  </si>
  <si>
    <t>Hatchery Road Solar C</t>
  </si>
  <si>
    <t>Ranch Sereno Clean Power</t>
  </si>
  <si>
    <t>Brentwood</t>
  </si>
  <si>
    <t>Dos Palos Sub</t>
  </si>
  <si>
    <t>Blue Lak Sub</t>
  </si>
  <si>
    <t>Dos Amigos</t>
  </si>
  <si>
    <t>Fairhaven Energy Storage</t>
  </si>
  <si>
    <t>Fairhaven</t>
  </si>
  <si>
    <t>Conflitti 2</t>
  </si>
  <si>
    <t>Conflitti 1</t>
  </si>
  <si>
    <t>Panoche</t>
  </si>
  <si>
    <t>Radiant Solar</t>
  </si>
  <si>
    <t>Tortilla</t>
  </si>
  <si>
    <t>WDT1809</t>
  </si>
  <si>
    <t>WDT1815</t>
  </si>
  <si>
    <t>Watson 66/12 kV</t>
  </si>
  <si>
    <t>WDT1818</t>
  </si>
  <si>
    <t>Wilmington 1</t>
  </si>
  <si>
    <t>Wilmington 2</t>
  </si>
  <si>
    <t>Workman</t>
  </si>
  <si>
    <t>WDT1819</t>
  </si>
  <si>
    <t>Narrows 66kV</t>
  </si>
  <si>
    <t>WDT1817</t>
  </si>
  <si>
    <t>Alon 66 kV</t>
  </si>
  <si>
    <t>East Dominguez</t>
  </si>
  <si>
    <t>El Segundo</t>
  </si>
  <si>
    <t>WDT1814</t>
  </si>
  <si>
    <t xml:space="preserve">Yukon 66/16 </t>
  </si>
  <si>
    <t>La Fresa</t>
  </si>
  <si>
    <t>Rocha</t>
  </si>
  <si>
    <t>Beard</t>
  </si>
  <si>
    <t>Gonzalez</t>
  </si>
  <si>
    <t>Highway 43</t>
  </si>
  <si>
    <t>Kern Sunset</t>
  </si>
  <si>
    <t>Jaton</t>
  </si>
  <si>
    <t>PG&amp;E's Elk Hills 1104 Distribution Circuit</t>
  </si>
  <si>
    <t>PG&amp;E's Lamont 1102 distribution circuit</t>
  </si>
  <si>
    <t>PG&amp;E's Reedley 1101 distribution circuit</t>
  </si>
  <si>
    <t>PG&amp;E's Shafter 1103 distribution circuit</t>
  </si>
  <si>
    <t>Weedpatch Bank 1 115kV / 12kV</t>
  </si>
  <si>
    <t>Tulare Lake 70 kV / 12 kV</t>
  </si>
  <si>
    <t>Henrietta Substation</t>
  </si>
  <si>
    <t>1783-WD</t>
  </si>
  <si>
    <t>1888-WD</t>
  </si>
  <si>
    <t>2080-WD</t>
  </si>
  <si>
    <t>1887-WD</t>
  </si>
  <si>
    <t>1886-WD</t>
  </si>
  <si>
    <t>2554-WD</t>
  </si>
  <si>
    <t>Avenal Cutoff</t>
  </si>
  <si>
    <t>2796-WD</t>
  </si>
  <si>
    <t>Shafter</t>
  </si>
  <si>
    <t>Elk Hills</t>
  </si>
  <si>
    <t>McCall</t>
  </si>
  <si>
    <t>Grimmway-Malaga</t>
  </si>
  <si>
    <t>WDT1793</t>
  </si>
  <si>
    <t>Padua - Live Oak 66kV Circuit off the 220/66kV Substation</t>
  </si>
  <si>
    <t>Westminster Reliability Project</t>
  </si>
  <si>
    <t>2622-WD</t>
  </si>
  <si>
    <t>Foster Clean Power</t>
  </si>
  <si>
    <t>Arcata Sub</t>
  </si>
  <si>
    <t>Sagebrush Storage</t>
  </si>
  <si>
    <t>Scarlet Solar 2</t>
  </si>
  <si>
    <t>SCARLT_2_SS2BT1</t>
  </si>
  <si>
    <t>Yellow Pine 3</t>
  </si>
  <si>
    <t>Q1654</t>
  </si>
  <si>
    <t>Trout Canyon 230 kV</t>
  </si>
  <si>
    <t>McFarland Solar B</t>
  </si>
  <si>
    <t>MCFLND_5_MSBBX2</t>
  </si>
  <si>
    <t>MCFLND_5_MSBSX2</t>
  </si>
  <si>
    <t>Bitterwater Switching Station</t>
  </si>
  <si>
    <t>Bottleneck Energy Storage</t>
  </si>
  <si>
    <t>WDT1639</t>
  </si>
  <si>
    <t>VESTAL_2_BTNBT1</t>
  </si>
  <si>
    <t>Vestal 66 kV</t>
  </si>
  <si>
    <t>A-CAES</t>
  </si>
  <si>
    <t>Willow Rock</t>
  </si>
  <si>
    <t>Q1782</t>
  </si>
  <si>
    <t>Q1758</t>
  </si>
  <si>
    <t>Desert Sands</t>
  </si>
  <si>
    <t>WDT1798</t>
  </si>
  <si>
    <t>WDT1799</t>
  </si>
  <si>
    <t>Torpedo</t>
  </si>
  <si>
    <t>Q1097</t>
  </si>
  <si>
    <t>Q1367</t>
  </si>
  <si>
    <t>Beverly Solar</t>
  </si>
  <si>
    <t>San Gabriel Solar</t>
  </si>
  <si>
    <t>Westford Flat Storage</t>
  </si>
  <si>
    <t>Bear Canyon Storage</t>
  </si>
  <si>
    <t>Fulton</t>
  </si>
  <si>
    <t>WDT1725</t>
  </si>
  <si>
    <t>SFS Energy Storage</t>
  </si>
  <si>
    <t>Santa Fe Springs - Murphy 66 kV line</t>
  </si>
  <si>
    <t>Center</t>
  </si>
  <si>
    <t>Silver State South Solar Project</t>
  </si>
  <si>
    <t>Primm 220kV</t>
  </si>
  <si>
    <t>Q467</t>
  </si>
  <si>
    <t>Primm</t>
  </si>
  <si>
    <t>Q1532</t>
  </si>
  <si>
    <t>Pomegranate</t>
  </si>
  <si>
    <t>Q1243</t>
  </si>
  <si>
    <t>Q1713</t>
  </si>
  <si>
    <t>GWF Hanford 115kV</t>
  </si>
  <si>
    <t>BIA Bess</t>
  </si>
  <si>
    <t>WDT1644</t>
  </si>
  <si>
    <t>Bolsa 66kV</t>
  </si>
  <si>
    <t>Seal Beach</t>
  </si>
  <si>
    <t>GWF Hanford</t>
  </si>
  <si>
    <t>Alta Mesa Wind</t>
  </si>
  <si>
    <t>SEAWND_2_AMWWD1</t>
  </si>
  <si>
    <t>WDT1444</t>
  </si>
  <si>
    <t>7th Standard</t>
  </si>
  <si>
    <t>Voltage</t>
  </si>
  <si>
    <t>Alamitos</t>
  </si>
  <si>
    <t>Alberhill</t>
  </si>
  <si>
    <t>Alpine</t>
  </si>
  <si>
    <t>Altamont Midway (Sandhill)</t>
  </si>
  <si>
    <t>ArcoGen</t>
  </si>
  <si>
    <t>Artesian</t>
  </si>
  <si>
    <t>Ashlan</t>
  </si>
  <si>
    <t>Atlantic</t>
  </si>
  <si>
    <t>Avena</t>
  </si>
  <si>
    <t>Bahia</t>
  </si>
  <si>
    <t>Bailey</t>
  </si>
  <si>
    <t>Bakersfield</t>
  </si>
  <si>
    <t>Balch 2</t>
  </si>
  <si>
    <t>Bay Boulevard</t>
  </si>
  <si>
    <t>Beatty</t>
  </si>
  <si>
    <t>Belden</t>
  </si>
  <si>
    <t>Big Creek</t>
  </si>
  <si>
    <t>BlytheSC 161 kV</t>
  </si>
  <si>
    <t>Bogue</t>
  </si>
  <si>
    <t>Bond Tap</t>
  </si>
  <si>
    <t>Borden</t>
  </si>
  <si>
    <t>Bottle Rock</t>
  </si>
  <si>
    <t>Brighton</t>
  </si>
  <si>
    <t>Brunswick</t>
  </si>
  <si>
    <t>Buena Vista PP</t>
  </si>
  <si>
    <t>Cal Flats</t>
  </si>
  <si>
    <t>Cal Water</t>
  </si>
  <si>
    <t>Calcite</t>
  </si>
  <si>
    <t>Caliente</t>
  </si>
  <si>
    <t>Callender SS</t>
  </si>
  <si>
    <t>Calpella</t>
  </si>
  <si>
    <t>Camanche</t>
  </si>
  <si>
    <t>Cantua</t>
  </si>
  <si>
    <t>Carberry</t>
  </si>
  <si>
    <t>Caribou</t>
  </si>
  <si>
    <t>Carquinez</t>
  </si>
  <si>
    <t>Carrizo Plains</t>
  </si>
  <si>
    <t>Castro Valley</t>
  </si>
  <si>
    <t>Cayetano</t>
  </si>
  <si>
    <t>Charleston</t>
  </si>
  <si>
    <t>Chevmain</t>
  </si>
  <si>
    <t>Chicarita</t>
  </si>
  <si>
    <t>Chowchilla</t>
  </si>
  <si>
    <t>Christie</t>
  </si>
  <si>
    <t>Cloverdale</t>
  </si>
  <si>
    <t>Colgate</t>
  </si>
  <si>
    <t>Collinsville</t>
  </si>
  <si>
    <t>Columbus</t>
  </si>
  <si>
    <t>Contra Costa PP</t>
  </si>
  <si>
    <t>Coolwater</t>
  </si>
  <si>
    <t>Corcoran</t>
  </si>
  <si>
    <t>Corona</t>
  </si>
  <si>
    <t>Cottle</t>
  </si>
  <si>
    <t>Cottonwood</t>
  </si>
  <si>
    <t>Coyote</t>
  </si>
  <si>
    <t>Curtis</t>
  </si>
  <si>
    <t>Dairyland</t>
  </si>
  <si>
    <t>Davis</t>
  </si>
  <si>
    <t>Delevan</t>
  </si>
  <si>
    <t>Delta PP</t>
  </si>
  <si>
    <t>Desert View</t>
  </si>
  <si>
    <t>Diablo</t>
  </si>
  <si>
    <t>Dixon Landing</t>
  </si>
  <si>
    <t>Donnells PH</t>
  </si>
  <si>
    <t>Drum</t>
  </si>
  <si>
    <t>Dumbarton</t>
  </si>
  <si>
    <t>Eagle Mountain</t>
  </si>
  <si>
    <t>Eagle Rock (PGE)</t>
  </si>
  <si>
    <t>Eagle Rock (SCE)</t>
  </si>
  <si>
    <t>East Nicolaus</t>
  </si>
  <si>
    <t>East Shore</t>
  </si>
  <si>
    <t>Edes</t>
  </si>
  <si>
    <t>Eight Mile</t>
  </si>
  <si>
    <t>El Nido (SCE)</t>
  </si>
  <si>
    <t>El Patio</t>
  </si>
  <si>
    <t>Ellis</t>
  </si>
  <si>
    <t>Encina</t>
  </si>
  <si>
    <t>Evergreen</t>
  </si>
  <si>
    <t>Excelsior</t>
  </si>
  <si>
    <t>Famoso</t>
  </si>
  <si>
    <t>Fibreboard (SPI Sonora)</t>
  </si>
  <si>
    <t>Figarden</t>
  </si>
  <si>
    <t>FMC</t>
  </si>
  <si>
    <t>Frogtown</t>
  </si>
  <si>
    <t>Carpenter Canyon (fka Gamebird)</t>
  </si>
  <si>
    <t>Ganso</t>
  </si>
  <si>
    <t>New Sub - Gates - Midway (Proposed)</t>
  </si>
  <si>
    <t>New Sub - Gates - Templeton (Proposed)</t>
  </si>
  <si>
    <t>Geysers 12</t>
  </si>
  <si>
    <t>Geysers 17</t>
  </si>
  <si>
    <t>Geysers 5&amp;6</t>
  </si>
  <si>
    <t>Geysers 9&amp;10 Sonoma</t>
  </si>
  <si>
    <t>Giffen</t>
  </si>
  <si>
    <t>Glenn</t>
  </si>
  <si>
    <t>Gold Hill</t>
  </si>
  <si>
    <t>Goodrich</t>
  </si>
  <si>
    <t>Goose Lake</t>
  </si>
  <si>
    <t>Gould</t>
  </si>
  <si>
    <t>Grant</t>
  </si>
  <si>
    <t>Green Valley</t>
  </si>
  <si>
    <t>Greenleaf 1</t>
  </si>
  <si>
    <t>Gregg</t>
  </si>
  <si>
    <t>HarborGen</t>
  </si>
  <si>
    <t>Harry Allen</t>
  </si>
  <si>
    <t>Helm</t>
  </si>
  <si>
    <t>Hicks</t>
  </si>
  <si>
    <t>Higgins</t>
  </si>
  <si>
    <t>Homestake</t>
  </si>
  <si>
    <t>Honcut</t>
  </si>
  <si>
    <t>Hopland</t>
  </si>
  <si>
    <t>Huntington Beach</t>
  </si>
  <si>
    <t>Ignacio</t>
  </si>
  <si>
    <t>Innovation</t>
  </si>
  <si>
    <t>IS Tap</t>
  </si>
  <si>
    <t>Ivanpah</t>
  </si>
  <si>
    <t>Jackass (DOE)</t>
  </si>
  <si>
    <t>Jackson Swt</t>
  </si>
  <si>
    <t>Jessup</t>
  </si>
  <si>
    <t>Julian Hinds</t>
  </si>
  <si>
    <t>Kasson</t>
  </si>
  <si>
    <t>Kelso</t>
  </si>
  <si>
    <t>Kern Oil</t>
  </si>
  <si>
    <t>Kern PP</t>
  </si>
  <si>
    <t>Kernridge</t>
  </si>
  <si>
    <t>Kirker</t>
  </si>
  <si>
    <t>Knights Landing</t>
  </si>
  <si>
    <t>New Sub - Kramer - Lugo (Proposed)</t>
  </si>
  <si>
    <t>La Cienega</t>
  </si>
  <si>
    <t>Lambie</t>
  </si>
  <si>
    <t>Lammers</t>
  </si>
  <si>
    <t>Las Aguilas</t>
  </si>
  <si>
    <t>Lathrop</t>
  </si>
  <si>
    <t>Le Grand</t>
  </si>
  <si>
    <t>Lerdo</t>
  </si>
  <si>
    <t>Lewis</t>
  </si>
  <si>
    <t>Lincoln</t>
  </si>
  <si>
    <t>Live Oak</t>
  </si>
  <si>
    <t>Llagas</t>
  </si>
  <si>
    <t>Lockeford</t>
  </si>
  <si>
    <t>Logan Creek</t>
  </si>
  <si>
    <t>Lonetree</t>
  </si>
  <si>
    <t>New Sub - Los Banos - Midway (Proposed)</t>
  </si>
  <si>
    <t>Los Esteros</t>
  </si>
  <si>
    <t>Los Positas</t>
  </si>
  <si>
    <t>Lugo</t>
  </si>
  <si>
    <t>New Sub - Lugo - Pisgah (Proposed)</t>
  </si>
  <si>
    <t>Magunden</t>
  </si>
  <si>
    <t>Malin</t>
  </si>
  <si>
    <t>Mandalay</t>
  </si>
  <si>
    <t>Manning</t>
  </si>
  <si>
    <t>Manteca</t>
  </si>
  <si>
    <t>Margarita</t>
  </si>
  <si>
    <t>Mariposa</t>
  </si>
  <si>
    <t>Martin</t>
  </si>
  <si>
    <t>Martinez</t>
  </si>
  <si>
    <t>Mc Mullin</t>
  </si>
  <si>
    <t>McCullough (LDWP)</t>
  </si>
  <si>
    <t>Melones</t>
  </si>
  <si>
    <t>Mendocino</t>
  </si>
  <si>
    <t>Mendota</t>
  </si>
  <si>
    <t>Merced</t>
  </si>
  <si>
    <t>Mercry Switch</t>
  </si>
  <si>
    <t>Mesa (SCE)</t>
  </si>
  <si>
    <t>Midway</t>
  </si>
  <si>
    <t>Miller</t>
  </si>
  <si>
    <t>Mi-Wuk</t>
  </si>
  <si>
    <t>Mohave</t>
  </si>
  <si>
    <t>Monroe</t>
  </si>
  <si>
    <t>Monta Vista</t>
  </si>
  <si>
    <t>Monticello</t>
  </si>
  <si>
    <t>Moraga</t>
  </si>
  <si>
    <t>Morgan Hill</t>
  </si>
  <si>
    <t>Morro Bay (Proposed)</t>
  </si>
  <si>
    <t>Morro Bay</t>
  </si>
  <si>
    <t>Mt Poso</t>
  </si>
  <si>
    <t>New Melones</t>
  </si>
  <si>
    <t>Newark</t>
  </si>
  <si>
    <t>Newhall</t>
  </si>
  <si>
    <t>Norco</t>
  </si>
  <si>
    <t>North City Metering</t>
  </si>
  <si>
    <t>North Dublin</t>
  </si>
  <si>
    <t>North Gila</t>
  </si>
  <si>
    <t>New Sub - North Gila - IV (Proposed)</t>
  </si>
  <si>
    <t>Oakland J</t>
  </si>
  <si>
    <t>Oceano</t>
  </si>
  <si>
    <t>Ocotillo Express</t>
  </si>
  <si>
    <t>Old Town</t>
  </si>
  <si>
    <t>Olinda</t>
  </si>
  <si>
    <t>Olive</t>
  </si>
  <si>
    <t>Olivehurst</t>
  </si>
  <si>
    <t>Ormond Beach</t>
  </si>
  <si>
    <t>Padre Flats SW STA</t>
  </si>
  <si>
    <t>Pahrump</t>
  </si>
  <si>
    <t>Palermo</t>
  </si>
  <si>
    <t>Palo Verde</t>
  </si>
  <si>
    <t>Palomar Energy</t>
  </si>
  <si>
    <t>Parkway</t>
  </si>
  <si>
    <t>Pauda</t>
  </si>
  <si>
    <t>Peabody</t>
  </si>
  <si>
    <t>Penasquitos</t>
  </si>
  <si>
    <t>Penngrove</t>
  </si>
  <si>
    <t>Piercy</t>
  </si>
  <si>
    <t>Pine Flat</t>
  </si>
  <si>
    <t>Pisgah</t>
  </si>
  <si>
    <t>Pit 1</t>
  </si>
  <si>
    <t>New Sub - Pit 1 - Cottonwood (Proposed)</t>
  </si>
  <si>
    <t>Pit 4</t>
  </si>
  <si>
    <t>Placerville</t>
  </si>
  <si>
    <t>Pleasant Grove</t>
  </si>
  <si>
    <t>POE</t>
  </si>
  <si>
    <t>Point Loma</t>
  </si>
  <si>
    <t>Poso Mountain</t>
  </si>
  <si>
    <t>Q1806 Switchyard</t>
  </si>
  <si>
    <t>Quinto</t>
  </si>
  <si>
    <t>Race Track</t>
  </si>
  <si>
    <t>Rancho Mission Viejo</t>
  </si>
  <si>
    <t>New Sub - Rancho Seco - Bellota (Proposed)</t>
  </si>
  <si>
    <t>Rancho Vista</t>
  </si>
  <si>
    <t>Ransburg</t>
  </si>
  <si>
    <t>Redondo</t>
  </si>
  <si>
    <t>Renfro</t>
  </si>
  <si>
    <t>Richmond</t>
  </si>
  <si>
    <t>Rincon</t>
  </si>
  <si>
    <t>Rio Bravo</t>
  </si>
  <si>
    <t>Rio Hondo</t>
  </si>
  <si>
    <t>Rio Oso</t>
  </si>
  <si>
    <t>Ripon</t>
  </si>
  <si>
    <t>Riverbank</t>
  </si>
  <si>
    <t>Rossmoor</t>
  </si>
  <si>
    <t>Round Mountain</t>
  </si>
  <si>
    <t>Salado</t>
  </si>
  <si>
    <t>Salt Creek</t>
  </si>
  <si>
    <t>San Bernardino</t>
  </si>
  <si>
    <t>San Jose B</t>
  </si>
  <si>
    <t>San Leandro</t>
  </si>
  <si>
    <t>San Luis Obispo</t>
  </si>
  <si>
    <t>San Onfre</t>
  </si>
  <si>
    <t>San Pablo Sub</t>
  </si>
  <si>
    <t>San Ramon</t>
  </si>
  <si>
    <t>Sandlot</t>
  </si>
  <si>
    <t>Sandy</t>
  </si>
  <si>
    <t>Sanger</t>
  </si>
  <si>
    <t>Santa Rosa</t>
  </si>
  <si>
    <t>Santa Teresa</t>
  </si>
  <si>
    <t>Santee</t>
  </si>
  <si>
    <t>Santiago</t>
  </si>
  <si>
    <t>Saratoga</t>
  </si>
  <si>
    <t>Saugus</t>
  </si>
  <si>
    <t>Schindler</t>
  </si>
  <si>
    <t>Schulte</t>
  </si>
  <si>
    <t>Serrano</t>
  </si>
  <si>
    <t>Shadowridge</t>
  </si>
  <si>
    <t>Shiloh II</t>
  </si>
  <si>
    <t>Silverado</t>
  </si>
  <si>
    <t>Sisquoc</t>
  </si>
  <si>
    <t>Sloan Canyon</t>
  </si>
  <si>
    <t>Smyrna</t>
  </si>
  <si>
    <t>Sobrante</t>
  </si>
  <si>
    <t>Solar SS</t>
  </si>
  <si>
    <t>Stagg</t>
  </si>
  <si>
    <t>Std Oil</t>
  </si>
  <si>
    <t>Stockdale</t>
  </si>
  <si>
    <t>Storey</t>
  </si>
  <si>
    <t>Suncrest</t>
  </si>
  <si>
    <t>New Sub - Suncrest - Ocotillo (Proposed)</t>
  </si>
  <si>
    <t>Sunset</t>
  </si>
  <si>
    <t>Surf</t>
  </si>
  <si>
    <t>Sylmar</t>
  </si>
  <si>
    <t>Taft</t>
  </si>
  <si>
    <t>Talega</t>
  </si>
  <si>
    <t>Tassajara</t>
  </si>
  <si>
    <t>Temblor</t>
  </si>
  <si>
    <t>Templeton</t>
  </si>
  <si>
    <t>Tevis</t>
  </si>
  <si>
    <t>Thousandaire</t>
  </si>
  <si>
    <t>Trabuco</t>
  </si>
  <si>
    <t>Tupman</t>
  </si>
  <si>
    <t>Ukiah</t>
  </si>
  <si>
    <t>Valley (SCE)</t>
  </si>
  <si>
    <t>Valley (VEA)</t>
  </si>
  <si>
    <t>Valley Home</t>
  </si>
  <si>
    <t>Valley Switch</t>
  </si>
  <si>
    <t>Vasona</t>
  </si>
  <si>
    <t>Victor</t>
  </si>
  <si>
    <t>Victorville (LDWP)</t>
  </si>
  <si>
    <t>Viejo</t>
  </si>
  <si>
    <t>Vierra</t>
  </si>
  <si>
    <t>Villa Park</t>
  </si>
  <si>
    <t>Vineyard</t>
  </si>
  <si>
    <t>Vista (SCE)</t>
  </si>
  <si>
    <t>Vista (VEA)</t>
  </si>
  <si>
    <t>Walnut</t>
  </si>
  <si>
    <t>Warne</t>
  </si>
  <si>
    <t>Warnerville</t>
  </si>
  <si>
    <t>Waukena</t>
  </si>
  <si>
    <t>West Fresno</t>
  </si>
  <si>
    <t>Westley</t>
  </si>
  <si>
    <t>New Sub - Westley - Quinto (Proposed)</t>
  </si>
  <si>
    <t>Westpark</t>
  </si>
  <si>
    <t>Wilson</t>
  </si>
  <si>
    <t>Windgap PP</t>
  </si>
  <si>
    <t>Wyandotte</t>
  </si>
  <si>
    <t>CAISO Study Area</t>
  </si>
  <si>
    <t>PG&amp;E Kern Study Area</t>
  </si>
  <si>
    <t>SCE Metro Study Area</t>
  </si>
  <si>
    <t>SCE Eastern Study Area</t>
  </si>
  <si>
    <t>SDG&amp;E Study Area</t>
  </si>
  <si>
    <t xml:space="preserve">PG&amp;E Greater Bay Study Area </t>
  </si>
  <si>
    <t>SCE Northern Area</t>
  </si>
  <si>
    <t>PG&amp;E Fresno Study Area</t>
  </si>
  <si>
    <t xml:space="preserve">PG&amp;E North of Greater Bay Study Area </t>
  </si>
  <si>
    <t xml:space="preserve">East of Pisgah Study Area </t>
  </si>
  <si>
    <t>SCE North of Lugo Study Area</t>
  </si>
  <si>
    <t xml:space="preserve">Geothermal </t>
  </si>
  <si>
    <t xml:space="preserve">Biomass </t>
  </si>
  <si>
    <t xml:space="preserve">Wind </t>
  </si>
  <si>
    <t>OOS Wind</t>
  </si>
  <si>
    <t>Offshore Wind</t>
  </si>
  <si>
    <t>Distrbuted Solar</t>
  </si>
  <si>
    <t xml:space="preserve">Solar </t>
  </si>
  <si>
    <t>(FCDS)</t>
  </si>
  <si>
    <t>(EODS)</t>
  </si>
  <si>
    <t>sub check</t>
  </si>
  <si>
    <t>In-Development, Contracted, or Online and not in baseline</t>
  </si>
  <si>
    <t>only 92% TPD allocated so maxing batteries at 64.4 MW</t>
  </si>
  <si>
    <t>Added 1 MW to align with CAISO list</t>
  </si>
  <si>
    <t>Exceeds resource amount by 20 MW</t>
  </si>
  <si>
    <t>No TPD, no contract, so exclude.</t>
  </si>
  <si>
    <t>Only 32% TPD, including only 40 MW</t>
  </si>
  <si>
    <t>Updated TPD is only 52% so not including b/c contracted amount of Q1211 an 1212 utilize all TPD</t>
  </si>
  <si>
    <t>Partial TPD</t>
  </si>
  <si>
    <t>Humboldt (Proposed)</t>
  </si>
  <si>
    <t>Summit</t>
  </si>
  <si>
    <t>Cape Station</t>
  </si>
  <si>
    <t>UpdatestoGeysersPlants</t>
  </si>
  <si>
    <t>existing IC at existing plants</t>
  </si>
  <si>
    <t>Eagle Rock, Fulton, Geysers</t>
  </si>
  <si>
    <t>Exclude from Tx Calculations</t>
  </si>
  <si>
    <t>Import at MONAIPPDC_ITC</t>
  </si>
  <si>
    <t>White Grass</t>
  </si>
  <si>
    <t>IID-SDGE -&gt; 50MW,</t>
  </si>
  <si>
    <t>Potenital Interties: MEAD_ITC, MCCULLGH_ITC, MERCHANT_ITC, SUMMIT_ITC, or GONDIPPDC_ITC -&gt; 55.2</t>
  </si>
  <si>
    <t>OOS-&gt; NVEP</t>
  </si>
  <si>
    <t>Existing deliverability</t>
  </si>
  <si>
    <t>Q1608</t>
  </si>
  <si>
    <t>In-Development, Contracted, or Online and not in baseline to exclude from Tx calculations</t>
  </si>
  <si>
    <t>VF_Battery</t>
  </si>
  <si>
    <t>Vanadium Flow</t>
  </si>
  <si>
    <t>In ERM-IRP Baseline but on after 1/1/22 or contracted by NonJurisdictional-POU</t>
  </si>
  <si>
    <t>Baseline or NonJur-POU</t>
  </si>
  <si>
    <t>Baseline listed it as storage</t>
  </si>
  <si>
    <t>Added 9.6 MW to align with CAISO master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</si>
</sst>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wrapText="1"/>
    </xf>
    <xf numFmtId="164" fontId="0" fillId="0" borderId="0" xfId="0" applyNumberFormat="1"/>
    <xf numFmtId="165" fontId="0" fillId="0" borderId="0" xfId="1" applyNumberFormat="1" applyFont="1"/>
    <xf numFmtId="0" fontId="0" fillId="0" borderId="0" xfId="1" applyNumberFormat="1" applyFont="1"/>
    <xf numFmtId="0" fontId="3" fillId="0" borderId="0" xfId="0" applyFont="1"/>
    <xf numFmtId="14" fontId="0" fillId="0" borderId="0" xfId="0" applyNumberFormat="1"/>
    <xf numFmtId="165" fontId="0" fillId="0" borderId="0" xfId="1" applyNumberFormat="1" applyFont="1" applyFill="1" applyBorder="1"/>
    <xf numFmtId="0" fontId="4" fillId="0" borderId="0" xfId="0" applyFont="1" applyAlignment="1">
      <alignment horizontal="center" vertical="center"/>
    </xf>
    <xf numFmtId="0" fontId="0" fillId="0" borderId="0" xfId="0" quotePrefix="1"/>
    <xf numFmtId="0" fontId="1" fillId="3" borderId="0" xfId="0" applyFont="1" applyFill="1" applyAlignment="1">
      <alignment wrapText="1"/>
    </xf>
    <xf numFmtId="0" fontId="1" fillId="3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F4BB-9827-4666-A13E-ABEDEB450F13}">
  <dimension ref="A4:Z380"/>
  <sheetViews>
    <sheetView tabSelected="1" zoomScale="90" zoomScaleNormal="90" workbookViewId="0">
      <pane xSplit="2" ySplit="4" topLeftCell="C194" activePane="bottomRight" state="frozen"/>
      <selection pane="topRight" activeCell="F1" sqref="F1"/>
      <selection pane="bottomLeft" activeCell="A5" sqref="A5"/>
      <selection pane="bottomRight" activeCell="B223" sqref="B223"/>
    </sheetView>
  </sheetViews>
  <sheetFormatPr defaultRowHeight="14.5" x14ac:dyDescent="0.35"/>
  <cols>
    <col min="1" max="1" width="17.7265625" customWidth="1"/>
    <col min="2" max="2" width="12.7265625" customWidth="1"/>
    <col min="7" max="7" width="31.36328125" customWidth="1"/>
    <col min="8" max="8" width="11" customWidth="1"/>
    <col min="9" max="9" width="14.6328125" customWidth="1"/>
    <col min="12" max="17" width="9.26953125" customWidth="1"/>
    <col min="19" max="20" width="9.26953125" customWidth="1"/>
  </cols>
  <sheetData>
    <row r="4" spans="1:26" ht="58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1382</v>
      </c>
      <c r="Y4" s="2" t="s">
        <v>1409</v>
      </c>
      <c r="Z4" s="2" t="s">
        <v>1397</v>
      </c>
    </row>
    <row r="5" spans="1:26" x14ac:dyDescent="0.35">
      <c r="A5" t="s">
        <v>23</v>
      </c>
      <c r="B5" t="s">
        <v>191</v>
      </c>
      <c r="C5">
        <v>91.2</v>
      </c>
      <c r="D5" t="s">
        <v>192</v>
      </c>
      <c r="E5">
        <v>0</v>
      </c>
      <c r="F5">
        <v>0</v>
      </c>
      <c r="H5" s="3">
        <v>45199</v>
      </c>
      <c r="I5" t="s">
        <v>207</v>
      </c>
      <c r="J5" t="s">
        <v>23</v>
      </c>
      <c r="K5" t="s">
        <v>208</v>
      </c>
      <c r="L5" s="4">
        <v>0</v>
      </c>
      <c r="M5" s="4">
        <v>0</v>
      </c>
      <c r="N5" s="4">
        <v>91.2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t="s">
        <v>209</v>
      </c>
      <c r="W5">
        <v>115</v>
      </c>
      <c r="X5" t="str" cm="1">
        <f t="array" ref="X5">INDEX(Summary_by_Sub!$B$5:$B$489,MATCH(1,(V5=Summary_by_Sub!$B$5:$B$489)*(W5=Summary_by_Sub!$C$5:$C$489),0))</f>
        <v>Cabrillo</v>
      </c>
      <c r="Y5" s="10">
        <v>1</v>
      </c>
    </row>
    <row r="6" spans="1:26" x14ac:dyDescent="0.35">
      <c r="A6" t="s">
        <v>804</v>
      </c>
      <c r="B6" t="s">
        <v>193</v>
      </c>
      <c r="C6">
        <v>1.59</v>
      </c>
      <c r="H6" s="7">
        <v>45247</v>
      </c>
      <c r="I6" t="s">
        <v>805</v>
      </c>
      <c r="K6" s="9" t="s">
        <v>806</v>
      </c>
      <c r="L6" s="4">
        <v>0</v>
      </c>
      <c r="M6" s="4">
        <v>0</v>
      </c>
      <c r="N6" s="4">
        <v>0</v>
      </c>
      <c r="O6" s="4">
        <v>0</v>
      </c>
      <c r="P6" s="8">
        <v>1.59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t="s">
        <v>515</v>
      </c>
      <c r="W6">
        <v>230</v>
      </c>
      <c r="X6" t="str" cm="1">
        <f t="array" ref="X6">INDEX(Summary_by_Sub!$B$5:$B$489,MATCH(1,(V6=Summary_by_Sub!$B$5:$B$489)*(W6=Summary_by_Sub!$C$5:$C$489),0))</f>
        <v>Gates</v>
      </c>
      <c r="Y6" s="10">
        <v>0</v>
      </c>
      <c r="Z6">
        <v>1</v>
      </c>
    </row>
    <row r="7" spans="1:26" x14ac:dyDescent="0.35">
      <c r="A7" t="s">
        <v>767</v>
      </c>
      <c r="B7" t="s">
        <v>193</v>
      </c>
      <c r="C7">
        <v>4.79</v>
      </c>
      <c r="H7" s="7">
        <v>45352</v>
      </c>
      <c r="I7" t="s">
        <v>768</v>
      </c>
      <c r="K7" t="s">
        <v>769</v>
      </c>
      <c r="L7" s="4">
        <v>0</v>
      </c>
      <c r="M7" s="4">
        <v>0</v>
      </c>
      <c r="N7" s="4">
        <v>0</v>
      </c>
      <c r="O7" s="4">
        <v>0</v>
      </c>
      <c r="P7" s="4">
        <v>4.79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t="s">
        <v>381</v>
      </c>
      <c r="W7">
        <v>230</v>
      </c>
      <c r="X7" t="str" cm="1">
        <f t="array" ref="X7">INDEX(Summary_by_Sub!$B$5:$B$489,MATCH(1,(V7=Summary_by_Sub!$B$5:$B$489)*(W7=Summary_by_Sub!$C$5:$C$489),0))</f>
        <v>Arco</v>
      </c>
      <c r="Y7" s="10">
        <v>0</v>
      </c>
    </row>
    <row r="8" spans="1:26" x14ac:dyDescent="0.35">
      <c r="A8" t="s">
        <v>977</v>
      </c>
      <c r="B8" t="s">
        <v>193</v>
      </c>
      <c r="C8">
        <v>2</v>
      </c>
      <c r="H8" s="7">
        <v>45221</v>
      </c>
      <c r="I8" t="s">
        <v>990</v>
      </c>
      <c r="K8" t="s">
        <v>984</v>
      </c>
      <c r="L8" s="4">
        <v>0</v>
      </c>
      <c r="M8" s="4">
        <v>0</v>
      </c>
      <c r="N8" s="4">
        <v>0</v>
      </c>
      <c r="O8" s="4">
        <v>0</v>
      </c>
      <c r="P8" s="4">
        <v>2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t="s">
        <v>880</v>
      </c>
      <c r="W8">
        <v>115</v>
      </c>
      <c r="X8" t="str" cm="1">
        <f t="array" ref="X8">INDEX(Summary_by_Sub!$B$5:$B$489,MATCH(1,(V8=Summary_by_Sub!$B$5:$B$489)*(W8=Summary_by_Sub!$C$5:$C$489),0))</f>
        <v>Lamont</v>
      </c>
      <c r="Y8" s="10">
        <v>0</v>
      </c>
    </row>
    <row r="9" spans="1:26" x14ac:dyDescent="0.35">
      <c r="A9" s="6" t="s">
        <v>659</v>
      </c>
      <c r="B9" t="s">
        <v>193</v>
      </c>
      <c r="C9">
        <v>4.66</v>
      </c>
      <c r="H9" s="7">
        <v>45324</v>
      </c>
      <c r="I9" t="s">
        <v>658</v>
      </c>
      <c r="K9" t="s">
        <v>660</v>
      </c>
      <c r="L9" s="4">
        <v>0</v>
      </c>
      <c r="M9" s="4">
        <v>0</v>
      </c>
      <c r="N9" s="4">
        <v>0</v>
      </c>
      <c r="O9" s="4">
        <v>0</v>
      </c>
      <c r="P9" s="4">
        <v>4.66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t="s">
        <v>661</v>
      </c>
      <c r="W9">
        <v>115</v>
      </c>
      <c r="X9" t="str" cm="1">
        <f t="array" ref="X9">INDEX(Summary_by_Sub!$B$5:$B$489,MATCH(1,(V9=Summary_by_Sub!$B$5:$B$489)*(W9=Summary_by_Sub!$C$5:$C$489),0))</f>
        <v>Semitropic</v>
      </c>
      <c r="Y9" s="10">
        <v>0</v>
      </c>
    </row>
    <row r="10" spans="1:26" x14ac:dyDescent="0.35">
      <c r="A10" t="s">
        <v>772</v>
      </c>
      <c r="B10" t="s">
        <v>834</v>
      </c>
      <c r="C10">
        <v>3</v>
      </c>
      <c r="H10" s="7">
        <v>45164</v>
      </c>
      <c r="I10" t="s">
        <v>771</v>
      </c>
      <c r="K10" t="s">
        <v>770</v>
      </c>
      <c r="L10" s="4">
        <v>0</v>
      </c>
      <c r="M10" s="4">
        <v>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t="s">
        <v>1301</v>
      </c>
      <c r="W10">
        <v>115</v>
      </c>
      <c r="X10" t="str" cm="1">
        <f t="array" ref="X10">INDEX(Summary_by_Sub!$B$5:$B$489,MATCH(1,(V10=Summary_by_Sub!$B$5:$B$489)*(W10=Summary_by_Sub!$C$5:$C$489),0))</f>
        <v>Sanger</v>
      </c>
      <c r="Y10" s="10">
        <v>0</v>
      </c>
    </row>
    <row r="11" spans="1:26" x14ac:dyDescent="0.35">
      <c r="A11" t="s">
        <v>773</v>
      </c>
      <c r="B11" t="s">
        <v>193</v>
      </c>
      <c r="C11">
        <v>4.66</v>
      </c>
      <c r="H11" s="7">
        <v>45324</v>
      </c>
      <c r="I11" t="s">
        <v>774</v>
      </c>
      <c r="K11" t="s">
        <v>775</v>
      </c>
      <c r="L11" s="4">
        <v>0</v>
      </c>
      <c r="M11" s="4">
        <v>0</v>
      </c>
      <c r="N11" s="4">
        <v>0</v>
      </c>
      <c r="O11" s="4">
        <v>0</v>
      </c>
      <c r="P11" s="4">
        <v>4.66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t="s">
        <v>775</v>
      </c>
      <c r="W11">
        <v>115</v>
      </c>
      <c r="X11" t="str" cm="1">
        <f t="array" ref="X11">INDEX(Summary_by_Sub!$B$5:$B$489,MATCH(1,(V11=Summary_by_Sub!$B$5:$B$489)*(W11=Summary_by_Sub!$C$5:$C$489),0))</f>
        <v>Charca</v>
      </c>
      <c r="Y11" s="10">
        <v>0</v>
      </c>
    </row>
    <row r="12" spans="1:26" x14ac:dyDescent="0.35">
      <c r="A12" t="s">
        <v>24</v>
      </c>
      <c r="B12" t="s">
        <v>834</v>
      </c>
      <c r="C12">
        <v>0.52123678200000001</v>
      </c>
      <c r="D12" t="s">
        <v>192</v>
      </c>
      <c r="E12">
        <v>0</v>
      </c>
      <c r="F12">
        <v>0</v>
      </c>
      <c r="H12" s="3">
        <v>45139</v>
      </c>
      <c r="I12" t="s">
        <v>210</v>
      </c>
      <c r="J12" t="s">
        <v>24</v>
      </c>
      <c r="K12" t="s">
        <v>211</v>
      </c>
      <c r="L12" s="4">
        <v>0</v>
      </c>
      <c r="M12" s="4">
        <v>0.5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t="s">
        <v>212</v>
      </c>
      <c r="W12" s="5">
        <v>230</v>
      </c>
      <c r="X12" t="str" cm="1">
        <f t="array" ref="X12">INDEX(Summary_by_Sub!$B$5:$B$489,MATCH(1,(V12=Summary_by_Sub!$B$5:$B$489)*(W12=Summary_by_Sub!$C$5:$C$489),0))</f>
        <v>Kearney</v>
      </c>
      <c r="Y12" s="10">
        <v>1</v>
      </c>
      <c r="Z12">
        <v>1</v>
      </c>
    </row>
    <row r="13" spans="1:26" x14ac:dyDescent="0.35">
      <c r="A13" t="s">
        <v>981</v>
      </c>
      <c r="B13" t="s">
        <v>193</v>
      </c>
      <c r="C13">
        <v>2.4</v>
      </c>
      <c r="H13" s="7">
        <v>45221</v>
      </c>
      <c r="I13" t="s">
        <v>994</v>
      </c>
      <c r="K13" t="s">
        <v>987</v>
      </c>
      <c r="L13" s="4">
        <v>0</v>
      </c>
      <c r="M13" s="4">
        <v>0</v>
      </c>
      <c r="N13" s="4">
        <v>0</v>
      </c>
      <c r="O13" s="4">
        <v>0</v>
      </c>
      <c r="P13" s="4">
        <v>2.4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t="s">
        <v>1001</v>
      </c>
      <c r="W13">
        <v>115</v>
      </c>
      <c r="X13" t="str" cm="1">
        <f t="array" ref="X13">INDEX(Summary_by_Sub!$B$5:$B$489,MATCH(1,(V13=Summary_by_Sub!$B$5:$B$489)*(W13=Summary_by_Sub!$C$5:$C$489),0))</f>
        <v>Grimmway-Malaga</v>
      </c>
      <c r="Y13" s="10">
        <v>0</v>
      </c>
    </row>
    <row r="14" spans="1:26" x14ac:dyDescent="0.35">
      <c r="A14" t="s">
        <v>980</v>
      </c>
      <c r="B14" t="s">
        <v>193</v>
      </c>
      <c r="C14">
        <v>2.25</v>
      </c>
      <c r="H14" s="7">
        <v>45221</v>
      </c>
      <c r="I14" t="s">
        <v>993</v>
      </c>
      <c r="K14" t="s">
        <v>986</v>
      </c>
      <c r="L14" s="4">
        <v>0</v>
      </c>
      <c r="M14" s="4">
        <v>0</v>
      </c>
      <c r="N14" s="4">
        <v>0</v>
      </c>
      <c r="O14" s="4">
        <v>0</v>
      </c>
      <c r="P14" s="4">
        <v>2.25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t="s">
        <v>998</v>
      </c>
      <c r="W14">
        <v>115</v>
      </c>
      <c r="X14" t="str" cm="1">
        <f t="array" ref="X14">INDEX(Summary_by_Sub!$B$5:$B$489,MATCH(1,(V14=Summary_by_Sub!$B$5:$B$489)*(W14=Summary_by_Sub!$C$5:$C$489),0))</f>
        <v>Shafter</v>
      </c>
      <c r="Y14" s="10">
        <v>0</v>
      </c>
    </row>
    <row r="15" spans="1:26" x14ac:dyDescent="0.35">
      <c r="A15" t="s">
        <v>978</v>
      </c>
      <c r="B15" t="s">
        <v>193</v>
      </c>
      <c r="C15">
        <v>2.25</v>
      </c>
      <c r="H15" s="7">
        <v>45748</v>
      </c>
      <c r="I15" t="s">
        <v>991</v>
      </c>
      <c r="K15" t="s">
        <v>983</v>
      </c>
      <c r="L15" s="4">
        <v>0</v>
      </c>
      <c r="M15" s="4">
        <v>0</v>
      </c>
      <c r="N15" s="4">
        <v>0</v>
      </c>
      <c r="O15" s="4">
        <v>0</v>
      </c>
      <c r="P15" s="4">
        <v>2.25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t="s">
        <v>999</v>
      </c>
      <c r="W15">
        <v>230</v>
      </c>
      <c r="X15" t="str" cm="1">
        <f t="array" ref="X15">INDEX(Summary_by_Sub!$B$5:$B$489,MATCH(1,(V15=Summary_by_Sub!$B$5:$B$489)*(W15=Summary_by_Sub!$C$5:$C$489),0))</f>
        <v>Elk Hills</v>
      </c>
      <c r="Y15" s="10">
        <v>0</v>
      </c>
    </row>
    <row r="16" spans="1:26" x14ac:dyDescent="0.35">
      <c r="A16" t="s">
        <v>490</v>
      </c>
      <c r="B16" t="s">
        <v>491</v>
      </c>
      <c r="C16">
        <v>3</v>
      </c>
      <c r="D16">
        <v>3</v>
      </c>
      <c r="E16">
        <v>4</v>
      </c>
      <c r="H16" s="3">
        <v>44849</v>
      </c>
      <c r="I16" t="s">
        <v>492</v>
      </c>
      <c r="J16" t="s">
        <v>493</v>
      </c>
      <c r="K16" t="s">
        <v>494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3</v>
      </c>
      <c r="S16" s="4">
        <v>3</v>
      </c>
      <c r="T16" s="4">
        <v>0</v>
      </c>
      <c r="U16" s="4">
        <v>0</v>
      </c>
      <c r="V16" t="s">
        <v>494</v>
      </c>
      <c r="W16">
        <v>115</v>
      </c>
      <c r="X16" t="str" cm="1">
        <f t="array" ref="X16">INDEX(Summary_by_Sub!$B$5:$B$489,MATCH(1,(V16=Summary_by_Sub!$B$5:$B$489)*(W16=Summary_by_Sub!$C$5:$C$489),0))</f>
        <v>Putah Creek</v>
      </c>
      <c r="Y16" s="10">
        <v>0</v>
      </c>
    </row>
    <row r="17" spans="1:26" x14ac:dyDescent="0.35">
      <c r="A17" t="s">
        <v>185</v>
      </c>
      <c r="B17" t="s">
        <v>834</v>
      </c>
      <c r="C17">
        <v>2.8431097219999999</v>
      </c>
      <c r="D17" t="s">
        <v>192</v>
      </c>
      <c r="E17">
        <v>0</v>
      </c>
      <c r="F17">
        <v>0</v>
      </c>
      <c r="H17" s="3">
        <v>44768</v>
      </c>
      <c r="I17" t="s">
        <v>619</v>
      </c>
      <c r="J17" t="s">
        <v>185</v>
      </c>
      <c r="K17" t="s">
        <v>483</v>
      </c>
      <c r="L17" s="4">
        <v>0</v>
      </c>
      <c r="M17" s="4">
        <v>2.8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t="s">
        <v>484</v>
      </c>
      <c r="W17">
        <v>115</v>
      </c>
      <c r="X17" t="str" cm="1">
        <f t="array" ref="X17">INDEX(Summary_by_Sub!$B$5:$B$489,MATCH(1,(V17=Summary_by_Sub!$B$5:$B$489)*(W17=Summary_by_Sub!$C$5:$C$489),0))</f>
        <v>Cortina</v>
      </c>
      <c r="Y17" s="10">
        <v>1</v>
      </c>
      <c r="Z17">
        <v>1</v>
      </c>
    </row>
    <row r="18" spans="1:26" x14ac:dyDescent="0.35">
      <c r="A18" t="s">
        <v>25</v>
      </c>
      <c r="B18" t="s">
        <v>834</v>
      </c>
      <c r="C18">
        <v>1.895406481</v>
      </c>
      <c r="D18" t="s">
        <v>192</v>
      </c>
      <c r="E18">
        <v>0</v>
      </c>
      <c r="F18">
        <v>0</v>
      </c>
      <c r="H18" s="3">
        <v>45189</v>
      </c>
      <c r="I18" t="s">
        <v>213</v>
      </c>
      <c r="J18" t="s">
        <v>214</v>
      </c>
      <c r="K18" t="s">
        <v>215</v>
      </c>
      <c r="L18" s="4">
        <v>0</v>
      </c>
      <c r="M18" s="4">
        <v>1.9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t="s">
        <v>216</v>
      </c>
      <c r="W18" s="5">
        <v>230</v>
      </c>
      <c r="X18" t="str" cm="1">
        <f t="array" ref="X18">INDEX(Summary_by_Sub!$B$5:$B$489,MATCH(1,(V18=Summary_by_Sub!$B$5:$B$489)*(W18=Summary_by_Sub!$C$5:$C$489),0))</f>
        <v>Herndon</v>
      </c>
      <c r="Y18" s="10">
        <v>1</v>
      </c>
    </row>
    <row r="19" spans="1:26" x14ac:dyDescent="0.35">
      <c r="A19" t="s">
        <v>923</v>
      </c>
      <c r="B19" t="s">
        <v>834</v>
      </c>
      <c r="C19">
        <v>2.8</v>
      </c>
      <c r="H19" s="3">
        <v>45286</v>
      </c>
      <c r="I19" t="s">
        <v>925</v>
      </c>
      <c r="K19" t="s">
        <v>924</v>
      </c>
      <c r="L19" s="4">
        <v>0</v>
      </c>
      <c r="M19" s="4">
        <v>2.8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t="s">
        <v>263</v>
      </c>
      <c r="W19" s="4">
        <v>115</v>
      </c>
      <c r="X19" t="str" cm="1">
        <f t="array" ref="X19">INDEX(Summary_by_Sub!$B$5:$B$489,MATCH(1,(V19=Summary_by_Sub!$B$5:$B$489)*(W19=Summary_by_Sub!$C$5:$C$489),0))</f>
        <v>Bellota</v>
      </c>
      <c r="Y19" s="10">
        <v>1</v>
      </c>
    </row>
    <row r="20" spans="1:26" x14ac:dyDescent="0.35">
      <c r="A20" t="s">
        <v>979</v>
      </c>
      <c r="B20" t="s">
        <v>193</v>
      </c>
      <c r="C20">
        <v>1.75</v>
      </c>
      <c r="H20" s="7">
        <v>45221</v>
      </c>
      <c r="I20" t="s">
        <v>992</v>
      </c>
      <c r="K20" t="s">
        <v>985</v>
      </c>
      <c r="L20" s="4">
        <v>0</v>
      </c>
      <c r="M20" s="4">
        <v>0</v>
      </c>
      <c r="N20" s="4">
        <v>0</v>
      </c>
      <c r="O20" s="4">
        <v>0</v>
      </c>
      <c r="P20" s="4">
        <v>1.75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t="s">
        <v>1000</v>
      </c>
      <c r="W20">
        <v>230</v>
      </c>
      <c r="X20" t="str" cm="1">
        <f t="array" ref="X20">INDEX(Summary_by_Sub!$B$5:$B$489,MATCH(1,(V20=Summary_by_Sub!$B$5:$B$489)*(W20=Summary_by_Sub!$C$5:$C$489),0))</f>
        <v>McCall</v>
      </c>
      <c r="Y20" s="10">
        <v>0</v>
      </c>
      <c r="Z20">
        <v>1</v>
      </c>
    </row>
    <row r="21" spans="1:26" x14ac:dyDescent="0.35">
      <c r="A21" t="s">
        <v>776</v>
      </c>
      <c r="B21" t="s">
        <v>193</v>
      </c>
      <c r="C21">
        <v>0.75</v>
      </c>
      <c r="H21" s="7">
        <v>45008</v>
      </c>
      <c r="I21" t="s">
        <v>783</v>
      </c>
      <c r="K21" t="s">
        <v>794</v>
      </c>
      <c r="L21" s="4">
        <v>0</v>
      </c>
      <c r="M21" s="4">
        <v>0</v>
      </c>
      <c r="N21" s="4">
        <v>0</v>
      </c>
      <c r="O21" s="4">
        <v>0</v>
      </c>
      <c r="P21">
        <v>0.75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t="s">
        <v>360</v>
      </c>
      <c r="W21">
        <v>230</v>
      </c>
      <c r="X21" t="str" cm="1">
        <f t="array" ref="X21">INDEX(Summary_by_Sub!$B$5:$B$489,MATCH(1,(V21=Summary_by_Sub!$B$5:$B$489)*(W21=Summary_by_Sub!$C$5:$C$489),0))</f>
        <v>Los Banos</v>
      </c>
      <c r="Y21" s="10">
        <v>0</v>
      </c>
    </row>
    <row r="22" spans="1:26" x14ac:dyDescent="0.35">
      <c r="A22" t="s">
        <v>777</v>
      </c>
      <c r="B22" t="s">
        <v>193</v>
      </c>
      <c r="C22">
        <v>0.99</v>
      </c>
      <c r="H22" s="7">
        <v>44702</v>
      </c>
      <c r="I22" t="s">
        <v>784</v>
      </c>
      <c r="K22" t="s">
        <v>790</v>
      </c>
      <c r="L22" s="4">
        <v>0</v>
      </c>
      <c r="M22" s="4">
        <v>0</v>
      </c>
      <c r="N22" s="4">
        <v>0</v>
      </c>
      <c r="O22" s="4">
        <v>0</v>
      </c>
      <c r="P22">
        <v>0.99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t="s">
        <v>950</v>
      </c>
      <c r="W22">
        <v>230</v>
      </c>
      <c r="X22" t="str" cm="1">
        <f t="array" ref="X22">INDEX(Summary_by_Sub!$B$5:$B$489,MATCH(1,(V22=Summary_by_Sub!$B$5:$B$489)*(W22=Summary_by_Sub!$C$5:$C$489),0))</f>
        <v>Brentwood</v>
      </c>
      <c r="Y22" s="10">
        <v>0</v>
      </c>
    </row>
    <row r="23" spans="1:26" x14ac:dyDescent="0.35">
      <c r="A23" s="6" t="s">
        <v>663</v>
      </c>
      <c r="B23" t="s">
        <v>834</v>
      </c>
      <c r="C23">
        <v>3.6</v>
      </c>
      <c r="H23" s="7">
        <v>45536</v>
      </c>
      <c r="I23" t="s">
        <v>662</v>
      </c>
      <c r="K23" t="s">
        <v>219</v>
      </c>
      <c r="L23" s="4">
        <v>0</v>
      </c>
      <c r="M23" s="4">
        <v>3.6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t="s">
        <v>219</v>
      </c>
      <c r="W23">
        <v>230</v>
      </c>
      <c r="X23" t="str" cm="1">
        <f t="array" ref="X23">INDEX(Summary_by_Sub!$B$5:$B$489,MATCH(1,(V23=Summary_by_Sub!$B$5:$B$489)*(W23=Summary_by_Sub!$C$5:$C$489),0))</f>
        <v>Tracy</v>
      </c>
      <c r="Y23" s="10">
        <v>0</v>
      </c>
    </row>
    <row r="24" spans="1:26" x14ac:dyDescent="0.35">
      <c r="A24" s="6" t="s">
        <v>663</v>
      </c>
      <c r="B24" t="s">
        <v>834</v>
      </c>
      <c r="C24">
        <v>1.4</v>
      </c>
      <c r="H24" s="7">
        <v>45536</v>
      </c>
      <c r="I24" t="s">
        <v>662</v>
      </c>
      <c r="K24" t="s">
        <v>219</v>
      </c>
      <c r="L24" s="4">
        <v>0</v>
      </c>
      <c r="M24" s="4">
        <v>1.4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t="s">
        <v>219</v>
      </c>
      <c r="W24">
        <v>230</v>
      </c>
      <c r="X24" t="str" cm="1">
        <f t="array" ref="X24">INDEX(Summary_by_Sub!$B$5:$B$489,MATCH(1,(V24=Summary_by_Sub!$B$5:$B$489)*(W24=Summary_by_Sub!$C$5:$C$489),0))</f>
        <v>Tracy</v>
      </c>
      <c r="Y24" s="10">
        <v>0</v>
      </c>
    </row>
    <row r="25" spans="1:26" x14ac:dyDescent="0.35">
      <c r="A25" t="s">
        <v>946</v>
      </c>
      <c r="B25" t="s">
        <v>193</v>
      </c>
      <c r="C25">
        <v>0.99</v>
      </c>
      <c r="H25" s="7">
        <v>45199</v>
      </c>
      <c r="I25" t="s">
        <v>940</v>
      </c>
      <c r="K25" t="s">
        <v>952</v>
      </c>
      <c r="L25" s="4">
        <v>0</v>
      </c>
      <c r="M25" s="4">
        <v>0</v>
      </c>
      <c r="N25" s="4">
        <v>0</v>
      </c>
      <c r="O25" s="4">
        <v>0</v>
      </c>
      <c r="P25" s="4">
        <v>0.99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t="s">
        <v>802</v>
      </c>
      <c r="W25">
        <v>115</v>
      </c>
      <c r="X25" t="str" cm="1">
        <f t="array" ref="X25">INDEX(Summary_by_Sub!$B$5:$B$489,MATCH(1,(V25=Summary_by_Sub!$B$5:$B$489)*(W25=Summary_by_Sub!$C$5:$C$489),0))</f>
        <v>Humboldt</v>
      </c>
      <c r="Y25" s="10">
        <v>0</v>
      </c>
    </row>
    <row r="26" spans="1:26" x14ac:dyDescent="0.35">
      <c r="A26" t="s">
        <v>947</v>
      </c>
      <c r="B26" t="s">
        <v>193</v>
      </c>
      <c r="C26">
        <v>0.99</v>
      </c>
      <c r="H26" s="7">
        <v>45199</v>
      </c>
      <c r="I26" t="s">
        <v>941</v>
      </c>
      <c r="K26" t="s">
        <v>952</v>
      </c>
      <c r="L26" s="4">
        <v>0</v>
      </c>
      <c r="M26" s="4">
        <v>0</v>
      </c>
      <c r="N26" s="4">
        <v>0</v>
      </c>
      <c r="O26" s="4">
        <v>0</v>
      </c>
      <c r="P26" s="4">
        <v>0.99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t="s">
        <v>802</v>
      </c>
      <c r="W26">
        <v>115</v>
      </c>
      <c r="X26" t="str" cm="1">
        <f t="array" ref="X26">INDEX(Summary_by_Sub!$B$5:$B$489,MATCH(1,(V26=Summary_by_Sub!$B$5:$B$489)*(W26=Summary_by_Sub!$C$5:$C$489),0))</f>
        <v>Humboldt</v>
      </c>
      <c r="Y26" s="10">
        <v>0</v>
      </c>
    </row>
    <row r="27" spans="1:26" x14ac:dyDescent="0.35">
      <c r="A27" t="s">
        <v>778</v>
      </c>
      <c r="B27" t="s">
        <v>193</v>
      </c>
      <c r="C27">
        <v>0.65</v>
      </c>
      <c r="H27" s="7">
        <v>44986</v>
      </c>
      <c r="I27" t="s">
        <v>785</v>
      </c>
      <c r="K27" t="s">
        <v>791</v>
      </c>
      <c r="L27" s="4">
        <v>0</v>
      </c>
      <c r="M27" s="4">
        <v>0</v>
      </c>
      <c r="N27" s="4">
        <v>0</v>
      </c>
      <c r="O27" s="4">
        <v>0</v>
      </c>
      <c r="P27">
        <v>0.65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t="s">
        <v>799</v>
      </c>
      <c r="W27">
        <v>230</v>
      </c>
      <c r="X27" t="str" cm="1">
        <f t="array" ref="X27">INDEX(Summary_by_Sub!$B$5:$B$489,MATCH(1,(V27=Summary_by_Sub!$B$5:$B$489)*(W27=Summary_by_Sub!$C$5:$C$489),0))</f>
        <v>Tulucay</v>
      </c>
      <c r="Y27" s="10">
        <v>0</v>
      </c>
    </row>
    <row r="28" spans="1:26" x14ac:dyDescent="0.35">
      <c r="A28" t="s">
        <v>26</v>
      </c>
      <c r="B28" t="s">
        <v>193</v>
      </c>
      <c r="C28">
        <v>5</v>
      </c>
      <c r="D28" t="s">
        <v>192</v>
      </c>
      <c r="E28">
        <v>0</v>
      </c>
      <c r="F28">
        <v>0</v>
      </c>
      <c r="H28" s="3">
        <v>44888</v>
      </c>
      <c r="I28" t="s">
        <v>217</v>
      </c>
      <c r="J28" t="s">
        <v>26</v>
      </c>
      <c r="K28" t="s">
        <v>218</v>
      </c>
      <c r="L28" s="4">
        <v>0</v>
      </c>
      <c r="M28" s="4">
        <v>0</v>
      </c>
      <c r="N28" s="4">
        <v>0</v>
      </c>
      <c r="O28" s="4">
        <v>0</v>
      </c>
      <c r="P28" s="4">
        <v>5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t="s">
        <v>219</v>
      </c>
      <c r="W28">
        <v>230</v>
      </c>
      <c r="X28" t="str" cm="1">
        <f t="array" ref="X28">INDEX(Summary_by_Sub!$B$5:$B$489,MATCH(1,(V28=Summary_by_Sub!$B$5:$B$489)*(W28=Summary_by_Sub!$C$5:$C$489),0))</f>
        <v>Tracy</v>
      </c>
      <c r="Y28" s="10">
        <v>1</v>
      </c>
    </row>
    <row r="29" spans="1:26" x14ac:dyDescent="0.35">
      <c r="A29" t="s">
        <v>779</v>
      </c>
      <c r="B29" t="s">
        <v>193</v>
      </c>
      <c r="C29">
        <v>0.9375</v>
      </c>
      <c r="H29" s="7">
        <v>44627</v>
      </c>
      <c r="I29" t="s">
        <v>786</v>
      </c>
      <c r="K29" t="s">
        <v>792</v>
      </c>
      <c r="L29" s="4">
        <v>0</v>
      </c>
      <c r="M29" s="4">
        <v>0</v>
      </c>
      <c r="N29" s="4">
        <v>0</v>
      </c>
      <c r="O29" s="4">
        <v>0</v>
      </c>
      <c r="P29">
        <v>0.9375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t="s">
        <v>800</v>
      </c>
      <c r="W29">
        <v>230</v>
      </c>
      <c r="X29" t="str" cm="1">
        <f t="array" ref="X29">INDEX(Summary_by_Sub!$B$5:$B$489,MATCH(1,(V29=Summary_by_Sub!$B$5:$B$489)*(W29=Summary_by_Sub!$C$5:$C$489),0))</f>
        <v>Contra Costa</v>
      </c>
      <c r="Y29" s="10">
        <v>0</v>
      </c>
    </row>
    <row r="30" spans="1:26" x14ac:dyDescent="0.35">
      <c r="A30" t="s">
        <v>780</v>
      </c>
      <c r="B30" t="s">
        <v>193</v>
      </c>
      <c r="C30">
        <v>0.96</v>
      </c>
      <c r="H30" s="7">
        <v>44655</v>
      </c>
      <c r="I30" t="s">
        <v>787</v>
      </c>
      <c r="K30" t="s">
        <v>793</v>
      </c>
      <c r="L30" s="4">
        <v>0</v>
      </c>
      <c r="M30" s="4">
        <v>0</v>
      </c>
      <c r="N30" s="4">
        <v>0</v>
      </c>
      <c r="O30" s="4">
        <v>0</v>
      </c>
      <c r="P30">
        <v>0.96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t="s">
        <v>801</v>
      </c>
      <c r="W30">
        <v>115</v>
      </c>
      <c r="X30" t="str" cm="1">
        <f t="array" ref="X30">INDEX(Summary_by_Sub!$B$5:$B$489,MATCH(1,(V30=Summary_by_Sub!$B$5:$B$489)*(W30=Summary_by_Sub!$C$5:$C$489),0))</f>
        <v>Bellevue</v>
      </c>
      <c r="Y30" s="10">
        <v>0</v>
      </c>
    </row>
    <row r="31" spans="1:26" x14ac:dyDescent="0.35">
      <c r="A31" t="s">
        <v>664</v>
      </c>
      <c r="B31" t="s">
        <v>193</v>
      </c>
      <c r="C31">
        <v>10</v>
      </c>
      <c r="H31" s="7">
        <v>45139</v>
      </c>
      <c r="I31" t="s">
        <v>665</v>
      </c>
      <c r="J31" s="6" t="s">
        <v>666</v>
      </c>
      <c r="K31" t="s">
        <v>212</v>
      </c>
      <c r="L31" s="4">
        <v>0</v>
      </c>
      <c r="M31" s="4">
        <v>0</v>
      </c>
      <c r="N31" s="4">
        <v>0</v>
      </c>
      <c r="O31" s="4">
        <v>0</v>
      </c>
      <c r="P31" s="4">
        <v>10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t="s">
        <v>212</v>
      </c>
      <c r="W31">
        <v>230</v>
      </c>
      <c r="X31" t="str" cm="1">
        <f t="array" ref="X31">INDEX(Summary_by_Sub!$B$5:$B$489,MATCH(1,(V31=Summary_by_Sub!$B$5:$B$489)*(W31=Summary_by_Sub!$C$5:$C$489),0))</f>
        <v>Kearney</v>
      </c>
      <c r="Y31" s="10">
        <v>0</v>
      </c>
      <c r="Z31">
        <v>1</v>
      </c>
    </row>
    <row r="32" spans="1:26" x14ac:dyDescent="0.35">
      <c r="A32" t="s">
        <v>781</v>
      </c>
      <c r="B32" t="s">
        <v>193</v>
      </c>
      <c r="C32">
        <v>1</v>
      </c>
      <c r="H32" s="7">
        <v>45192</v>
      </c>
      <c r="I32" t="s">
        <v>788</v>
      </c>
      <c r="K32" t="s">
        <v>795</v>
      </c>
      <c r="L32" s="4">
        <v>0</v>
      </c>
      <c r="M32" s="4">
        <v>0</v>
      </c>
      <c r="N32" s="4">
        <v>0</v>
      </c>
      <c r="O32" s="4">
        <v>0</v>
      </c>
      <c r="P32">
        <v>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t="s">
        <v>802</v>
      </c>
      <c r="W32">
        <v>115</v>
      </c>
      <c r="X32" t="str" cm="1">
        <f t="array" ref="X32">INDEX(Summary_by_Sub!$B$5:$B$489,MATCH(1,(V32=Summary_by_Sub!$B$5:$B$489)*(W32=Summary_by_Sub!$C$5:$C$489),0))</f>
        <v>Humboldt</v>
      </c>
      <c r="Y32" s="10">
        <v>0</v>
      </c>
    </row>
    <row r="33" spans="1:26" x14ac:dyDescent="0.35">
      <c r="A33" t="s">
        <v>782</v>
      </c>
      <c r="B33" t="s">
        <v>193</v>
      </c>
      <c r="C33">
        <v>0.999</v>
      </c>
      <c r="H33" s="7">
        <v>45016</v>
      </c>
      <c r="I33" t="s">
        <v>789</v>
      </c>
      <c r="K33" t="s">
        <v>795</v>
      </c>
      <c r="L33" s="4">
        <v>0</v>
      </c>
      <c r="M33" s="4">
        <v>0</v>
      </c>
      <c r="N33" s="4">
        <v>0</v>
      </c>
      <c r="O33" s="4">
        <v>0</v>
      </c>
      <c r="P33">
        <v>0.999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t="s">
        <v>802</v>
      </c>
      <c r="W33">
        <v>115</v>
      </c>
      <c r="X33" t="str" cm="1">
        <f t="array" ref="X33">INDEX(Summary_by_Sub!$B$5:$B$489,MATCH(1,(V33=Summary_by_Sub!$B$5:$B$489)*(W33=Summary_by_Sub!$C$5:$C$489),0))</f>
        <v>Humboldt</v>
      </c>
      <c r="Y33" s="10">
        <v>0</v>
      </c>
    </row>
    <row r="34" spans="1:26" x14ac:dyDescent="0.35">
      <c r="A34" t="s">
        <v>796</v>
      </c>
      <c r="B34" t="s">
        <v>834</v>
      </c>
      <c r="C34">
        <v>0.995</v>
      </c>
      <c r="H34" s="7">
        <v>44757</v>
      </c>
      <c r="I34" t="s">
        <v>797</v>
      </c>
      <c r="K34" t="s">
        <v>798</v>
      </c>
      <c r="L34" s="4">
        <v>0</v>
      </c>
      <c r="M34" s="4">
        <v>0.995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t="s">
        <v>803</v>
      </c>
      <c r="W34">
        <v>230</v>
      </c>
      <c r="X34" t="str" cm="1">
        <f t="array" ref="X34">INDEX(Summary_by_Sub!$B$5:$B$489,MATCH(1,(V34=Summary_by_Sub!$B$5:$B$489)*(W34=Summary_by_Sub!$C$5:$C$489),0))</f>
        <v>Lakeville</v>
      </c>
      <c r="Y34" s="10">
        <v>0</v>
      </c>
      <c r="Z34">
        <v>1</v>
      </c>
    </row>
    <row r="35" spans="1:26" x14ac:dyDescent="0.35">
      <c r="A35" t="s">
        <v>948</v>
      </c>
      <c r="B35" t="s">
        <v>193</v>
      </c>
      <c r="C35">
        <v>0.99</v>
      </c>
      <c r="H35" s="7">
        <v>45199</v>
      </c>
      <c r="I35" t="s">
        <v>942</v>
      </c>
      <c r="K35" t="s">
        <v>952</v>
      </c>
      <c r="L35" s="4">
        <v>0</v>
      </c>
      <c r="M35" s="4">
        <v>0</v>
      </c>
      <c r="N35" s="4">
        <v>0</v>
      </c>
      <c r="O35" s="4">
        <v>0</v>
      </c>
      <c r="P35" s="4">
        <v>0.99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t="s">
        <v>802</v>
      </c>
      <c r="W35">
        <v>115</v>
      </c>
      <c r="X35" t="str" cm="1">
        <f t="array" ref="X35">INDEX(Summary_by_Sub!$B$5:$B$489,MATCH(1,(V35=Summary_by_Sub!$B$5:$B$489)*(W35=Summary_by_Sub!$C$5:$C$489),0))</f>
        <v>Humboldt</v>
      </c>
      <c r="Y35" s="10">
        <v>0</v>
      </c>
    </row>
    <row r="36" spans="1:26" x14ac:dyDescent="0.35">
      <c r="A36" t="s">
        <v>807</v>
      </c>
      <c r="B36" t="s">
        <v>511</v>
      </c>
      <c r="C36">
        <v>9.8810000000000002</v>
      </c>
      <c r="H36" s="7">
        <v>44980</v>
      </c>
      <c r="I36" t="s">
        <v>811</v>
      </c>
      <c r="K36" t="s">
        <v>818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>
        <v>9.8810000000000002</v>
      </c>
      <c r="T36" s="4">
        <v>0</v>
      </c>
      <c r="U36" s="4">
        <v>0</v>
      </c>
      <c r="V36" t="s">
        <v>515</v>
      </c>
      <c r="W36">
        <v>230</v>
      </c>
      <c r="X36" t="str" cm="1">
        <f t="array" ref="X36">INDEX(Summary_by_Sub!$B$5:$B$489,MATCH(1,(V36=Summary_by_Sub!$B$5:$B$489)*(W36=Summary_by_Sub!$C$5:$C$489),0))</f>
        <v>Gates</v>
      </c>
      <c r="Y36" s="10">
        <v>0</v>
      </c>
    </row>
    <row r="37" spans="1:26" x14ac:dyDescent="0.35">
      <c r="A37" t="s">
        <v>808</v>
      </c>
      <c r="B37" t="s">
        <v>511</v>
      </c>
      <c r="C37">
        <v>10</v>
      </c>
      <c r="H37" s="7">
        <v>45276</v>
      </c>
      <c r="I37" t="s">
        <v>812</v>
      </c>
      <c r="K37" t="s">
        <v>815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>
        <v>10</v>
      </c>
      <c r="T37" s="4">
        <v>0</v>
      </c>
      <c r="U37" s="4">
        <v>0</v>
      </c>
      <c r="V37" t="s">
        <v>819</v>
      </c>
      <c r="W37">
        <v>115</v>
      </c>
      <c r="X37" t="str" cm="1">
        <f t="array" ref="X37">INDEX(Summary_by_Sub!$B$5:$B$489,MATCH(1,(V37=Summary_by_Sub!$B$5:$B$489)*(W37=Summary_by_Sub!$C$5:$C$489),0))</f>
        <v>Hollister</v>
      </c>
      <c r="Y37" s="10">
        <v>0</v>
      </c>
    </row>
    <row r="38" spans="1:26" x14ac:dyDescent="0.35">
      <c r="A38" t="s">
        <v>982</v>
      </c>
      <c r="B38" t="s">
        <v>193</v>
      </c>
      <c r="C38">
        <v>3</v>
      </c>
      <c r="H38" s="7">
        <v>45092</v>
      </c>
      <c r="I38" t="s">
        <v>995</v>
      </c>
      <c r="K38" t="s">
        <v>988</v>
      </c>
      <c r="L38" s="4">
        <v>0</v>
      </c>
      <c r="M38" s="4">
        <v>0</v>
      </c>
      <c r="N38" s="4">
        <v>0</v>
      </c>
      <c r="O38" s="4">
        <v>0</v>
      </c>
      <c r="P38" s="4">
        <v>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t="s">
        <v>515</v>
      </c>
      <c r="W38">
        <v>230</v>
      </c>
      <c r="X38" t="str" cm="1">
        <f t="array" ref="X38">INDEX(Summary_by_Sub!$B$5:$B$489,MATCH(1,(V38=Summary_by_Sub!$B$5:$B$489)*(W38=Summary_by_Sub!$C$5:$C$489),0))</f>
        <v>Gates</v>
      </c>
      <c r="Y38" s="10">
        <v>0</v>
      </c>
      <c r="Z38">
        <v>1</v>
      </c>
    </row>
    <row r="39" spans="1:26" x14ac:dyDescent="0.35">
      <c r="A39" t="s">
        <v>809</v>
      </c>
      <c r="B39" t="s">
        <v>491</v>
      </c>
      <c r="C39">
        <v>10.4</v>
      </c>
      <c r="E39">
        <v>5</v>
      </c>
      <c r="F39">
        <v>52</v>
      </c>
      <c r="H39" s="7">
        <v>45444</v>
      </c>
      <c r="I39" t="s">
        <v>813</v>
      </c>
      <c r="K39" t="s">
        <v>816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13</v>
      </c>
      <c r="S39" s="4">
        <v>10.199999999999999</v>
      </c>
      <c r="T39" s="4">
        <v>0</v>
      </c>
      <c r="U39" s="4">
        <v>0</v>
      </c>
      <c r="V39" t="s">
        <v>816</v>
      </c>
      <c r="W39">
        <v>115</v>
      </c>
      <c r="X39" t="str" cm="1">
        <f t="array" ref="X39">INDEX(Summary_by_Sub!$B$5:$B$489,MATCH(1,(V39=Summary_by_Sub!$B$5:$B$489)*(W39=Summary_by_Sub!$C$5:$C$489),0))</f>
        <v>Madison</v>
      </c>
      <c r="Y39" s="10">
        <v>0</v>
      </c>
    </row>
    <row r="40" spans="1:26" x14ac:dyDescent="0.35">
      <c r="A40" t="s">
        <v>949</v>
      </c>
      <c r="B40" t="s">
        <v>699</v>
      </c>
      <c r="C40">
        <v>2</v>
      </c>
      <c r="E40">
        <v>4</v>
      </c>
      <c r="F40">
        <v>3.2</v>
      </c>
      <c r="H40" s="7">
        <v>45324</v>
      </c>
      <c r="I40" t="s">
        <v>937</v>
      </c>
      <c r="K40" t="s">
        <v>950</v>
      </c>
      <c r="L40" s="4">
        <v>0</v>
      </c>
      <c r="M40" s="4">
        <v>0</v>
      </c>
      <c r="N40" s="4">
        <v>0</v>
      </c>
      <c r="O40" s="4">
        <v>0</v>
      </c>
      <c r="P40" s="4">
        <v>2</v>
      </c>
      <c r="Q40" s="4">
        <v>0</v>
      </c>
      <c r="R40" s="4">
        <v>0</v>
      </c>
      <c r="S40" s="4">
        <v>0.8</v>
      </c>
      <c r="T40" s="4">
        <v>0</v>
      </c>
      <c r="U40" s="4">
        <v>0</v>
      </c>
      <c r="V40" t="s">
        <v>950</v>
      </c>
      <c r="W40">
        <v>230</v>
      </c>
      <c r="X40" t="str" cm="1">
        <f t="array" ref="X40">INDEX(Summary_by_Sub!$B$5:$B$489,MATCH(1,(V40=Summary_by_Sub!$B$5:$B$489)*(W40=Summary_by_Sub!$C$5:$C$489),0))</f>
        <v>Brentwood</v>
      </c>
      <c r="Y40" s="10">
        <v>0</v>
      </c>
    </row>
    <row r="41" spans="1:26" x14ac:dyDescent="0.35">
      <c r="A41" t="s">
        <v>810</v>
      </c>
      <c r="B41" t="s">
        <v>193</v>
      </c>
      <c r="C41">
        <v>3</v>
      </c>
      <c r="H41" s="7">
        <v>44702</v>
      </c>
      <c r="I41" t="s">
        <v>814</v>
      </c>
      <c r="K41" t="s">
        <v>817</v>
      </c>
      <c r="L41" s="4">
        <v>0</v>
      </c>
      <c r="M41" s="4">
        <v>0</v>
      </c>
      <c r="N41" s="4">
        <v>0</v>
      </c>
      <c r="O41" s="4">
        <v>0</v>
      </c>
      <c r="P41" s="4">
        <v>3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t="s">
        <v>950</v>
      </c>
      <c r="W41">
        <v>230</v>
      </c>
      <c r="X41" t="str" cm="1">
        <f t="array" ref="X41">INDEX(Summary_by_Sub!$B$5:$B$489,MATCH(1,(V41=Summary_by_Sub!$B$5:$B$489)*(W41=Summary_by_Sub!$C$5:$C$489),0))</f>
        <v>Brentwood</v>
      </c>
      <c r="Y41" s="10">
        <v>0</v>
      </c>
    </row>
    <row r="42" spans="1:26" x14ac:dyDescent="0.35">
      <c r="A42" t="s">
        <v>671</v>
      </c>
      <c r="B42" t="s">
        <v>193</v>
      </c>
      <c r="C42">
        <v>3</v>
      </c>
      <c r="H42" s="7">
        <v>45262</v>
      </c>
      <c r="I42" t="s">
        <v>667</v>
      </c>
      <c r="J42" t="s">
        <v>673</v>
      </c>
      <c r="K42" t="s">
        <v>669</v>
      </c>
      <c r="L42" s="4">
        <v>0</v>
      </c>
      <c r="M42" s="4">
        <v>0</v>
      </c>
      <c r="N42" s="4">
        <v>0</v>
      </c>
      <c r="O42" s="4">
        <v>0</v>
      </c>
      <c r="P42" s="4">
        <v>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t="s">
        <v>674</v>
      </c>
      <c r="W42">
        <v>115</v>
      </c>
      <c r="X42" t="str" cm="1">
        <f t="array" ref="X42">INDEX(Summary_by_Sub!$B$5:$B$489,MATCH(1,(V42=Summary_by_Sub!$B$5:$B$489)*(W42=Summary_by_Sub!$C$5:$C$489),0))</f>
        <v>Alpaugh</v>
      </c>
      <c r="Y42" s="10">
        <v>0</v>
      </c>
    </row>
    <row r="43" spans="1:26" x14ac:dyDescent="0.35">
      <c r="A43" t="s">
        <v>944</v>
      </c>
      <c r="B43" t="s">
        <v>193</v>
      </c>
      <c r="C43">
        <v>3</v>
      </c>
      <c r="H43" s="7">
        <v>45262</v>
      </c>
      <c r="I43" t="s">
        <v>939</v>
      </c>
      <c r="K43" t="s">
        <v>943</v>
      </c>
      <c r="L43" s="4">
        <v>0</v>
      </c>
      <c r="M43" s="4">
        <v>0</v>
      </c>
      <c r="N43" s="4">
        <v>0</v>
      </c>
      <c r="O43" s="4">
        <v>0</v>
      </c>
      <c r="P43" s="4">
        <v>3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t="s">
        <v>674</v>
      </c>
      <c r="W43">
        <v>115</v>
      </c>
      <c r="X43" t="str" cm="1">
        <f t="array" ref="X43">INDEX(Summary_by_Sub!$B$5:$B$489,MATCH(1,(V43=Summary_by_Sub!$B$5:$B$489)*(W43=Summary_by_Sub!$C$5:$C$489),0))</f>
        <v>Alpaugh</v>
      </c>
      <c r="Y43" s="10">
        <v>0</v>
      </c>
    </row>
    <row r="44" spans="1:26" x14ac:dyDescent="0.35">
      <c r="A44" t="s">
        <v>1006</v>
      </c>
      <c r="B44" t="s">
        <v>699</v>
      </c>
      <c r="C44">
        <v>3</v>
      </c>
      <c r="E44">
        <v>4</v>
      </c>
      <c r="F44">
        <v>5</v>
      </c>
      <c r="H44" s="7">
        <v>45473</v>
      </c>
      <c r="I44" t="s">
        <v>1005</v>
      </c>
      <c r="K44" t="s">
        <v>1007</v>
      </c>
      <c r="L44" s="4">
        <v>0</v>
      </c>
      <c r="M44" s="4">
        <v>0</v>
      </c>
      <c r="N44" s="4">
        <v>0</v>
      </c>
      <c r="O44" s="4">
        <v>0</v>
      </c>
      <c r="P44" s="4">
        <v>3</v>
      </c>
      <c r="Q44" s="4">
        <v>0</v>
      </c>
      <c r="R44" s="4">
        <v>0</v>
      </c>
      <c r="S44" s="4">
        <v>1.25</v>
      </c>
      <c r="T44" s="4">
        <v>0</v>
      </c>
      <c r="U44" s="4">
        <v>0</v>
      </c>
      <c r="V44" t="s">
        <v>802</v>
      </c>
      <c r="W44">
        <v>115</v>
      </c>
      <c r="X44" t="str" cm="1">
        <f t="array" ref="X44">INDEX(Summary_by_Sub!$B$5:$B$489,MATCH(1,(V44=Summary_by_Sub!$B$5:$B$489)*(W44=Summary_by_Sub!$C$5:$C$489),0))</f>
        <v>Humboldt</v>
      </c>
      <c r="Y44" s="10">
        <v>0</v>
      </c>
    </row>
    <row r="45" spans="1:26" x14ac:dyDescent="0.35">
      <c r="A45" t="s">
        <v>945</v>
      </c>
      <c r="B45" t="s">
        <v>193</v>
      </c>
      <c r="C45">
        <v>3</v>
      </c>
      <c r="H45" s="7">
        <v>45243</v>
      </c>
      <c r="I45" t="s">
        <v>938</v>
      </c>
      <c r="K45" t="s">
        <v>951</v>
      </c>
      <c r="L45" s="4">
        <v>0</v>
      </c>
      <c r="M45" s="4">
        <v>0</v>
      </c>
      <c r="N45" s="4">
        <v>0</v>
      </c>
      <c r="O45" s="4">
        <v>0</v>
      </c>
      <c r="P45" s="4">
        <v>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t="s">
        <v>953</v>
      </c>
      <c r="W45">
        <v>230</v>
      </c>
      <c r="X45" t="str" cm="1">
        <f t="array" ref="X45">INDEX(Summary_by_Sub!$B$5:$B$489,MATCH(1,(V45=Summary_by_Sub!$B$5:$B$489)*(W45=Summary_by_Sub!$C$5:$C$489),0))</f>
        <v>Dos Amigos</v>
      </c>
      <c r="Y45" s="10">
        <v>0</v>
      </c>
    </row>
    <row r="46" spans="1:26" x14ac:dyDescent="0.35">
      <c r="A46" t="s">
        <v>183</v>
      </c>
      <c r="B46" t="s">
        <v>194</v>
      </c>
      <c r="C46">
        <v>5</v>
      </c>
      <c r="D46" t="s">
        <v>192</v>
      </c>
      <c r="E46">
        <v>4</v>
      </c>
      <c r="F46">
        <v>20</v>
      </c>
      <c r="G46" t="s">
        <v>1385</v>
      </c>
      <c r="H46" s="3">
        <v>44713</v>
      </c>
      <c r="I46" t="s">
        <v>820</v>
      </c>
      <c r="J46" t="s">
        <v>183</v>
      </c>
      <c r="K46" t="s">
        <v>478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6</v>
      </c>
      <c r="T46" s="4">
        <v>0</v>
      </c>
      <c r="U46" s="4">
        <v>0</v>
      </c>
      <c r="V46" t="s">
        <v>479</v>
      </c>
      <c r="W46">
        <v>115</v>
      </c>
      <c r="X46" t="str" cm="1">
        <f t="array" ref="X46">INDEX(Summary_by_Sub!$B$5:$B$489,MATCH(1,(V46=Summary_by_Sub!$B$5:$B$489)*(W46=Summary_by_Sub!$C$5:$C$489),0))</f>
        <v>Pease</v>
      </c>
      <c r="Y46" s="10">
        <v>1</v>
      </c>
    </row>
    <row r="47" spans="1:26" x14ac:dyDescent="0.35">
      <c r="A47" t="s">
        <v>27</v>
      </c>
      <c r="B47" t="s">
        <v>194</v>
      </c>
      <c r="C47">
        <v>10</v>
      </c>
      <c r="D47" t="s">
        <v>192</v>
      </c>
      <c r="E47">
        <v>4</v>
      </c>
      <c r="F47">
        <v>40</v>
      </c>
      <c r="H47" s="3">
        <v>45627</v>
      </c>
      <c r="I47" t="s">
        <v>220</v>
      </c>
      <c r="K47" t="s">
        <v>221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10</v>
      </c>
      <c r="T47" s="4">
        <v>0</v>
      </c>
      <c r="U47" s="4">
        <v>0</v>
      </c>
      <c r="V47" t="s">
        <v>222</v>
      </c>
      <c r="W47" s="5">
        <v>115</v>
      </c>
      <c r="X47" t="str" cm="1">
        <f t="array" ref="X47">INDEX(Summary_by_Sub!$B$5:$B$489,MATCH(1,(V47=Summary_by_Sub!$B$5:$B$489)*(W47=Summary_by_Sub!$C$5:$C$489),0))</f>
        <v>Fairway</v>
      </c>
      <c r="Y47" s="10">
        <v>1</v>
      </c>
    </row>
    <row r="48" spans="1:26" x14ac:dyDescent="0.35">
      <c r="A48" t="s">
        <v>996</v>
      </c>
      <c r="B48" t="s">
        <v>193</v>
      </c>
      <c r="C48">
        <v>3</v>
      </c>
      <c r="H48" s="7">
        <v>45138</v>
      </c>
      <c r="I48" t="s">
        <v>997</v>
      </c>
      <c r="K48" t="s">
        <v>989</v>
      </c>
      <c r="L48" s="4">
        <v>0</v>
      </c>
      <c r="M48" s="4">
        <v>0</v>
      </c>
      <c r="N48" s="4">
        <v>0</v>
      </c>
      <c r="O48" s="4">
        <v>0</v>
      </c>
      <c r="P48" s="4">
        <v>3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t="s">
        <v>279</v>
      </c>
      <c r="W48">
        <v>230</v>
      </c>
      <c r="X48" t="str" cm="1">
        <f t="array" ref="X48">INDEX(Summary_by_Sub!$B$5:$B$489,MATCH(1,(V48=Summary_by_Sub!$B$5:$B$489)*(W48=Summary_by_Sub!$C$5:$C$489),0))</f>
        <v>Henrietta</v>
      </c>
      <c r="Y48" s="10">
        <v>0</v>
      </c>
    </row>
    <row r="49" spans="1:26" x14ac:dyDescent="0.35">
      <c r="A49" t="s">
        <v>672</v>
      </c>
      <c r="B49" t="s">
        <v>193</v>
      </c>
      <c r="C49">
        <v>3</v>
      </c>
      <c r="H49" s="7">
        <v>45291</v>
      </c>
      <c r="I49" t="s">
        <v>668</v>
      </c>
      <c r="K49" t="s">
        <v>670</v>
      </c>
      <c r="L49" s="4">
        <v>0</v>
      </c>
      <c r="M49" s="4">
        <v>0</v>
      </c>
      <c r="N49" s="4">
        <v>0</v>
      </c>
      <c r="O49" s="4">
        <v>0</v>
      </c>
      <c r="P49" s="4">
        <v>3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t="s">
        <v>675</v>
      </c>
      <c r="W49">
        <v>115</v>
      </c>
      <c r="X49" t="str" cm="1">
        <f t="array" ref="X49">INDEX(Summary_by_Sub!$B$5:$B$489,MATCH(1,(V49=Summary_by_Sub!$B$5:$B$489)*(W49=Summary_by_Sub!$C$5:$C$489),0))</f>
        <v>El Nido (PGE)</v>
      </c>
      <c r="Y49" s="10">
        <v>0</v>
      </c>
    </row>
    <row r="50" spans="1:26" x14ac:dyDescent="0.35">
      <c r="A50" t="s">
        <v>821</v>
      </c>
      <c r="B50" t="s">
        <v>193</v>
      </c>
      <c r="C50">
        <v>2.85</v>
      </c>
      <c r="H50" s="7">
        <v>45809</v>
      </c>
      <c r="I50" t="s">
        <v>825</v>
      </c>
      <c r="K50" t="s">
        <v>829</v>
      </c>
      <c r="L50" s="4">
        <v>0</v>
      </c>
      <c r="M50" s="4">
        <v>0</v>
      </c>
      <c r="N50" s="4">
        <v>0</v>
      </c>
      <c r="O50" s="4">
        <v>0</v>
      </c>
      <c r="P50" s="4">
        <v>2.85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t="s">
        <v>1213</v>
      </c>
      <c r="W50">
        <v>115</v>
      </c>
      <c r="X50" t="str" cm="1">
        <f t="array" ref="X50">INDEX(Summary_by_Sub!$B$5:$B$489,MATCH(1,(V50=Summary_by_Sub!$B$5:$B$489)*(W50=Summary_by_Sub!$C$5:$C$489),0))</f>
        <v>Martin</v>
      </c>
      <c r="Y50" s="10">
        <v>0</v>
      </c>
    </row>
    <row r="51" spans="1:26" x14ac:dyDescent="0.35">
      <c r="A51" t="s">
        <v>822</v>
      </c>
      <c r="B51" t="s">
        <v>729</v>
      </c>
      <c r="C51">
        <v>9.1199999999999992</v>
      </c>
      <c r="H51" s="7">
        <v>45809</v>
      </c>
      <c r="I51" t="s">
        <v>826</v>
      </c>
      <c r="K51" t="s">
        <v>830</v>
      </c>
      <c r="L51" s="4">
        <v>0</v>
      </c>
      <c r="M51" s="4">
        <v>0</v>
      </c>
      <c r="N51" s="4">
        <v>0</v>
      </c>
      <c r="O51" s="4">
        <v>0</v>
      </c>
      <c r="P51" s="4">
        <v>4.62</v>
      </c>
      <c r="Q51" s="4">
        <v>0</v>
      </c>
      <c r="R51" s="4">
        <v>0</v>
      </c>
      <c r="S51" s="4">
        <v>4.62</v>
      </c>
      <c r="T51" s="4">
        <v>0</v>
      </c>
      <c r="U51" s="4">
        <v>0</v>
      </c>
      <c r="V51" t="s">
        <v>1213</v>
      </c>
      <c r="W51">
        <v>115</v>
      </c>
      <c r="X51" t="str" cm="1">
        <f t="array" ref="X51">INDEX(Summary_by_Sub!$B$5:$B$489,MATCH(1,(V51=Summary_by_Sub!$B$5:$B$489)*(W51=Summary_by_Sub!$C$5:$C$489),0))</f>
        <v>Martin</v>
      </c>
      <c r="Y51" s="10">
        <v>0</v>
      </c>
    </row>
    <row r="52" spans="1:26" x14ac:dyDescent="0.35">
      <c r="A52" t="s">
        <v>823</v>
      </c>
      <c r="B52" t="s">
        <v>193</v>
      </c>
      <c r="C52">
        <v>3</v>
      </c>
      <c r="H52" s="7">
        <v>45275</v>
      </c>
      <c r="I52" t="s">
        <v>827</v>
      </c>
      <c r="K52" t="s">
        <v>831</v>
      </c>
      <c r="L52" s="4">
        <v>0</v>
      </c>
      <c r="M52" s="4">
        <v>0</v>
      </c>
      <c r="N52" s="4">
        <v>0</v>
      </c>
      <c r="O52" s="4">
        <v>0</v>
      </c>
      <c r="P52" s="4">
        <v>3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t="s">
        <v>833</v>
      </c>
      <c r="W52">
        <v>230</v>
      </c>
      <c r="X52" t="str" cm="1">
        <f t="array" ref="X52">INDEX(Summary_by_Sub!$B$5:$B$489,MATCH(1,(V52=Summary_by_Sub!$B$5:$B$489)*(W52=Summary_by_Sub!$C$5:$C$489),0))</f>
        <v>Table Mountain</v>
      </c>
      <c r="Y52" s="10">
        <v>0</v>
      </c>
    </row>
    <row r="53" spans="1:26" x14ac:dyDescent="0.35">
      <c r="A53" t="s">
        <v>824</v>
      </c>
      <c r="B53" t="s">
        <v>491</v>
      </c>
      <c r="C53">
        <v>11.6</v>
      </c>
      <c r="E53">
        <v>4</v>
      </c>
      <c r="F53">
        <v>32</v>
      </c>
      <c r="H53" s="7">
        <v>45444</v>
      </c>
      <c r="I53" t="s">
        <v>828</v>
      </c>
      <c r="K53" t="s">
        <v>832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11.6</v>
      </c>
      <c r="S53" s="4">
        <v>8</v>
      </c>
      <c r="T53" s="4">
        <v>0</v>
      </c>
      <c r="U53" s="4">
        <v>0</v>
      </c>
      <c r="V53" t="s">
        <v>803</v>
      </c>
      <c r="W53">
        <v>230</v>
      </c>
      <c r="X53" t="str" cm="1">
        <f t="array" ref="X53">INDEX(Summary_by_Sub!$B$5:$B$489,MATCH(1,(V53=Summary_by_Sub!$B$5:$B$489)*(W53=Summary_by_Sub!$C$5:$C$489),0))</f>
        <v>Lakeville</v>
      </c>
      <c r="Y53" s="10">
        <v>0</v>
      </c>
    </row>
    <row r="54" spans="1:26" x14ac:dyDescent="0.35">
      <c r="A54" t="s">
        <v>97</v>
      </c>
      <c r="B54" t="s">
        <v>834</v>
      </c>
      <c r="C54">
        <v>3</v>
      </c>
      <c r="H54" s="3">
        <v>45291</v>
      </c>
      <c r="I54" t="s">
        <v>926</v>
      </c>
      <c r="K54" t="s">
        <v>927</v>
      </c>
      <c r="L54" s="4">
        <v>0</v>
      </c>
      <c r="M54" s="4">
        <v>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t="s">
        <v>484</v>
      </c>
      <c r="W54">
        <v>115</v>
      </c>
      <c r="X54" t="str" cm="1">
        <f t="array" ref="X54">INDEX(Summary_by_Sub!$B$5:$B$489,MATCH(1,(V54=Summary_by_Sub!$B$5:$B$489)*(W54=Summary_by_Sub!$C$5:$C$489),0))</f>
        <v>Cortina</v>
      </c>
      <c r="Y54" s="10">
        <v>0</v>
      </c>
    </row>
    <row r="55" spans="1:26" x14ac:dyDescent="0.35">
      <c r="A55" t="s">
        <v>97</v>
      </c>
      <c r="B55" t="s">
        <v>834</v>
      </c>
      <c r="C55">
        <v>2</v>
      </c>
      <c r="I55" t="s">
        <v>926</v>
      </c>
      <c r="K55" t="s">
        <v>927</v>
      </c>
      <c r="L55" s="4">
        <v>0</v>
      </c>
      <c r="M55" s="4">
        <v>2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t="s">
        <v>484</v>
      </c>
      <c r="W55">
        <v>115</v>
      </c>
      <c r="X55" t="str" cm="1">
        <f t="array" ref="X55">INDEX(Summary_by_Sub!$B$5:$B$489,MATCH(1,(V55=Summary_by_Sub!$B$5:$B$489)*(W55=Summary_by_Sub!$C$5:$C$489),0))</f>
        <v>Cortina</v>
      </c>
      <c r="Y55" s="10">
        <v>0</v>
      </c>
    </row>
    <row r="56" spans="1:26" x14ac:dyDescent="0.35">
      <c r="A56" t="s">
        <v>1394</v>
      </c>
      <c r="B56" t="s">
        <v>195</v>
      </c>
      <c r="C56">
        <v>32</v>
      </c>
      <c r="H56" s="7">
        <v>46174</v>
      </c>
      <c r="I56" t="s">
        <v>1395</v>
      </c>
      <c r="K56" t="s">
        <v>1396</v>
      </c>
      <c r="L56" s="4">
        <v>32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t="s">
        <v>1127</v>
      </c>
      <c r="W56" s="4">
        <v>115</v>
      </c>
      <c r="X56" t="str" cm="1">
        <f t="array" ref="X56">INDEX(Summary_by_Sub!$B$5:$B$489,MATCH(1,(V56=Summary_by_Sub!$B$5:$B$489)*(W56=Summary_by_Sub!$C$5:$C$489),0))</f>
        <v>Eagle Rock (PGE)</v>
      </c>
      <c r="Y56">
        <v>0</v>
      </c>
      <c r="Z56">
        <v>1</v>
      </c>
    </row>
    <row r="57" spans="1:26" x14ac:dyDescent="0.35">
      <c r="A57" t="s">
        <v>28</v>
      </c>
      <c r="B57" t="s">
        <v>193</v>
      </c>
      <c r="C57">
        <v>1.5</v>
      </c>
      <c r="D57" t="s">
        <v>192</v>
      </c>
      <c r="E57">
        <v>0</v>
      </c>
      <c r="F57">
        <v>0</v>
      </c>
      <c r="H57" s="3">
        <v>45105</v>
      </c>
      <c r="I57" t="s">
        <v>223</v>
      </c>
      <c r="J57" t="s">
        <v>28</v>
      </c>
      <c r="K57" t="s">
        <v>224</v>
      </c>
      <c r="L57" s="4">
        <v>0</v>
      </c>
      <c r="M57" s="4">
        <v>0</v>
      </c>
      <c r="N57" s="4">
        <v>0</v>
      </c>
      <c r="O57" s="4">
        <v>0</v>
      </c>
      <c r="P57" s="4">
        <v>1.5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t="s">
        <v>225</v>
      </c>
      <c r="W57">
        <v>230</v>
      </c>
      <c r="X57" t="str" cm="1">
        <f t="array" ref="X57">INDEX(Summary_by_Sub!$B$5:$B$489,MATCH(1,(V57=Summary_by_Sub!$B$5:$B$489)*(W57=Summary_by_Sub!$C$5:$C$489),0))</f>
        <v>Antelope</v>
      </c>
      <c r="Y57" s="10">
        <v>1</v>
      </c>
    </row>
    <row r="58" spans="1:26" x14ac:dyDescent="0.35">
      <c r="A58" t="s">
        <v>29</v>
      </c>
      <c r="B58" t="s">
        <v>193</v>
      </c>
      <c r="C58">
        <v>1.5</v>
      </c>
      <c r="D58" t="s">
        <v>192</v>
      </c>
      <c r="E58">
        <v>0</v>
      </c>
      <c r="F58">
        <v>0</v>
      </c>
      <c r="H58" s="3">
        <v>45105</v>
      </c>
      <c r="I58" t="s">
        <v>226</v>
      </c>
      <c r="J58" t="s">
        <v>29</v>
      </c>
      <c r="K58" t="s">
        <v>224</v>
      </c>
      <c r="L58" s="4">
        <v>0</v>
      </c>
      <c r="M58" s="4">
        <v>0</v>
      </c>
      <c r="N58" s="4">
        <v>0</v>
      </c>
      <c r="O58" s="4">
        <v>0</v>
      </c>
      <c r="P58" s="4">
        <v>1.5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t="s">
        <v>225</v>
      </c>
      <c r="W58">
        <v>230</v>
      </c>
      <c r="X58" t="str" cm="1">
        <f t="array" ref="X58">INDEX(Summary_by_Sub!$B$5:$B$489,MATCH(1,(V58=Summary_by_Sub!$B$5:$B$489)*(W58=Summary_by_Sub!$C$5:$C$489),0))</f>
        <v>Antelope</v>
      </c>
      <c r="Y58" s="10">
        <v>1</v>
      </c>
    </row>
    <row r="59" spans="1:26" x14ac:dyDescent="0.35">
      <c r="A59" t="s">
        <v>30</v>
      </c>
      <c r="B59" t="s">
        <v>193</v>
      </c>
      <c r="C59">
        <v>1.5</v>
      </c>
      <c r="D59" t="s">
        <v>192</v>
      </c>
      <c r="E59">
        <v>0</v>
      </c>
      <c r="F59">
        <v>0</v>
      </c>
      <c r="H59" s="3">
        <v>45105</v>
      </c>
      <c r="I59" t="s">
        <v>227</v>
      </c>
      <c r="J59" t="s">
        <v>30</v>
      </c>
      <c r="K59" t="s">
        <v>224</v>
      </c>
      <c r="L59" s="4">
        <v>0</v>
      </c>
      <c r="M59" s="4">
        <v>0</v>
      </c>
      <c r="N59" s="4">
        <v>0</v>
      </c>
      <c r="O59" s="4">
        <v>0</v>
      </c>
      <c r="P59" s="4">
        <v>1.5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t="s">
        <v>225</v>
      </c>
      <c r="W59">
        <v>230</v>
      </c>
      <c r="X59" t="str" cm="1">
        <f t="array" ref="X59">INDEX(Summary_by_Sub!$B$5:$B$489,MATCH(1,(V59=Summary_by_Sub!$B$5:$B$489)*(W59=Summary_by_Sub!$C$5:$C$489),0))</f>
        <v>Antelope</v>
      </c>
      <c r="Y59" s="10">
        <v>1</v>
      </c>
    </row>
    <row r="60" spans="1:26" x14ac:dyDescent="0.35">
      <c r="A60" t="s">
        <v>31</v>
      </c>
      <c r="B60" t="s">
        <v>193</v>
      </c>
      <c r="C60">
        <v>1.5</v>
      </c>
      <c r="D60" t="s">
        <v>192</v>
      </c>
      <c r="E60">
        <v>0</v>
      </c>
      <c r="F60">
        <v>0</v>
      </c>
      <c r="H60" s="3">
        <v>45105</v>
      </c>
      <c r="I60" t="s">
        <v>228</v>
      </c>
      <c r="J60" t="s">
        <v>31</v>
      </c>
      <c r="K60" t="s">
        <v>224</v>
      </c>
      <c r="L60" s="4">
        <v>0</v>
      </c>
      <c r="M60" s="4">
        <v>0</v>
      </c>
      <c r="N60" s="4">
        <v>0</v>
      </c>
      <c r="O60" s="4">
        <v>0</v>
      </c>
      <c r="P60" s="4">
        <v>1.5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t="s">
        <v>225</v>
      </c>
      <c r="W60">
        <v>230</v>
      </c>
      <c r="X60" t="str" cm="1">
        <f t="array" ref="X60">INDEX(Summary_by_Sub!$B$5:$B$489,MATCH(1,(V60=Summary_by_Sub!$B$5:$B$489)*(W60=Summary_by_Sub!$C$5:$C$489),0))</f>
        <v>Antelope</v>
      </c>
      <c r="Y60" s="10">
        <v>1</v>
      </c>
    </row>
    <row r="61" spans="1:26" x14ac:dyDescent="0.35">
      <c r="A61" t="s">
        <v>32</v>
      </c>
      <c r="B61" t="s">
        <v>193</v>
      </c>
      <c r="C61">
        <v>1</v>
      </c>
      <c r="D61" t="s">
        <v>192</v>
      </c>
      <c r="E61">
        <v>0</v>
      </c>
      <c r="F61">
        <v>0</v>
      </c>
      <c r="H61" s="3">
        <v>45105</v>
      </c>
      <c r="I61" t="s">
        <v>229</v>
      </c>
      <c r="J61" t="s">
        <v>32</v>
      </c>
      <c r="K61" t="s">
        <v>224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t="s">
        <v>225</v>
      </c>
      <c r="W61">
        <v>230</v>
      </c>
      <c r="X61" t="str" cm="1">
        <f t="array" ref="X61">INDEX(Summary_by_Sub!$B$5:$B$489,MATCH(1,(V61=Summary_by_Sub!$B$5:$B$489)*(W61=Summary_by_Sub!$C$5:$C$489),0))</f>
        <v>Antelope</v>
      </c>
      <c r="Y61" s="10">
        <v>1</v>
      </c>
    </row>
    <row r="62" spans="1:26" x14ac:dyDescent="0.35">
      <c r="A62" t="s">
        <v>33</v>
      </c>
      <c r="B62" t="s">
        <v>193</v>
      </c>
      <c r="C62">
        <v>1.5</v>
      </c>
      <c r="D62" t="s">
        <v>192</v>
      </c>
      <c r="E62">
        <v>0</v>
      </c>
      <c r="F62">
        <v>0</v>
      </c>
      <c r="H62" s="3">
        <v>45105</v>
      </c>
      <c r="I62" t="s">
        <v>230</v>
      </c>
      <c r="J62" t="s">
        <v>33</v>
      </c>
      <c r="K62" t="s">
        <v>224</v>
      </c>
      <c r="L62" s="4">
        <v>0</v>
      </c>
      <c r="M62" s="4">
        <v>0</v>
      </c>
      <c r="N62" s="4">
        <v>0</v>
      </c>
      <c r="O62" s="4">
        <v>0</v>
      </c>
      <c r="P62" s="4">
        <v>1.5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t="s">
        <v>225</v>
      </c>
      <c r="W62">
        <v>230</v>
      </c>
      <c r="X62" t="str" cm="1">
        <f t="array" ref="X62">INDEX(Summary_by_Sub!$B$5:$B$489,MATCH(1,(V62=Summary_by_Sub!$B$5:$B$489)*(W62=Summary_by_Sub!$C$5:$C$489),0))</f>
        <v>Antelope</v>
      </c>
      <c r="Y62" s="10">
        <v>1</v>
      </c>
    </row>
    <row r="63" spans="1:26" x14ac:dyDescent="0.35">
      <c r="A63" t="s">
        <v>495</v>
      </c>
      <c r="B63" t="s">
        <v>193</v>
      </c>
      <c r="C63">
        <v>1</v>
      </c>
      <c r="H63" s="3">
        <v>45105</v>
      </c>
      <c r="I63" t="s">
        <v>496</v>
      </c>
      <c r="J63" t="s">
        <v>497</v>
      </c>
      <c r="K63" t="s">
        <v>224</v>
      </c>
      <c r="L63" s="4">
        <v>0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t="s">
        <v>225</v>
      </c>
      <c r="W63">
        <v>230</v>
      </c>
      <c r="X63" t="str" cm="1">
        <f t="array" ref="X63">INDEX(Summary_by_Sub!$B$5:$B$489,MATCH(1,(V63=Summary_by_Sub!$B$5:$B$489)*(W63=Summary_by_Sub!$C$5:$C$489),0))</f>
        <v>Antelope</v>
      </c>
      <c r="Y63" s="10">
        <v>0</v>
      </c>
    </row>
    <row r="64" spans="1:26" x14ac:dyDescent="0.35">
      <c r="A64" t="s">
        <v>498</v>
      </c>
      <c r="B64" t="s">
        <v>193</v>
      </c>
      <c r="C64">
        <v>1</v>
      </c>
      <c r="H64" s="3">
        <v>45105</v>
      </c>
      <c r="I64" t="s">
        <v>499</v>
      </c>
      <c r="J64" t="s">
        <v>500</v>
      </c>
      <c r="K64" t="s">
        <v>224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t="s">
        <v>225</v>
      </c>
      <c r="W64">
        <v>230</v>
      </c>
      <c r="X64" t="str" cm="1">
        <f t="array" ref="X64">INDEX(Summary_by_Sub!$B$5:$B$489,MATCH(1,(V64=Summary_by_Sub!$B$5:$B$489)*(W64=Summary_by_Sub!$C$5:$C$489),0))</f>
        <v>Antelope</v>
      </c>
      <c r="Y64" s="10">
        <v>0</v>
      </c>
    </row>
    <row r="65" spans="1:25" x14ac:dyDescent="0.35">
      <c r="A65" t="s">
        <v>34</v>
      </c>
      <c r="B65" t="s">
        <v>834</v>
      </c>
      <c r="C65">
        <v>1.885929449</v>
      </c>
      <c r="D65" t="s">
        <v>192</v>
      </c>
      <c r="E65">
        <v>0</v>
      </c>
      <c r="F65">
        <v>0</v>
      </c>
      <c r="H65" s="3">
        <v>44736</v>
      </c>
      <c r="I65" t="s">
        <v>231</v>
      </c>
      <c r="J65" t="s">
        <v>34</v>
      </c>
      <c r="K65" t="s">
        <v>232</v>
      </c>
      <c r="L65" s="4">
        <v>0</v>
      </c>
      <c r="M65" s="4">
        <v>1.9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t="s">
        <v>233</v>
      </c>
      <c r="W65">
        <v>230</v>
      </c>
      <c r="X65" t="str" cm="1">
        <f t="array" ref="X65">INDEX(Summary_by_Sub!$B$5:$B$489,MATCH(1,(V65=Summary_by_Sub!$B$5:$B$489)*(W65=Summary_by_Sub!$C$5:$C$489),0))</f>
        <v>Goleta</v>
      </c>
      <c r="Y65" s="10">
        <v>1</v>
      </c>
    </row>
    <row r="66" spans="1:25" x14ac:dyDescent="0.35">
      <c r="A66" t="s">
        <v>501</v>
      </c>
      <c r="B66" t="s">
        <v>834</v>
      </c>
      <c r="C66">
        <v>2.6</v>
      </c>
      <c r="H66" s="3">
        <v>45107</v>
      </c>
      <c r="I66" t="s">
        <v>502</v>
      </c>
      <c r="J66" t="s">
        <v>503</v>
      </c>
      <c r="K66" t="s">
        <v>504</v>
      </c>
      <c r="L66" s="4">
        <v>0</v>
      </c>
      <c r="M66" s="4">
        <v>2.6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t="s">
        <v>1349</v>
      </c>
      <c r="W66">
        <v>230</v>
      </c>
      <c r="X66" t="str" cm="1">
        <f t="array" ref="X66">INDEX(Summary_by_Sub!$B$5:$B$489,MATCH(1,(V66=Summary_by_Sub!$B$5:$B$489)*(W66=Summary_by_Sub!$C$5:$C$489),0))</f>
        <v>Vista (SCE)</v>
      </c>
      <c r="Y66" s="10">
        <v>0</v>
      </c>
    </row>
    <row r="67" spans="1:25" x14ac:dyDescent="0.35">
      <c r="A67" t="s">
        <v>35</v>
      </c>
      <c r="B67" t="s">
        <v>193</v>
      </c>
      <c r="C67">
        <v>2</v>
      </c>
      <c r="D67" t="s">
        <v>192</v>
      </c>
      <c r="E67">
        <v>0</v>
      </c>
      <c r="F67">
        <v>0</v>
      </c>
      <c r="H67" s="3">
        <v>45029</v>
      </c>
      <c r="I67" t="s">
        <v>234</v>
      </c>
      <c r="J67" t="s">
        <v>35</v>
      </c>
      <c r="K67" t="s">
        <v>235</v>
      </c>
      <c r="L67" s="4">
        <v>0</v>
      </c>
      <c r="M67" s="4">
        <v>0</v>
      </c>
      <c r="N67" s="4">
        <v>0</v>
      </c>
      <c r="O67" s="4">
        <v>0</v>
      </c>
      <c r="P67" s="4">
        <v>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t="s">
        <v>236</v>
      </c>
      <c r="W67">
        <v>115</v>
      </c>
      <c r="X67" t="str" cm="1">
        <f t="array" ref="X67">INDEX(Summary_by_Sub!$B$5:$B$489,MATCH(1,(V67=Summary_by_Sub!$B$5:$B$489)*(W67=Summary_by_Sub!$C$5:$C$489),0))</f>
        <v>Inyokern</v>
      </c>
      <c r="Y67" s="10">
        <v>1</v>
      </c>
    </row>
    <row r="68" spans="1:25" x14ac:dyDescent="0.35">
      <c r="A68" t="s">
        <v>505</v>
      </c>
      <c r="B68" t="s">
        <v>834</v>
      </c>
      <c r="C68">
        <v>2.8</v>
      </c>
      <c r="H68" s="3">
        <v>45170</v>
      </c>
      <c r="I68" t="s">
        <v>506</v>
      </c>
      <c r="J68" t="s">
        <v>507</v>
      </c>
      <c r="K68" t="s">
        <v>508</v>
      </c>
      <c r="L68" s="4">
        <v>0</v>
      </c>
      <c r="M68" s="4">
        <v>2.8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t="s">
        <v>509</v>
      </c>
      <c r="W68">
        <v>230</v>
      </c>
      <c r="X68" t="str" cm="1">
        <f t="array" ref="X68">INDEX(Summary_by_Sub!$B$5:$B$489,MATCH(1,(V68=Summary_by_Sub!$B$5:$B$489)*(W68=Summary_by_Sub!$C$5:$C$489),0))</f>
        <v>Hinson</v>
      </c>
      <c r="Y68" s="10">
        <v>0</v>
      </c>
    </row>
    <row r="69" spans="1:25" x14ac:dyDescent="0.35">
      <c r="A69" t="s">
        <v>676</v>
      </c>
      <c r="B69" t="s">
        <v>834</v>
      </c>
      <c r="C69">
        <v>2.8</v>
      </c>
      <c r="H69" s="7">
        <v>45170</v>
      </c>
      <c r="I69" t="s">
        <v>506</v>
      </c>
      <c r="J69" t="s">
        <v>507</v>
      </c>
      <c r="K69" t="s">
        <v>677</v>
      </c>
      <c r="L69" s="4">
        <v>0</v>
      </c>
      <c r="M69" s="4">
        <v>2.8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t="s">
        <v>509</v>
      </c>
      <c r="W69">
        <v>230</v>
      </c>
      <c r="X69" t="str" cm="1">
        <f t="array" ref="X69">INDEX(Summary_by_Sub!$B$5:$B$489,MATCH(1,(V69=Summary_by_Sub!$B$5:$B$489)*(W69=Summary_by_Sub!$C$5:$C$489),0))</f>
        <v>Hinson</v>
      </c>
      <c r="Y69" s="10">
        <v>0</v>
      </c>
    </row>
    <row r="70" spans="1:25" x14ac:dyDescent="0.35">
      <c r="A70" t="s">
        <v>36</v>
      </c>
      <c r="B70" t="s">
        <v>193</v>
      </c>
      <c r="C70">
        <v>20</v>
      </c>
      <c r="D70" t="s">
        <v>192</v>
      </c>
      <c r="E70">
        <v>0</v>
      </c>
      <c r="F70">
        <v>0</v>
      </c>
      <c r="H70" s="3">
        <v>44756</v>
      </c>
      <c r="I70" t="s">
        <v>237</v>
      </c>
      <c r="J70" t="s">
        <v>36</v>
      </c>
      <c r="K70" t="s">
        <v>238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20</v>
      </c>
      <c r="R70" s="4">
        <v>0</v>
      </c>
      <c r="S70" s="4">
        <v>0</v>
      </c>
      <c r="T70" s="4">
        <v>0</v>
      </c>
      <c r="U70" s="4">
        <v>0</v>
      </c>
      <c r="V70" t="s">
        <v>239</v>
      </c>
      <c r="W70">
        <v>230</v>
      </c>
      <c r="X70" t="str" cm="1">
        <f t="array" ref="X70">INDEX(Summary_by_Sub!$B$5:$B$489,MATCH(1,(V70=Summary_by_Sub!$B$5:$B$489)*(W70=Summary_by_Sub!$C$5:$C$489),0))</f>
        <v>Imperial Valley</v>
      </c>
      <c r="Y70" s="10">
        <v>1</v>
      </c>
    </row>
    <row r="71" spans="1:25" x14ac:dyDescent="0.35">
      <c r="A71" t="s">
        <v>37</v>
      </c>
      <c r="B71" t="s">
        <v>195</v>
      </c>
      <c r="C71">
        <v>28</v>
      </c>
      <c r="D71" t="s">
        <v>192</v>
      </c>
      <c r="E71">
        <v>0</v>
      </c>
      <c r="F71">
        <v>0</v>
      </c>
      <c r="H71" s="3">
        <v>44927</v>
      </c>
      <c r="I71" t="s">
        <v>240</v>
      </c>
      <c r="J71" t="s">
        <v>37</v>
      </c>
      <c r="K71" t="s">
        <v>241</v>
      </c>
      <c r="L71" s="4">
        <v>28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t="s">
        <v>242</v>
      </c>
      <c r="W71">
        <v>230</v>
      </c>
      <c r="X71" t="str" cm="1">
        <f t="array" ref="X71">INDEX(Summary_by_Sub!$B$5:$B$489,MATCH(1,(V71=Summary_by_Sub!$B$5:$B$489)*(W71=Summary_by_Sub!$C$5:$C$489),0))</f>
        <v>Mirage</v>
      </c>
      <c r="Y71" s="10">
        <v>1</v>
      </c>
    </row>
    <row r="72" spans="1:25" x14ac:dyDescent="0.35">
      <c r="A72" t="s">
        <v>38</v>
      </c>
      <c r="B72" t="s">
        <v>195</v>
      </c>
      <c r="C72">
        <v>17</v>
      </c>
      <c r="D72" t="s">
        <v>192</v>
      </c>
      <c r="E72">
        <v>0</v>
      </c>
      <c r="F72">
        <v>0</v>
      </c>
      <c r="H72" s="3">
        <v>44562</v>
      </c>
      <c r="I72" t="s">
        <v>240</v>
      </c>
      <c r="J72" t="s">
        <v>38</v>
      </c>
      <c r="K72" t="s">
        <v>241</v>
      </c>
      <c r="L72" s="4">
        <v>17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t="s">
        <v>242</v>
      </c>
      <c r="W72">
        <v>230</v>
      </c>
      <c r="X72" t="str" cm="1">
        <f t="array" ref="X72">INDEX(Summary_by_Sub!$B$5:$B$489,MATCH(1,(V72=Summary_by_Sub!$B$5:$B$489)*(W72=Summary_by_Sub!$C$5:$C$489),0))</f>
        <v>Mirage</v>
      </c>
      <c r="Y72" s="10">
        <v>1</v>
      </c>
    </row>
    <row r="73" spans="1:25" x14ac:dyDescent="0.35">
      <c r="A73" t="s">
        <v>39</v>
      </c>
      <c r="B73" t="s">
        <v>194</v>
      </c>
      <c r="C73">
        <v>100</v>
      </c>
      <c r="D73" t="s">
        <v>40</v>
      </c>
      <c r="E73">
        <v>4</v>
      </c>
      <c r="F73">
        <v>400</v>
      </c>
      <c r="H73" s="3">
        <v>45229</v>
      </c>
      <c r="I73" t="s">
        <v>243</v>
      </c>
      <c r="J73" t="s">
        <v>244</v>
      </c>
      <c r="K73" t="s">
        <v>245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100</v>
      </c>
      <c r="T73" s="4">
        <v>0</v>
      </c>
      <c r="U73" s="4">
        <v>0</v>
      </c>
      <c r="V73" t="s">
        <v>242</v>
      </c>
      <c r="W73">
        <v>230</v>
      </c>
      <c r="X73" t="str" cm="1">
        <f t="array" ref="X73">INDEX(Summary_by_Sub!$B$5:$B$489,MATCH(1,(V73=Summary_by_Sub!$B$5:$B$489)*(W73=Summary_by_Sub!$C$5:$C$489),0))</f>
        <v>Mirage</v>
      </c>
      <c r="Y73" s="10">
        <v>1</v>
      </c>
    </row>
    <row r="74" spans="1:25" x14ac:dyDescent="0.35">
      <c r="A74" s="6" t="s">
        <v>633</v>
      </c>
      <c r="B74" t="s">
        <v>194</v>
      </c>
      <c r="C74">
        <v>50</v>
      </c>
      <c r="E74">
        <v>4</v>
      </c>
      <c r="F74">
        <v>100</v>
      </c>
      <c r="H74" s="3">
        <v>45229</v>
      </c>
      <c r="I74" t="s">
        <v>243</v>
      </c>
      <c r="J74" s="6" t="s">
        <v>244</v>
      </c>
      <c r="K74" t="s">
        <v>245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50</v>
      </c>
      <c r="T74" s="4">
        <v>0</v>
      </c>
      <c r="U74" s="4">
        <v>0</v>
      </c>
      <c r="V74" t="s">
        <v>242</v>
      </c>
      <c r="W74">
        <v>230</v>
      </c>
      <c r="X74" t="str" cm="1">
        <f t="array" ref="X74">INDEX(Summary_by_Sub!$B$5:$B$489,MATCH(1,(V74=Summary_by_Sub!$B$5:$B$489)*(W74=Summary_by_Sub!$C$5:$C$489),0))</f>
        <v>Mirage</v>
      </c>
      <c r="Y74" s="10">
        <v>0</v>
      </c>
    </row>
    <row r="75" spans="1:25" x14ac:dyDescent="0.35">
      <c r="A75" t="s">
        <v>40</v>
      </c>
      <c r="B75" t="s">
        <v>193</v>
      </c>
      <c r="C75">
        <v>150</v>
      </c>
      <c r="D75" t="s">
        <v>39</v>
      </c>
      <c r="E75">
        <v>0</v>
      </c>
      <c r="F75">
        <v>0</v>
      </c>
      <c r="H75" s="3">
        <v>45229</v>
      </c>
      <c r="I75" t="s">
        <v>246</v>
      </c>
      <c r="J75" t="s">
        <v>244</v>
      </c>
      <c r="K75" t="s">
        <v>245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132</v>
      </c>
      <c r="S75" s="4">
        <v>0</v>
      </c>
      <c r="T75" s="4">
        <v>0</v>
      </c>
      <c r="U75" s="4">
        <v>0</v>
      </c>
      <c r="V75" t="s">
        <v>242</v>
      </c>
      <c r="W75">
        <v>230</v>
      </c>
      <c r="X75" t="str" cm="1">
        <f t="array" ref="X75">INDEX(Summary_by_Sub!$B$5:$B$489,MATCH(1,(V75=Summary_by_Sub!$B$5:$B$489)*(W75=Summary_by_Sub!$C$5:$C$489),0))</f>
        <v>Mirage</v>
      </c>
      <c r="Y75" s="10">
        <v>1</v>
      </c>
    </row>
    <row r="76" spans="1:25" x14ac:dyDescent="0.35">
      <c r="A76" t="s">
        <v>41</v>
      </c>
      <c r="B76" t="s">
        <v>191</v>
      </c>
      <c r="C76">
        <v>50</v>
      </c>
      <c r="D76" t="s">
        <v>192</v>
      </c>
      <c r="E76">
        <v>0</v>
      </c>
      <c r="F76">
        <v>0</v>
      </c>
      <c r="H76" s="3">
        <v>45093</v>
      </c>
      <c r="I76" t="s">
        <v>247</v>
      </c>
      <c r="J76" t="s">
        <v>248</v>
      </c>
      <c r="K76" t="s">
        <v>249</v>
      </c>
      <c r="L76" s="4">
        <v>0</v>
      </c>
      <c r="M76" s="4">
        <v>0</v>
      </c>
      <c r="N76" s="4">
        <v>50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t="s">
        <v>250</v>
      </c>
      <c r="W76">
        <v>230</v>
      </c>
      <c r="X76" t="str" cm="1">
        <f t="array" ref="X76">INDEX(Summary_by_Sub!$B$5:$B$489,MATCH(1,(V76=Summary_by_Sub!$B$5:$B$489)*(W76=Summary_by_Sub!$C$5:$C$489),0))</f>
        <v>Mead</v>
      </c>
      <c r="Y76" s="10">
        <v>1</v>
      </c>
    </row>
    <row r="77" spans="1:25" x14ac:dyDescent="0.35">
      <c r="A77" t="s">
        <v>42</v>
      </c>
      <c r="B77" t="s">
        <v>191</v>
      </c>
      <c r="C77">
        <v>300</v>
      </c>
      <c r="D77" t="s">
        <v>192</v>
      </c>
      <c r="E77">
        <v>0</v>
      </c>
      <c r="F77">
        <v>0</v>
      </c>
      <c r="H77" s="3">
        <v>45107</v>
      </c>
      <c r="I77" t="s">
        <v>247</v>
      </c>
      <c r="J77" t="s">
        <v>251</v>
      </c>
      <c r="K77" t="s">
        <v>249</v>
      </c>
      <c r="L77" s="4">
        <v>0</v>
      </c>
      <c r="M77" s="4">
        <v>0</v>
      </c>
      <c r="N77" s="4">
        <v>300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t="s">
        <v>250</v>
      </c>
      <c r="W77">
        <v>230</v>
      </c>
      <c r="X77" t="str" cm="1">
        <f t="array" ref="X77">INDEX(Summary_by_Sub!$B$5:$B$489,MATCH(1,(V77=Summary_by_Sub!$B$5:$B$489)*(W77=Summary_by_Sub!$C$5:$C$489),0))</f>
        <v>Mead</v>
      </c>
      <c r="Y77" s="10">
        <v>1</v>
      </c>
    </row>
    <row r="78" spans="1:25" x14ac:dyDescent="0.35">
      <c r="A78" t="s">
        <v>43</v>
      </c>
      <c r="B78" t="s">
        <v>195</v>
      </c>
      <c r="C78">
        <v>33</v>
      </c>
      <c r="D78" t="s">
        <v>192</v>
      </c>
      <c r="E78">
        <v>0</v>
      </c>
      <c r="F78">
        <v>0</v>
      </c>
      <c r="H78" s="3">
        <v>46905</v>
      </c>
      <c r="I78" t="s">
        <v>247</v>
      </c>
      <c r="K78" t="s">
        <v>252</v>
      </c>
      <c r="L78" s="4">
        <v>33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t="s">
        <v>845</v>
      </c>
      <c r="W78">
        <v>230</v>
      </c>
      <c r="X78" t="str" cm="1">
        <f t="array" ref="X78">INDEX(Summary_by_Sub!$B$5:$B$489,MATCH(1,(V78=Summary_by_Sub!$B$5:$B$489)*(W78=Summary_by_Sub!$C$5:$C$489),0))</f>
        <v>Eldorado</v>
      </c>
      <c r="Y78" s="10">
        <v>1</v>
      </c>
    </row>
    <row r="79" spans="1:25" x14ac:dyDescent="0.35">
      <c r="A79" t="s">
        <v>44</v>
      </c>
      <c r="B79" t="s">
        <v>195</v>
      </c>
      <c r="C79">
        <v>40</v>
      </c>
      <c r="D79" t="s">
        <v>192</v>
      </c>
      <c r="E79">
        <v>0</v>
      </c>
      <c r="F79">
        <v>0</v>
      </c>
      <c r="H79" s="3">
        <v>46143</v>
      </c>
      <c r="I79" t="s">
        <v>247</v>
      </c>
      <c r="K79" t="s">
        <v>253</v>
      </c>
      <c r="L79" s="4">
        <v>40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t="s">
        <v>1392</v>
      </c>
      <c r="W79">
        <v>115</v>
      </c>
      <c r="X79" t="str" cm="1">
        <f t="array" ref="X79">INDEX(Summary_by_Sub!$B$5:$B$489,MATCH(1,(V79=Summary_by_Sub!$B$5:$B$489)*(W79=Summary_by_Sub!$C$5:$C$489),0))</f>
        <v>Summit</v>
      </c>
      <c r="Y79" s="10">
        <v>1</v>
      </c>
    </row>
    <row r="80" spans="1:25" x14ac:dyDescent="0.35">
      <c r="A80" t="s">
        <v>45</v>
      </c>
      <c r="B80" t="s">
        <v>195</v>
      </c>
      <c r="C80">
        <v>13</v>
      </c>
      <c r="D80" t="s">
        <v>192</v>
      </c>
      <c r="E80">
        <v>0</v>
      </c>
      <c r="F80">
        <v>0</v>
      </c>
      <c r="H80" s="3">
        <v>45565</v>
      </c>
      <c r="I80" t="s">
        <v>247</v>
      </c>
      <c r="K80" t="s">
        <v>254</v>
      </c>
      <c r="L80" s="4">
        <v>13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t="s">
        <v>482</v>
      </c>
      <c r="W80">
        <v>115</v>
      </c>
      <c r="X80" t="str" cm="1">
        <f t="array" ref="X80">INDEX(Summary_by_Sub!$B$5:$B$489,MATCH(1,(V80=Summary_by_Sub!$B$5:$B$489)*(W80=Summary_by_Sub!$C$5:$C$489),0))</f>
        <v>Control</v>
      </c>
      <c r="Y80" s="10">
        <v>1</v>
      </c>
    </row>
    <row r="81" spans="1:25" x14ac:dyDescent="0.35">
      <c r="A81" t="s">
        <v>46</v>
      </c>
      <c r="B81" t="s">
        <v>195</v>
      </c>
      <c r="C81">
        <v>50</v>
      </c>
      <c r="D81" t="s">
        <v>192</v>
      </c>
      <c r="E81">
        <v>0</v>
      </c>
      <c r="F81">
        <v>0</v>
      </c>
      <c r="H81" s="3">
        <v>46055</v>
      </c>
      <c r="I81" t="s">
        <v>247</v>
      </c>
      <c r="K81" t="s">
        <v>1400</v>
      </c>
      <c r="L81" s="4">
        <v>50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t="s">
        <v>239</v>
      </c>
      <c r="W81">
        <v>230</v>
      </c>
      <c r="X81" t="str" cm="1">
        <f t="array" ref="X81">INDEX(Summary_by_Sub!$B$5:$B$489,MATCH(1,(V81=Summary_by_Sub!$B$5:$B$489)*(W81=Summary_by_Sub!$C$5:$C$489),0))</f>
        <v>Imperial Valley</v>
      </c>
      <c r="Y81" s="10">
        <v>1</v>
      </c>
    </row>
    <row r="82" spans="1:25" x14ac:dyDescent="0.35">
      <c r="A82" t="s">
        <v>46</v>
      </c>
      <c r="B82" t="s">
        <v>195</v>
      </c>
      <c r="C82">
        <v>55.2</v>
      </c>
      <c r="D82" t="s">
        <v>192</v>
      </c>
      <c r="E82">
        <v>0</v>
      </c>
      <c r="F82">
        <v>0</v>
      </c>
      <c r="H82" s="3">
        <v>46055</v>
      </c>
      <c r="I82" t="s">
        <v>247</v>
      </c>
      <c r="K82" t="s">
        <v>1401</v>
      </c>
      <c r="L82" s="4">
        <v>55.2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t="s">
        <v>845</v>
      </c>
      <c r="W82">
        <v>230</v>
      </c>
      <c r="X82" t="str" cm="1">
        <f t="array" ref="X82">INDEX(Summary_by_Sub!$B$5:$B$489,MATCH(1,(V82=Summary_by_Sub!$B$5:$B$489)*(W82=Summary_by_Sub!$C$5:$C$489),0))</f>
        <v>Eldorado</v>
      </c>
      <c r="Y82" s="10">
        <v>1</v>
      </c>
    </row>
    <row r="83" spans="1:25" x14ac:dyDescent="0.35">
      <c r="A83" t="s">
        <v>1393</v>
      </c>
      <c r="B83" t="s">
        <v>195</v>
      </c>
      <c r="C83">
        <v>20</v>
      </c>
      <c r="H83" s="7">
        <v>46174</v>
      </c>
      <c r="I83" t="s">
        <v>247</v>
      </c>
      <c r="K83" t="s">
        <v>252</v>
      </c>
      <c r="L83" s="4">
        <v>20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t="s">
        <v>845</v>
      </c>
      <c r="W83" s="4">
        <v>230</v>
      </c>
      <c r="X83" t="str" cm="1">
        <f t="array" ref="X83">INDEX(Summary_by_Sub!$B$5:$B$489,MATCH(1,(V83=Summary_by_Sub!$B$5:$B$489)*(W83=Summary_by_Sub!$C$5:$C$489),0))</f>
        <v>Eldorado</v>
      </c>
      <c r="Y83">
        <v>0</v>
      </c>
    </row>
    <row r="84" spans="1:25" x14ac:dyDescent="0.35">
      <c r="A84" t="s">
        <v>1399</v>
      </c>
      <c r="B84" t="s">
        <v>195</v>
      </c>
      <c r="C84">
        <v>6</v>
      </c>
      <c r="H84" s="7">
        <v>45657</v>
      </c>
      <c r="I84" t="s">
        <v>1402</v>
      </c>
      <c r="K84" t="s">
        <v>1398</v>
      </c>
      <c r="L84" s="4">
        <v>6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t="s">
        <v>845</v>
      </c>
      <c r="W84" s="4">
        <v>230</v>
      </c>
      <c r="X84" t="str" cm="1">
        <f t="array" ref="X84">INDEX(Summary_by_Sub!$B$5:$B$489,MATCH(1,(V84=Summary_by_Sub!$B$5:$B$489)*(W84=Summary_by_Sub!$C$5:$C$489),0))</f>
        <v>Eldorado</v>
      </c>
      <c r="Y84">
        <v>0</v>
      </c>
    </row>
    <row r="85" spans="1:25" x14ac:dyDescent="0.35">
      <c r="A85" t="s">
        <v>47</v>
      </c>
      <c r="B85" t="s">
        <v>191</v>
      </c>
      <c r="C85">
        <v>44.8</v>
      </c>
      <c r="D85" t="s">
        <v>192</v>
      </c>
      <c r="E85">
        <v>0</v>
      </c>
      <c r="F85">
        <v>0</v>
      </c>
      <c r="H85" s="3">
        <v>44656</v>
      </c>
      <c r="I85" t="s">
        <v>255</v>
      </c>
      <c r="J85" t="s">
        <v>47</v>
      </c>
      <c r="K85" t="s">
        <v>256</v>
      </c>
      <c r="L85" s="4">
        <v>0</v>
      </c>
      <c r="M85" s="4">
        <v>0</v>
      </c>
      <c r="N85" s="4">
        <v>44.8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t="s">
        <v>219</v>
      </c>
      <c r="W85">
        <v>230</v>
      </c>
      <c r="X85" t="str" cm="1">
        <f t="array" ref="X85">INDEX(Summary_by_Sub!$B$5:$B$489,MATCH(1,(V85=Summary_by_Sub!$B$5:$B$489)*(W85=Summary_by_Sub!$C$5:$C$489),0))</f>
        <v>Tracy</v>
      </c>
      <c r="Y85" s="10">
        <v>1</v>
      </c>
    </row>
    <row r="86" spans="1:25" x14ac:dyDescent="0.35">
      <c r="A86" t="s">
        <v>510</v>
      </c>
      <c r="B86" t="s">
        <v>194</v>
      </c>
      <c r="C86">
        <v>137</v>
      </c>
      <c r="E86">
        <v>4</v>
      </c>
      <c r="F86">
        <v>548</v>
      </c>
      <c r="H86" s="3">
        <v>45079</v>
      </c>
      <c r="I86" t="s">
        <v>512</v>
      </c>
      <c r="J86" t="s">
        <v>513</v>
      </c>
      <c r="K86" t="s">
        <v>514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137</v>
      </c>
      <c r="T86" s="4">
        <v>0</v>
      </c>
      <c r="U86" s="4">
        <v>0</v>
      </c>
      <c r="V86" t="s">
        <v>515</v>
      </c>
      <c r="W86">
        <v>230</v>
      </c>
      <c r="X86" t="str" cm="1">
        <f t="array" ref="X86">INDEX(Summary_by_Sub!$B$5:$B$489,MATCH(1,(V86=Summary_by_Sub!$B$5:$B$489)*(W86=Summary_by_Sub!$C$5:$C$489),0))</f>
        <v>Gates</v>
      </c>
      <c r="Y86" s="10">
        <v>0</v>
      </c>
    </row>
    <row r="87" spans="1:25" x14ac:dyDescent="0.35">
      <c r="A87" t="s">
        <v>684</v>
      </c>
      <c r="B87" t="s">
        <v>511</v>
      </c>
      <c r="C87">
        <v>50</v>
      </c>
      <c r="G87" t="s">
        <v>687</v>
      </c>
      <c r="H87" s="7">
        <v>45809</v>
      </c>
      <c r="I87" t="s">
        <v>678</v>
      </c>
      <c r="K87" t="s">
        <v>681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t="s">
        <v>686</v>
      </c>
      <c r="W87">
        <v>69</v>
      </c>
      <c r="X87" t="str" cm="1">
        <f t="array" ref="X87">INDEX(Summary_by_Sub!$B$5:$B$489,MATCH(1,(V87=Summary_by_Sub!$B$5:$B$489)*(W87=Summary_by_Sub!$C$5:$C$489),0))</f>
        <v>El Cajon</v>
      </c>
      <c r="Y87" s="10">
        <v>0</v>
      </c>
    </row>
    <row r="88" spans="1:25" x14ac:dyDescent="0.35">
      <c r="A88" t="s">
        <v>48</v>
      </c>
      <c r="B88" t="s">
        <v>194</v>
      </c>
      <c r="C88">
        <v>20</v>
      </c>
      <c r="D88" t="s">
        <v>192</v>
      </c>
      <c r="E88">
        <v>4</v>
      </c>
      <c r="F88">
        <v>80</v>
      </c>
      <c r="H88" s="3">
        <v>45051</v>
      </c>
      <c r="I88" t="s">
        <v>257</v>
      </c>
      <c r="J88" t="s">
        <v>48</v>
      </c>
      <c r="K88" t="s">
        <v>258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20</v>
      </c>
      <c r="T88" s="4">
        <v>0</v>
      </c>
      <c r="U88" s="4">
        <v>0</v>
      </c>
      <c r="V88" t="s">
        <v>259</v>
      </c>
      <c r="W88">
        <v>230</v>
      </c>
      <c r="X88" t="str" cm="1">
        <f t="array" ref="X88">INDEX(Summary_by_Sub!$B$5:$B$489,MATCH(1,(V88=Summary_by_Sub!$B$5:$B$489)*(W88=Summary_by_Sub!$C$5:$C$489),0))</f>
        <v>Whirlwind</v>
      </c>
      <c r="Y88" s="10">
        <v>1</v>
      </c>
    </row>
    <row r="89" spans="1:25" x14ac:dyDescent="0.35">
      <c r="A89" t="s">
        <v>49</v>
      </c>
      <c r="B89" t="s">
        <v>193</v>
      </c>
      <c r="C89">
        <v>16</v>
      </c>
      <c r="D89" t="s">
        <v>192</v>
      </c>
      <c r="E89">
        <v>0</v>
      </c>
      <c r="F89">
        <v>0</v>
      </c>
      <c r="H89" s="3">
        <v>45051</v>
      </c>
      <c r="I89" t="s">
        <v>257</v>
      </c>
      <c r="J89" t="s">
        <v>49</v>
      </c>
      <c r="K89" t="s">
        <v>258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16</v>
      </c>
      <c r="R89" s="4">
        <v>0</v>
      </c>
      <c r="S89" s="4">
        <v>0</v>
      </c>
      <c r="T89" s="4">
        <v>0</v>
      </c>
      <c r="U89" s="4">
        <v>0</v>
      </c>
      <c r="V89" t="s">
        <v>259</v>
      </c>
      <c r="W89">
        <v>230</v>
      </c>
      <c r="X89" t="str" cm="1">
        <f t="array" ref="X89">INDEX(Summary_by_Sub!$B$5:$B$489,MATCH(1,(V89=Summary_by_Sub!$B$5:$B$489)*(W89=Summary_by_Sub!$C$5:$C$489),0))</f>
        <v>Whirlwind</v>
      </c>
      <c r="Y89" s="10">
        <v>1</v>
      </c>
    </row>
    <row r="90" spans="1:25" x14ac:dyDescent="0.35">
      <c r="A90" t="s">
        <v>50</v>
      </c>
      <c r="B90" t="s">
        <v>193</v>
      </c>
      <c r="C90">
        <v>29</v>
      </c>
      <c r="D90" t="s">
        <v>192</v>
      </c>
      <c r="E90">
        <v>0</v>
      </c>
      <c r="F90">
        <v>0</v>
      </c>
      <c r="H90" s="3">
        <v>45051</v>
      </c>
      <c r="I90" t="s">
        <v>257</v>
      </c>
      <c r="J90" t="s">
        <v>50</v>
      </c>
      <c r="K90" t="s">
        <v>258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29</v>
      </c>
      <c r="R90" s="4">
        <v>0</v>
      </c>
      <c r="S90" s="4">
        <v>0</v>
      </c>
      <c r="T90" s="4">
        <v>0</v>
      </c>
      <c r="U90" s="4">
        <v>0</v>
      </c>
      <c r="V90" t="s">
        <v>259</v>
      </c>
      <c r="W90">
        <v>230</v>
      </c>
      <c r="X90" t="str" cm="1">
        <f t="array" ref="X90">INDEX(Summary_by_Sub!$B$5:$B$489,MATCH(1,(V90=Summary_by_Sub!$B$5:$B$489)*(W90=Summary_by_Sub!$C$5:$C$489),0))</f>
        <v>Whirlwind</v>
      </c>
      <c r="Y90" s="10">
        <v>1</v>
      </c>
    </row>
    <row r="91" spans="1:25" x14ac:dyDescent="0.35">
      <c r="A91" t="s">
        <v>51</v>
      </c>
      <c r="B91" t="s">
        <v>193</v>
      </c>
      <c r="C91">
        <v>20</v>
      </c>
      <c r="D91" t="s">
        <v>192</v>
      </c>
      <c r="E91">
        <v>0</v>
      </c>
      <c r="F91">
        <v>0</v>
      </c>
      <c r="H91" s="3">
        <v>45051</v>
      </c>
      <c r="I91" t="s">
        <v>257</v>
      </c>
      <c r="J91" t="s">
        <v>51</v>
      </c>
      <c r="K91" t="s">
        <v>258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20</v>
      </c>
      <c r="R91" s="4">
        <v>0</v>
      </c>
      <c r="S91" s="4">
        <v>0</v>
      </c>
      <c r="T91" s="4">
        <v>0</v>
      </c>
      <c r="U91" s="4">
        <v>0</v>
      </c>
      <c r="V91" t="s">
        <v>259</v>
      </c>
      <c r="W91">
        <v>230</v>
      </c>
      <c r="X91" t="str" cm="1">
        <f t="array" ref="X91">INDEX(Summary_by_Sub!$B$5:$B$489,MATCH(1,(V91=Summary_by_Sub!$B$5:$B$489)*(W91=Summary_by_Sub!$C$5:$C$489),0))</f>
        <v>Whirlwind</v>
      </c>
      <c r="Y91" s="10">
        <v>1</v>
      </c>
    </row>
    <row r="92" spans="1:25" x14ac:dyDescent="0.35">
      <c r="A92" t="s">
        <v>52</v>
      </c>
      <c r="B92" t="s">
        <v>193</v>
      </c>
      <c r="C92">
        <v>20</v>
      </c>
      <c r="D92" t="s">
        <v>192</v>
      </c>
      <c r="E92">
        <v>0</v>
      </c>
      <c r="F92">
        <v>0</v>
      </c>
      <c r="H92" s="3">
        <v>45051</v>
      </c>
      <c r="I92" t="s">
        <v>257</v>
      </c>
      <c r="J92" t="s">
        <v>52</v>
      </c>
      <c r="K92" t="s">
        <v>258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20</v>
      </c>
      <c r="R92" s="4">
        <v>0</v>
      </c>
      <c r="S92" s="4">
        <v>0</v>
      </c>
      <c r="T92" s="4">
        <v>0</v>
      </c>
      <c r="U92" s="4">
        <v>0</v>
      </c>
      <c r="V92" t="s">
        <v>259</v>
      </c>
      <c r="W92">
        <v>230</v>
      </c>
      <c r="X92" t="str" cm="1">
        <f t="array" ref="X92">INDEX(Summary_by_Sub!$B$5:$B$489,MATCH(1,(V92=Summary_by_Sub!$B$5:$B$489)*(W92=Summary_by_Sub!$C$5:$C$489),0))</f>
        <v>Whirlwind</v>
      </c>
      <c r="Y92" s="10">
        <v>1</v>
      </c>
    </row>
    <row r="93" spans="1:25" x14ac:dyDescent="0.35">
      <c r="A93" t="s">
        <v>53</v>
      </c>
      <c r="B93" t="s">
        <v>193</v>
      </c>
      <c r="C93">
        <v>20</v>
      </c>
      <c r="D93" t="s">
        <v>192</v>
      </c>
      <c r="E93">
        <v>0</v>
      </c>
      <c r="F93">
        <v>0</v>
      </c>
      <c r="H93" s="3">
        <v>45051</v>
      </c>
      <c r="I93" t="s">
        <v>257</v>
      </c>
      <c r="J93" t="s">
        <v>53</v>
      </c>
      <c r="K93" t="s">
        <v>258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20</v>
      </c>
      <c r="R93" s="4">
        <v>0</v>
      </c>
      <c r="S93" s="4">
        <v>0</v>
      </c>
      <c r="T93" s="4">
        <v>0</v>
      </c>
      <c r="U93" s="4">
        <v>0</v>
      </c>
      <c r="V93" t="s">
        <v>259</v>
      </c>
      <c r="W93">
        <v>230</v>
      </c>
      <c r="X93" t="str" cm="1">
        <f t="array" ref="X93">INDEX(Summary_by_Sub!$B$5:$B$489,MATCH(1,(V93=Summary_by_Sub!$B$5:$B$489)*(W93=Summary_by_Sub!$C$5:$C$489),0))</f>
        <v>Whirlwind</v>
      </c>
      <c r="Y93" s="10">
        <v>1</v>
      </c>
    </row>
    <row r="94" spans="1:25" x14ac:dyDescent="0.35">
      <c r="A94" t="s">
        <v>650</v>
      </c>
      <c r="B94" t="s">
        <v>511</v>
      </c>
      <c r="C94">
        <v>41</v>
      </c>
      <c r="H94" s="3">
        <v>45051</v>
      </c>
      <c r="I94" t="s">
        <v>257</v>
      </c>
      <c r="K94" t="s">
        <v>258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41.5</v>
      </c>
      <c r="T94" s="4">
        <v>0</v>
      </c>
      <c r="U94" s="4">
        <v>0</v>
      </c>
      <c r="V94" t="s">
        <v>259</v>
      </c>
      <c r="W94">
        <v>230</v>
      </c>
      <c r="X94" t="str" cm="1">
        <f t="array" ref="X94">INDEX(Summary_by_Sub!$B$5:$B$489,MATCH(1,(V94=Summary_by_Sub!$B$5:$B$489)*(W94=Summary_by_Sub!$C$5:$C$489),0))</f>
        <v>Whirlwind</v>
      </c>
      <c r="Y94" s="10">
        <v>0</v>
      </c>
    </row>
    <row r="95" spans="1:25" x14ac:dyDescent="0.35">
      <c r="A95" t="s">
        <v>688</v>
      </c>
      <c r="B95" t="s">
        <v>194</v>
      </c>
      <c r="C95">
        <v>50</v>
      </c>
      <c r="E95">
        <v>4</v>
      </c>
      <c r="F95">
        <v>200</v>
      </c>
      <c r="H95" s="7">
        <v>45412</v>
      </c>
      <c r="I95" t="s">
        <v>679</v>
      </c>
      <c r="K95" t="s">
        <v>682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50</v>
      </c>
      <c r="T95" s="4">
        <v>0</v>
      </c>
      <c r="U95" s="4">
        <v>0</v>
      </c>
      <c r="V95" t="s">
        <v>259</v>
      </c>
      <c r="W95">
        <v>230</v>
      </c>
      <c r="X95" t="str" cm="1">
        <f t="array" ref="X95">INDEX(Summary_by_Sub!$B$5:$B$489,MATCH(1,(V95=Summary_by_Sub!$B$5:$B$489)*(W95=Summary_by_Sub!$C$5:$C$489),0))</f>
        <v>Whirlwind</v>
      </c>
      <c r="Y95" s="10">
        <v>0</v>
      </c>
    </row>
    <row r="96" spans="1:25" x14ac:dyDescent="0.35">
      <c r="A96" t="s">
        <v>1035</v>
      </c>
      <c r="B96" t="s">
        <v>194</v>
      </c>
      <c r="C96">
        <v>13</v>
      </c>
      <c r="E96">
        <v>4</v>
      </c>
      <c r="F96">
        <v>52</v>
      </c>
      <c r="H96" s="7">
        <v>45399</v>
      </c>
      <c r="I96" t="s">
        <v>1030</v>
      </c>
      <c r="K96" t="s">
        <v>1036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13</v>
      </c>
      <c r="T96" s="4">
        <v>0</v>
      </c>
      <c r="U96" s="4">
        <v>0</v>
      </c>
      <c r="V96" t="s">
        <v>1036</v>
      </c>
      <c r="W96">
        <v>230</v>
      </c>
      <c r="X96" t="str" cm="1">
        <f t="array" ref="X96">INDEX(Summary_by_Sub!$B$5:$B$489,MATCH(1,(V96=Summary_by_Sub!$B$5:$B$489)*(W96=Summary_by_Sub!$C$5:$C$489),0))</f>
        <v>Fulton</v>
      </c>
      <c r="Y96" s="10">
        <v>0</v>
      </c>
    </row>
    <row r="97" spans="1:26" x14ac:dyDescent="0.35">
      <c r="A97" t="s">
        <v>54</v>
      </c>
      <c r="B97" t="s">
        <v>194</v>
      </c>
      <c r="C97">
        <v>150</v>
      </c>
      <c r="D97" t="s">
        <v>192</v>
      </c>
      <c r="E97">
        <v>4</v>
      </c>
      <c r="F97">
        <v>600</v>
      </c>
      <c r="G97" t="s">
        <v>196</v>
      </c>
      <c r="H97" s="3">
        <v>45170</v>
      </c>
      <c r="I97" t="s">
        <v>260</v>
      </c>
      <c r="J97" t="s">
        <v>261</v>
      </c>
      <c r="K97" t="s">
        <v>262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132</v>
      </c>
      <c r="T97" s="4">
        <v>0</v>
      </c>
      <c r="U97" s="4">
        <v>0</v>
      </c>
      <c r="V97" t="s">
        <v>263</v>
      </c>
      <c r="W97">
        <v>115</v>
      </c>
      <c r="X97" t="str" cm="1">
        <f t="array" ref="X97">INDEX(Summary_by_Sub!$B$5:$B$489,MATCH(1,(V97=Summary_by_Sub!$B$5:$B$489)*(W97=Summary_by_Sub!$C$5:$C$489),0))</f>
        <v>Bellota</v>
      </c>
      <c r="Y97" s="10">
        <v>1</v>
      </c>
    </row>
    <row r="98" spans="1:26" x14ac:dyDescent="0.35">
      <c r="A98" t="s">
        <v>55</v>
      </c>
      <c r="B98" t="s">
        <v>194</v>
      </c>
      <c r="C98">
        <v>200</v>
      </c>
      <c r="D98" t="s">
        <v>192</v>
      </c>
      <c r="E98">
        <v>4</v>
      </c>
      <c r="F98">
        <v>800</v>
      </c>
      <c r="H98" s="3">
        <v>44637</v>
      </c>
      <c r="I98" t="s">
        <v>264</v>
      </c>
      <c r="J98" t="s">
        <v>55</v>
      </c>
      <c r="K98" t="s">
        <v>265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200</v>
      </c>
      <c r="T98" s="4">
        <v>0</v>
      </c>
      <c r="U98" s="4">
        <v>0</v>
      </c>
      <c r="V98" t="s">
        <v>266</v>
      </c>
      <c r="W98">
        <v>230</v>
      </c>
      <c r="X98" t="str" cm="1">
        <f t="array" ref="X98">INDEX(Summary_by_Sub!$B$5:$B$489,MATCH(1,(V98=Summary_by_Sub!$B$5:$B$489)*(W98=Summary_by_Sub!$C$5:$C$489),0))</f>
        <v>Pittsburg</v>
      </c>
      <c r="Y98" s="10">
        <v>1</v>
      </c>
    </row>
    <row r="99" spans="1:26" x14ac:dyDescent="0.35">
      <c r="A99" t="s">
        <v>56</v>
      </c>
      <c r="B99" t="s">
        <v>194</v>
      </c>
      <c r="C99">
        <v>10</v>
      </c>
      <c r="D99" t="s">
        <v>192</v>
      </c>
      <c r="E99">
        <v>4</v>
      </c>
      <c r="F99">
        <v>40</v>
      </c>
      <c r="H99" s="3">
        <v>45139</v>
      </c>
      <c r="I99" t="s">
        <v>267</v>
      </c>
      <c r="J99" t="s">
        <v>56</v>
      </c>
      <c r="K99" t="s">
        <v>268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10</v>
      </c>
      <c r="T99" s="4">
        <v>0</v>
      </c>
      <c r="U99" s="4">
        <v>0</v>
      </c>
      <c r="V99" t="s">
        <v>269</v>
      </c>
      <c r="W99">
        <v>115</v>
      </c>
      <c r="X99" t="str" cm="1">
        <f t="array" ref="X99">INDEX(Summary_by_Sub!$B$5:$B$489,MATCH(1,(V99=Summary_by_Sub!$B$5:$B$489)*(W99=Summary_by_Sub!$C$5:$C$489),0))</f>
        <v>Peoria</v>
      </c>
      <c r="Y99" s="10">
        <v>1</v>
      </c>
    </row>
    <row r="100" spans="1:26" x14ac:dyDescent="0.35">
      <c r="A100" t="s">
        <v>516</v>
      </c>
      <c r="B100" t="s">
        <v>511</v>
      </c>
      <c r="C100">
        <v>135</v>
      </c>
      <c r="H100" s="3">
        <v>45180</v>
      </c>
      <c r="I100" t="s">
        <v>517</v>
      </c>
      <c r="J100" t="s">
        <v>518</v>
      </c>
      <c r="K100" t="s">
        <v>514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135</v>
      </c>
      <c r="T100" s="4">
        <v>0</v>
      </c>
      <c r="U100" s="4">
        <v>0</v>
      </c>
      <c r="V100" t="s">
        <v>515</v>
      </c>
      <c r="W100">
        <v>230</v>
      </c>
      <c r="X100" t="str" cm="1">
        <f t="array" ref="X100">INDEX(Summary_by_Sub!$B$5:$B$489,MATCH(1,(V100=Summary_by_Sub!$B$5:$B$489)*(W100=Summary_by_Sub!$C$5:$C$489),0))</f>
        <v>Gates</v>
      </c>
      <c r="Y100" s="10">
        <v>0</v>
      </c>
    </row>
    <row r="101" spans="1:26" x14ac:dyDescent="0.35">
      <c r="A101" t="s">
        <v>519</v>
      </c>
      <c r="B101" t="s">
        <v>193</v>
      </c>
      <c r="C101">
        <v>150</v>
      </c>
      <c r="H101" s="3">
        <v>45180</v>
      </c>
      <c r="I101" t="s">
        <v>517</v>
      </c>
      <c r="J101" t="s">
        <v>520</v>
      </c>
      <c r="K101" t="s">
        <v>514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140</v>
      </c>
      <c r="R101" s="4">
        <v>10</v>
      </c>
      <c r="S101" s="4">
        <v>0</v>
      </c>
      <c r="T101" s="4">
        <v>0</v>
      </c>
      <c r="U101" s="4">
        <v>0</v>
      </c>
      <c r="V101" t="s">
        <v>515</v>
      </c>
      <c r="W101">
        <v>230</v>
      </c>
      <c r="X101" t="str" cm="1">
        <f t="array" ref="X101">INDEX(Summary_by_Sub!$B$5:$B$489,MATCH(1,(V101=Summary_by_Sub!$B$5:$B$489)*(W101=Summary_by_Sub!$C$5:$C$489),0))</f>
        <v>Gates</v>
      </c>
      <c r="Y101" s="10">
        <v>0</v>
      </c>
    </row>
    <row r="102" spans="1:26" x14ac:dyDescent="0.35">
      <c r="A102" t="s">
        <v>848</v>
      </c>
      <c r="B102" t="s">
        <v>729</v>
      </c>
      <c r="C102">
        <v>200</v>
      </c>
      <c r="H102" s="7">
        <v>45868</v>
      </c>
      <c r="I102" t="s">
        <v>849</v>
      </c>
      <c r="K102" t="s">
        <v>272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200</v>
      </c>
      <c r="R102" s="4">
        <v>0</v>
      </c>
      <c r="S102" s="4">
        <v>168.5</v>
      </c>
      <c r="T102" s="4">
        <v>0</v>
      </c>
      <c r="U102" s="4">
        <v>0</v>
      </c>
      <c r="V102" t="s">
        <v>273</v>
      </c>
      <c r="W102">
        <v>230</v>
      </c>
      <c r="X102" t="str" cm="1">
        <f t="array" ref="X102">INDEX(Summary_by_Sub!$B$5:$B$489,MATCH(1,(V102=Summary_by_Sub!$B$5:$B$489)*(W102=Summary_by_Sub!$C$5:$C$489),0))</f>
        <v>Tranquility</v>
      </c>
      <c r="Y102" s="10">
        <v>0</v>
      </c>
    </row>
    <row r="103" spans="1:26" x14ac:dyDescent="0.35">
      <c r="A103" t="s">
        <v>57</v>
      </c>
      <c r="B103" t="s">
        <v>193</v>
      </c>
      <c r="C103">
        <v>100</v>
      </c>
      <c r="D103" t="s">
        <v>58</v>
      </c>
      <c r="E103">
        <v>0</v>
      </c>
      <c r="F103">
        <v>0</v>
      </c>
      <c r="H103" s="3">
        <v>45306</v>
      </c>
      <c r="I103" t="s">
        <v>270</v>
      </c>
      <c r="J103" t="s">
        <v>271</v>
      </c>
      <c r="K103" t="s">
        <v>272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100</v>
      </c>
      <c r="R103" s="4">
        <v>0</v>
      </c>
      <c r="S103" s="4">
        <v>0</v>
      </c>
      <c r="T103" s="4">
        <v>0</v>
      </c>
      <c r="U103" s="4">
        <v>0</v>
      </c>
      <c r="V103" t="s">
        <v>273</v>
      </c>
      <c r="W103">
        <v>230</v>
      </c>
      <c r="X103" t="str" cm="1">
        <f t="array" ref="X103">INDEX(Summary_by_Sub!$B$5:$B$489,MATCH(1,(V103=Summary_by_Sub!$B$5:$B$489)*(W103=Summary_by_Sub!$C$5:$C$489),0))</f>
        <v>Tranquility</v>
      </c>
      <c r="Y103" s="10">
        <v>1</v>
      </c>
    </row>
    <row r="104" spans="1:26" x14ac:dyDescent="0.35">
      <c r="A104" t="s">
        <v>58</v>
      </c>
      <c r="B104" t="s">
        <v>194</v>
      </c>
      <c r="C104">
        <v>10</v>
      </c>
      <c r="D104" t="s">
        <v>57</v>
      </c>
      <c r="E104">
        <v>4</v>
      </c>
      <c r="F104">
        <v>40</v>
      </c>
      <c r="H104" s="3">
        <v>45306</v>
      </c>
      <c r="I104" t="s">
        <v>270</v>
      </c>
      <c r="J104" t="s">
        <v>274</v>
      </c>
      <c r="K104" t="s">
        <v>272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10</v>
      </c>
      <c r="T104" s="4">
        <v>0</v>
      </c>
      <c r="U104" s="4">
        <v>0</v>
      </c>
      <c r="V104" t="s">
        <v>273</v>
      </c>
      <c r="W104">
        <v>230</v>
      </c>
      <c r="X104" t="str" cm="1">
        <f t="array" ref="X104">INDEX(Summary_by_Sub!$B$5:$B$489,MATCH(1,(V104=Summary_by_Sub!$B$5:$B$489)*(W104=Summary_by_Sub!$C$5:$C$489),0))</f>
        <v>Tranquility</v>
      </c>
      <c r="Y104" s="10">
        <v>1</v>
      </c>
    </row>
    <row r="105" spans="1:26" x14ac:dyDescent="0.35">
      <c r="A105" t="s">
        <v>59</v>
      </c>
      <c r="B105" t="s">
        <v>193</v>
      </c>
      <c r="C105">
        <v>100</v>
      </c>
      <c r="D105" t="s">
        <v>60</v>
      </c>
      <c r="E105">
        <v>0</v>
      </c>
      <c r="F105">
        <v>0</v>
      </c>
      <c r="H105" s="3">
        <v>45306</v>
      </c>
      <c r="I105" t="s">
        <v>270</v>
      </c>
      <c r="J105" t="s">
        <v>275</v>
      </c>
      <c r="K105" t="s">
        <v>272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100</v>
      </c>
      <c r="R105" s="4">
        <v>0</v>
      </c>
      <c r="S105" s="4">
        <v>0</v>
      </c>
      <c r="T105" s="4">
        <v>0</v>
      </c>
      <c r="U105" s="4">
        <v>0</v>
      </c>
      <c r="V105" t="s">
        <v>273</v>
      </c>
      <c r="W105">
        <v>230</v>
      </c>
      <c r="X105" t="str" cm="1">
        <f t="array" ref="X105">INDEX(Summary_by_Sub!$B$5:$B$489,MATCH(1,(V105=Summary_by_Sub!$B$5:$B$489)*(W105=Summary_by_Sub!$C$5:$C$489),0))</f>
        <v>Tranquility</v>
      </c>
      <c r="Y105" s="10">
        <v>1</v>
      </c>
    </row>
    <row r="106" spans="1:26" x14ac:dyDescent="0.35">
      <c r="A106" t="s">
        <v>60</v>
      </c>
      <c r="B106" t="s">
        <v>194</v>
      </c>
      <c r="C106">
        <v>30</v>
      </c>
      <c r="D106" t="s">
        <v>59</v>
      </c>
      <c r="E106">
        <v>4</v>
      </c>
      <c r="F106">
        <v>120</v>
      </c>
      <c r="H106" s="3">
        <v>45306</v>
      </c>
      <c r="I106" t="s">
        <v>270</v>
      </c>
      <c r="J106" t="s">
        <v>276</v>
      </c>
      <c r="K106" t="s">
        <v>272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30</v>
      </c>
      <c r="T106" s="4">
        <v>0</v>
      </c>
      <c r="U106" s="4">
        <v>0</v>
      </c>
      <c r="V106" t="s">
        <v>273</v>
      </c>
      <c r="W106">
        <v>230</v>
      </c>
      <c r="X106" t="str" cm="1">
        <f t="array" ref="X106">INDEX(Summary_by_Sub!$B$5:$B$489,MATCH(1,(V106=Summary_by_Sub!$B$5:$B$489)*(W106=Summary_by_Sub!$C$5:$C$489),0))</f>
        <v>Tranquility</v>
      </c>
      <c r="Y106" s="10">
        <v>1</v>
      </c>
    </row>
    <row r="107" spans="1:26" x14ac:dyDescent="0.35">
      <c r="A107" t="s">
        <v>1009</v>
      </c>
      <c r="B107" t="s">
        <v>194</v>
      </c>
      <c r="C107">
        <v>75</v>
      </c>
      <c r="E107">
        <v>4</v>
      </c>
      <c r="F107">
        <v>300</v>
      </c>
      <c r="H107" s="7">
        <v>45444</v>
      </c>
      <c r="I107" t="s">
        <v>270</v>
      </c>
      <c r="J107" t="s">
        <v>1010</v>
      </c>
      <c r="K107" t="s">
        <v>272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75</v>
      </c>
      <c r="T107" s="4">
        <v>0</v>
      </c>
      <c r="U107" s="4">
        <v>0</v>
      </c>
      <c r="V107" t="s">
        <v>273</v>
      </c>
      <c r="W107">
        <v>230</v>
      </c>
      <c r="X107" t="str" cm="1">
        <f t="array" ref="X107">INDEX(Summary_by_Sub!$B$5:$B$489,MATCH(1,(V107=Summary_by_Sub!$B$5:$B$489)*(W107=Summary_by_Sub!$C$5:$C$489),0))</f>
        <v>Tranquility</v>
      </c>
      <c r="Y107" s="10">
        <v>0</v>
      </c>
    </row>
    <row r="108" spans="1:26" x14ac:dyDescent="0.35">
      <c r="A108" t="s">
        <v>1009</v>
      </c>
      <c r="B108" t="s">
        <v>194</v>
      </c>
      <c r="C108">
        <v>75</v>
      </c>
      <c r="E108">
        <v>4</v>
      </c>
      <c r="F108">
        <v>300</v>
      </c>
      <c r="H108" s="7">
        <v>45444</v>
      </c>
      <c r="I108" t="s">
        <v>270</v>
      </c>
      <c r="J108" t="s">
        <v>1010</v>
      </c>
      <c r="K108" t="s">
        <v>272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75</v>
      </c>
      <c r="T108" s="4">
        <v>0</v>
      </c>
      <c r="U108" s="4">
        <v>0</v>
      </c>
      <c r="V108" t="s">
        <v>273</v>
      </c>
      <c r="W108">
        <v>230</v>
      </c>
      <c r="X108" t="str" cm="1">
        <f t="array" ref="X108">INDEX(Summary_by_Sub!$B$5:$B$489,MATCH(1,(V108=Summary_by_Sub!$B$5:$B$489)*(W108=Summary_by_Sub!$C$5:$C$489),0))</f>
        <v>Tranquility</v>
      </c>
      <c r="Y108" s="10">
        <v>0</v>
      </c>
    </row>
    <row r="109" spans="1:26" x14ac:dyDescent="0.35">
      <c r="A109" t="s">
        <v>61</v>
      </c>
      <c r="B109" t="s">
        <v>193</v>
      </c>
      <c r="C109">
        <v>19.88</v>
      </c>
      <c r="D109" t="s">
        <v>192</v>
      </c>
      <c r="E109">
        <v>0</v>
      </c>
      <c r="F109">
        <v>0</v>
      </c>
      <c r="H109" s="3">
        <v>45153</v>
      </c>
      <c r="I109" t="s">
        <v>277</v>
      </c>
      <c r="J109" t="s">
        <v>61</v>
      </c>
      <c r="K109" t="s">
        <v>278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20</v>
      </c>
      <c r="S109" s="4">
        <v>0</v>
      </c>
      <c r="T109" s="4">
        <v>0</v>
      </c>
      <c r="U109" s="4">
        <v>0</v>
      </c>
      <c r="V109" t="s">
        <v>279</v>
      </c>
      <c r="W109">
        <v>230</v>
      </c>
      <c r="X109" t="str" cm="1">
        <f t="array" ref="X109">INDEX(Summary_by_Sub!$B$5:$B$489,MATCH(1,(V109=Summary_by_Sub!$B$5:$B$489)*(W109=Summary_by_Sub!$C$5:$C$489),0))</f>
        <v>Henrietta</v>
      </c>
      <c r="Y109" s="10">
        <v>1</v>
      </c>
      <c r="Z109">
        <v>1</v>
      </c>
    </row>
    <row r="110" spans="1:26" x14ac:dyDescent="0.35">
      <c r="A110" t="s">
        <v>521</v>
      </c>
      <c r="B110" t="s">
        <v>193</v>
      </c>
      <c r="C110">
        <v>250</v>
      </c>
      <c r="H110" s="3">
        <v>45166</v>
      </c>
      <c r="I110" t="s">
        <v>522</v>
      </c>
      <c r="J110" t="s">
        <v>523</v>
      </c>
      <c r="K110" t="s">
        <v>514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235</v>
      </c>
      <c r="R110" s="4">
        <v>15</v>
      </c>
      <c r="S110" s="4">
        <v>0</v>
      </c>
      <c r="T110" s="4">
        <v>0</v>
      </c>
      <c r="U110" s="4">
        <v>0</v>
      </c>
      <c r="V110" t="s">
        <v>515</v>
      </c>
      <c r="W110">
        <v>230</v>
      </c>
      <c r="X110" t="str" cm="1">
        <f t="array" ref="X110">INDEX(Summary_by_Sub!$B$5:$B$489,MATCH(1,(V110=Summary_by_Sub!$B$5:$B$489)*(W110=Summary_by_Sub!$C$5:$C$489),0))</f>
        <v>Gates</v>
      </c>
      <c r="Y110" s="10">
        <v>0</v>
      </c>
    </row>
    <row r="111" spans="1:26" x14ac:dyDescent="0.35">
      <c r="A111" t="s">
        <v>524</v>
      </c>
      <c r="B111" t="s">
        <v>511</v>
      </c>
      <c r="C111">
        <v>225</v>
      </c>
      <c r="H111" s="3">
        <v>45166</v>
      </c>
      <c r="I111" t="s">
        <v>522</v>
      </c>
      <c r="J111" t="s">
        <v>525</v>
      </c>
      <c r="K111" t="s">
        <v>514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225</v>
      </c>
      <c r="T111" s="4">
        <v>0</v>
      </c>
      <c r="U111" s="4">
        <v>0</v>
      </c>
      <c r="V111" t="s">
        <v>515</v>
      </c>
      <c r="W111">
        <v>230</v>
      </c>
      <c r="X111" t="str" cm="1">
        <f t="array" ref="X111">INDEX(Summary_by_Sub!$B$5:$B$489,MATCH(1,(V111=Summary_by_Sub!$B$5:$B$489)*(W111=Summary_by_Sub!$C$5:$C$489),0))</f>
        <v>Gates</v>
      </c>
      <c r="Y111" s="10">
        <v>0</v>
      </c>
    </row>
    <row r="112" spans="1:26" x14ac:dyDescent="0.35">
      <c r="A112" t="s">
        <v>685</v>
      </c>
      <c r="B112" t="s">
        <v>194</v>
      </c>
      <c r="C112">
        <v>10</v>
      </c>
      <c r="E112">
        <v>4</v>
      </c>
      <c r="F112">
        <v>40</v>
      </c>
      <c r="H112" s="7">
        <v>45444</v>
      </c>
      <c r="I112" t="s">
        <v>680</v>
      </c>
      <c r="K112" t="s">
        <v>683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10</v>
      </c>
      <c r="T112" s="4">
        <v>0</v>
      </c>
      <c r="U112" s="4">
        <v>0</v>
      </c>
      <c r="V112" t="s">
        <v>674</v>
      </c>
      <c r="W112">
        <v>115</v>
      </c>
      <c r="X112" t="str" cm="1">
        <f t="array" ref="X112">INDEX(Summary_by_Sub!$B$5:$B$489,MATCH(1,(V112=Summary_by_Sub!$B$5:$B$489)*(W112=Summary_by_Sub!$C$5:$C$489),0))</f>
        <v>Alpaugh</v>
      </c>
      <c r="Y112" s="10">
        <v>0</v>
      </c>
    </row>
    <row r="113" spans="1:26" x14ac:dyDescent="0.35">
      <c r="A113" t="s">
        <v>62</v>
      </c>
      <c r="B113" t="s">
        <v>194</v>
      </c>
      <c r="C113">
        <v>63</v>
      </c>
      <c r="D113" t="s">
        <v>67</v>
      </c>
      <c r="E113">
        <v>4</v>
      </c>
      <c r="F113">
        <v>252</v>
      </c>
      <c r="G113" t="s">
        <v>197</v>
      </c>
      <c r="H113" s="3">
        <v>44635</v>
      </c>
      <c r="I113" t="s">
        <v>280</v>
      </c>
      <c r="J113" t="s">
        <v>281</v>
      </c>
      <c r="K113" t="s">
        <v>282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50</v>
      </c>
      <c r="T113" s="4">
        <v>0</v>
      </c>
      <c r="U113" s="4">
        <v>0</v>
      </c>
      <c r="V113" t="s">
        <v>283</v>
      </c>
      <c r="W113">
        <v>230</v>
      </c>
      <c r="X113" t="str" cm="1">
        <f t="array" ref="X113">INDEX(Summary_by_Sub!$B$5:$B$489,MATCH(1,(V113=Summary_by_Sub!$B$5:$B$489)*(W113=Summary_by_Sub!$C$5:$C$489),0))</f>
        <v>Mustang</v>
      </c>
      <c r="Y113" s="10">
        <v>1</v>
      </c>
      <c r="Z113">
        <v>1</v>
      </c>
    </row>
    <row r="114" spans="1:26" x14ac:dyDescent="0.35">
      <c r="A114" t="s">
        <v>63</v>
      </c>
      <c r="B114" t="s">
        <v>194</v>
      </c>
      <c r="C114">
        <v>46.5</v>
      </c>
      <c r="D114" t="s">
        <v>64</v>
      </c>
      <c r="E114">
        <v>4</v>
      </c>
      <c r="F114">
        <v>186</v>
      </c>
      <c r="H114" s="3">
        <v>44635</v>
      </c>
      <c r="I114" t="s">
        <v>280</v>
      </c>
      <c r="J114" t="s">
        <v>284</v>
      </c>
      <c r="K114" t="s">
        <v>285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46.5</v>
      </c>
      <c r="T114" s="4">
        <v>0</v>
      </c>
      <c r="U114" s="4">
        <v>0</v>
      </c>
      <c r="V114" t="s">
        <v>283</v>
      </c>
      <c r="W114">
        <v>230</v>
      </c>
      <c r="X114" t="str" cm="1">
        <f t="array" ref="X114">INDEX(Summary_by_Sub!$B$5:$B$489,MATCH(1,(V114=Summary_by_Sub!$B$5:$B$489)*(W114=Summary_by_Sub!$C$5:$C$489),0))</f>
        <v>Mustang</v>
      </c>
      <c r="Y114" s="10">
        <v>1</v>
      </c>
      <c r="Z114">
        <v>1</v>
      </c>
    </row>
    <row r="115" spans="1:26" x14ac:dyDescent="0.35">
      <c r="A115" t="s">
        <v>64</v>
      </c>
      <c r="B115" t="s">
        <v>193</v>
      </c>
      <c r="C115">
        <v>46.5</v>
      </c>
      <c r="D115" t="s">
        <v>63</v>
      </c>
      <c r="E115">
        <v>0</v>
      </c>
      <c r="F115">
        <v>0</v>
      </c>
      <c r="H115" s="3">
        <v>44635</v>
      </c>
      <c r="I115" t="s">
        <v>280</v>
      </c>
      <c r="J115" t="s">
        <v>284</v>
      </c>
      <c r="K115" t="s">
        <v>285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46.5</v>
      </c>
      <c r="R115" s="4">
        <v>0</v>
      </c>
      <c r="S115" s="4">
        <v>0</v>
      </c>
      <c r="T115" s="4">
        <v>0</v>
      </c>
      <c r="U115" s="4">
        <v>0</v>
      </c>
      <c r="V115" t="s">
        <v>283</v>
      </c>
      <c r="W115">
        <v>230</v>
      </c>
      <c r="X115" t="str" cm="1">
        <f t="array" ref="X115">INDEX(Summary_by_Sub!$B$5:$B$489,MATCH(1,(V115=Summary_by_Sub!$B$5:$B$489)*(W115=Summary_by_Sub!$C$5:$C$489),0))</f>
        <v>Mustang</v>
      </c>
      <c r="Y115" s="10">
        <v>1</v>
      </c>
      <c r="Z115">
        <v>1</v>
      </c>
    </row>
    <row r="116" spans="1:26" x14ac:dyDescent="0.35">
      <c r="A116" t="s">
        <v>65</v>
      </c>
      <c r="B116" t="s">
        <v>194</v>
      </c>
      <c r="C116">
        <v>34</v>
      </c>
      <c r="D116" t="s">
        <v>66</v>
      </c>
      <c r="E116">
        <v>3.9764705882352938</v>
      </c>
      <c r="F116">
        <v>135.19999999999999</v>
      </c>
      <c r="H116" s="3">
        <v>44635</v>
      </c>
      <c r="I116" t="s">
        <v>280</v>
      </c>
      <c r="J116" t="s">
        <v>286</v>
      </c>
      <c r="K116" t="s">
        <v>285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34</v>
      </c>
      <c r="T116" s="4">
        <v>0</v>
      </c>
      <c r="U116" s="4">
        <v>0</v>
      </c>
      <c r="V116" t="s">
        <v>283</v>
      </c>
      <c r="W116">
        <v>230</v>
      </c>
      <c r="X116" t="str" cm="1">
        <f t="array" ref="X116">INDEX(Summary_by_Sub!$B$5:$B$489,MATCH(1,(V116=Summary_by_Sub!$B$5:$B$489)*(W116=Summary_by_Sub!$C$5:$C$489),0))</f>
        <v>Mustang</v>
      </c>
      <c r="Y116" s="10">
        <v>1</v>
      </c>
      <c r="Z116">
        <v>1</v>
      </c>
    </row>
    <row r="117" spans="1:26" x14ac:dyDescent="0.35">
      <c r="A117" t="s">
        <v>66</v>
      </c>
      <c r="B117" t="s">
        <v>193</v>
      </c>
      <c r="C117">
        <v>34</v>
      </c>
      <c r="D117" t="s">
        <v>65</v>
      </c>
      <c r="E117">
        <v>0</v>
      </c>
      <c r="F117">
        <v>0</v>
      </c>
      <c r="H117" s="3">
        <v>44635</v>
      </c>
      <c r="I117" t="s">
        <v>280</v>
      </c>
      <c r="J117" t="s">
        <v>286</v>
      </c>
      <c r="K117" t="s">
        <v>285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67.5</v>
      </c>
      <c r="R117" s="4">
        <v>0</v>
      </c>
      <c r="S117" s="4">
        <v>0</v>
      </c>
      <c r="T117" s="4">
        <v>0</v>
      </c>
      <c r="U117" s="4">
        <v>0</v>
      </c>
      <c r="V117" t="s">
        <v>283</v>
      </c>
      <c r="W117">
        <v>230</v>
      </c>
      <c r="X117" t="str" cm="1">
        <f t="array" ref="X117">INDEX(Summary_by_Sub!$B$5:$B$489,MATCH(1,(V117=Summary_by_Sub!$B$5:$B$489)*(W117=Summary_by_Sub!$C$5:$C$489),0))</f>
        <v>Mustang</v>
      </c>
      <c r="Y117" s="10">
        <v>1</v>
      </c>
      <c r="Z117">
        <v>1</v>
      </c>
    </row>
    <row r="118" spans="1:26" x14ac:dyDescent="0.35">
      <c r="A118" t="s">
        <v>67</v>
      </c>
      <c r="B118" t="s">
        <v>193</v>
      </c>
      <c r="C118">
        <v>13</v>
      </c>
      <c r="D118" t="s">
        <v>62</v>
      </c>
      <c r="E118">
        <v>0</v>
      </c>
      <c r="F118">
        <v>0</v>
      </c>
      <c r="H118" s="3">
        <v>44635</v>
      </c>
      <c r="I118" t="s">
        <v>280</v>
      </c>
      <c r="J118" t="s">
        <v>281</v>
      </c>
      <c r="K118" t="s">
        <v>285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13</v>
      </c>
      <c r="R118" s="4">
        <v>0</v>
      </c>
      <c r="S118" s="4">
        <v>0</v>
      </c>
      <c r="T118" s="4">
        <v>0</v>
      </c>
      <c r="U118" s="4">
        <v>0</v>
      </c>
      <c r="V118" t="s">
        <v>283</v>
      </c>
      <c r="W118">
        <v>230</v>
      </c>
      <c r="X118" t="str" cm="1">
        <f t="array" ref="X118">INDEX(Summary_by_Sub!$B$5:$B$489,MATCH(1,(V118=Summary_by_Sub!$B$5:$B$489)*(W118=Summary_by_Sub!$C$5:$C$489),0))</f>
        <v>Mustang</v>
      </c>
      <c r="Y118" s="10">
        <v>1</v>
      </c>
      <c r="Z118">
        <v>1</v>
      </c>
    </row>
    <row r="119" spans="1:26" x14ac:dyDescent="0.35">
      <c r="A119" t="s">
        <v>68</v>
      </c>
      <c r="B119" t="s">
        <v>194</v>
      </c>
      <c r="C119">
        <v>10</v>
      </c>
      <c r="D119" t="s">
        <v>69</v>
      </c>
      <c r="E119">
        <v>4</v>
      </c>
      <c r="F119">
        <v>40</v>
      </c>
      <c r="H119" s="3">
        <v>44635</v>
      </c>
      <c r="I119" t="s">
        <v>280</v>
      </c>
      <c r="J119" t="s">
        <v>287</v>
      </c>
      <c r="K119" t="s">
        <v>285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10</v>
      </c>
      <c r="T119" s="4">
        <v>0</v>
      </c>
      <c r="U119" s="4">
        <v>0</v>
      </c>
      <c r="V119" t="s">
        <v>283</v>
      </c>
      <c r="W119">
        <v>230</v>
      </c>
      <c r="X119" t="str" cm="1">
        <f t="array" ref="X119">INDEX(Summary_by_Sub!$B$5:$B$489,MATCH(1,(V119=Summary_by_Sub!$B$5:$B$489)*(W119=Summary_by_Sub!$C$5:$C$489),0))</f>
        <v>Mustang</v>
      </c>
      <c r="Y119" s="10">
        <v>1</v>
      </c>
      <c r="Z119">
        <v>1</v>
      </c>
    </row>
    <row r="120" spans="1:26" x14ac:dyDescent="0.35">
      <c r="A120" t="s">
        <v>69</v>
      </c>
      <c r="B120" t="s">
        <v>193</v>
      </c>
      <c r="C120">
        <v>16</v>
      </c>
      <c r="D120" t="s">
        <v>68</v>
      </c>
      <c r="E120">
        <v>0</v>
      </c>
      <c r="F120">
        <v>0</v>
      </c>
      <c r="H120" s="3">
        <v>44635</v>
      </c>
      <c r="I120" t="s">
        <v>280</v>
      </c>
      <c r="J120" t="s">
        <v>287</v>
      </c>
      <c r="K120" t="s">
        <v>285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16</v>
      </c>
      <c r="R120" s="4">
        <v>0</v>
      </c>
      <c r="S120" s="4">
        <v>0</v>
      </c>
      <c r="T120" s="4">
        <v>0</v>
      </c>
      <c r="U120" s="4">
        <v>0</v>
      </c>
      <c r="V120" t="s">
        <v>283</v>
      </c>
      <c r="W120">
        <v>230</v>
      </c>
      <c r="X120" t="str" cm="1">
        <f t="array" ref="X120">INDEX(Summary_by_Sub!$B$5:$B$489,MATCH(1,(V120=Summary_by_Sub!$B$5:$B$489)*(W120=Summary_by_Sub!$C$5:$C$489),0))</f>
        <v>Mustang</v>
      </c>
      <c r="Y120" s="10">
        <v>1</v>
      </c>
      <c r="Z120">
        <v>1</v>
      </c>
    </row>
    <row r="121" spans="1:26" x14ac:dyDescent="0.35">
      <c r="A121" t="s">
        <v>526</v>
      </c>
      <c r="B121" t="s">
        <v>193</v>
      </c>
      <c r="C121">
        <v>10</v>
      </c>
      <c r="H121" s="3">
        <v>44635</v>
      </c>
      <c r="I121" t="s">
        <v>280</v>
      </c>
      <c r="J121" t="s">
        <v>287</v>
      </c>
      <c r="K121" t="s">
        <v>285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10</v>
      </c>
      <c r="R121" s="4">
        <v>0</v>
      </c>
      <c r="S121" s="4">
        <v>0</v>
      </c>
      <c r="T121" s="4">
        <v>0</v>
      </c>
      <c r="U121" s="4">
        <v>0</v>
      </c>
      <c r="V121" t="s">
        <v>283</v>
      </c>
      <c r="W121">
        <v>230</v>
      </c>
      <c r="X121" t="str" cm="1">
        <f t="array" ref="X121">INDEX(Summary_by_Sub!$B$5:$B$489,MATCH(1,(V121=Summary_by_Sub!$B$5:$B$489)*(W121=Summary_by_Sub!$C$5:$C$489),0))</f>
        <v>Mustang</v>
      </c>
      <c r="Y121" s="10">
        <v>0</v>
      </c>
      <c r="Z121">
        <v>1</v>
      </c>
    </row>
    <row r="122" spans="1:26" x14ac:dyDescent="0.35">
      <c r="A122" t="s">
        <v>527</v>
      </c>
      <c r="B122" t="s">
        <v>193</v>
      </c>
      <c r="C122">
        <v>50</v>
      </c>
      <c r="H122" s="3">
        <v>44635</v>
      </c>
      <c r="I122" t="s">
        <v>280</v>
      </c>
      <c r="J122" t="s">
        <v>281</v>
      </c>
      <c r="K122" t="s">
        <v>285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50</v>
      </c>
      <c r="R122" s="4">
        <v>0</v>
      </c>
      <c r="S122" s="4">
        <v>0</v>
      </c>
      <c r="T122" s="4">
        <v>0</v>
      </c>
      <c r="U122" s="4">
        <v>0</v>
      </c>
      <c r="V122" t="s">
        <v>283</v>
      </c>
      <c r="W122">
        <v>230</v>
      </c>
      <c r="X122" t="str" cm="1">
        <f t="array" ref="X122">INDEX(Summary_by_Sub!$B$5:$B$489,MATCH(1,(V122=Summary_by_Sub!$B$5:$B$489)*(W122=Summary_by_Sub!$C$5:$C$489),0))</f>
        <v>Mustang</v>
      </c>
      <c r="Y122" s="10">
        <v>0</v>
      </c>
      <c r="Z122">
        <v>1</v>
      </c>
    </row>
    <row r="123" spans="1:26" x14ac:dyDescent="0.35">
      <c r="A123" t="s">
        <v>528</v>
      </c>
      <c r="B123" t="s">
        <v>193</v>
      </c>
      <c r="C123">
        <v>46.5</v>
      </c>
      <c r="H123" s="3">
        <v>44635</v>
      </c>
      <c r="I123" t="s">
        <v>280</v>
      </c>
      <c r="J123" t="s">
        <v>284</v>
      </c>
      <c r="K123" t="s">
        <v>285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46.5</v>
      </c>
      <c r="R123" s="4">
        <v>0</v>
      </c>
      <c r="S123" s="4">
        <v>0</v>
      </c>
      <c r="T123" s="4">
        <v>0</v>
      </c>
      <c r="U123" s="4">
        <v>0</v>
      </c>
      <c r="V123" t="s">
        <v>283</v>
      </c>
      <c r="W123">
        <v>230</v>
      </c>
      <c r="X123" t="str" cm="1">
        <f t="array" ref="X123">INDEX(Summary_by_Sub!$B$5:$B$489,MATCH(1,(V123=Summary_by_Sub!$B$5:$B$489)*(W123=Summary_by_Sub!$C$5:$C$489),0))</f>
        <v>Mustang</v>
      </c>
      <c r="Y123" s="10">
        <v>0</v>
      </c>
      <c r="Z123">
        <v>1</v>
      </c>
    </row>
    <row r="124" spans="1:26" x14ac:dyDescent="0.35">
      <c r="A124" t="s">
        <v>694</v>
      </c>
      <c r="B124" t="s">
        <v>194</v>
      </c>
      <c r="C124">
        <v>200</v>
      </c>
      <c r="E124">
        <v>4</v>
      </c>
      <c r="F124">
        <v>800</v>
      </c>
      <c r="G124" t="s">
        <v>695</v>
      </c>
      <c r="H124" s="7">
        <v>45657</v>
      </c>
      <c r="I124" t="s">
        <v>689</v>
      </c>
      <c r="K124" t="s">
        <v>692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>
        <v>174</v>
      </c>
      <c r="T124" s="4">
        <v>0</v>
      </c>
      <c r="U124" s="4">
        <v>0</v>
      </c>
      <c r="V124" t="s">
        <v>239</v>
      </c>
      <c r="W124">
        <v>230</v>
      </c>
      <c r="X124" t="str" cm="1">
        <f t="array" ref="X124">INDEX(Summary_by_Sub!$B$5:$B$489,MATCH(1,(V124=Summary_by_Sub!$B$5:$B$489)*(W124=Summary_by_Sub!$C$5:$C$489),0))</f>
        <v>Imperial Valley</v>
      </c>
      <c r="Y124" s="10">
        <v>0</v>
      </c>
      <c r="Z124">
        <v>0</v>
      </c>
    </row>
    <row r="125" spans="1:26" x14ac:dyDescent="0.35">
      <c r="A125" t="s">
        <v>70</v>
      </c>
      <c r="B125" t="s">
        <v>194</v>
      </c>
      <c r="C125">
        <v>40</v>
      </c>
      <c r="D125" t="s">
        <v>192</v>
      </c>
      <c r="E125">
        <v>4</v>
      </c>
      <c r="F125">
        <v>160</v>
      </c>
      <c r="H125" s="3">
        <v>45049</v>
      </c>
      <c r="I125" t="s">
        <v>288</v>
      </c>
      <c r="J125" t="s">
        <v>70</v>
      </c>
      <c r="K125" t="s">
        <v>289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40</v>
      </c>
      <c r="T125" s="4">
        <v>0</v>
      </c>
      <c r="U125" s="4">
        <v>0</v>
      </c>
      <c r="V125" t="s">
        <v>290</v>
      </c>
      <c r="W125">
        <v>69</v>
      </c>
      <c r="X125" t="str" cm="1">
        <f t="array" ref="X125">INDEX(Summary_by_Sub!$B$5:$B$489,MATCH(1,(V125=Summary_by_Sub!$B$5:$B$489)*(W125=Summary_by_Sub!$C$5:$C$489),0))</f>
        <v>Avocado</v>
      </c>
      <c r="Y125" s="10">
        <v>1</v>
      </c>
    </row>
    <row r="126" spans="1:26" x14ac:dyDescent="0.35">
      <c r="A126" t="s">
        <v>71</v>
      </c>
      <c r="B126" t="s">
        <v>194</v>
      </c>
      <c r="C126">
        <v>250</v>
      </c>
      <c r="D126" t="s">
        <v>192</v>
      </c>
      <c r="E126">
        <v>4</v>
      </c>
      <c r="F126">
        <v>1000</v>
      </c>
      <c r="H126" s="3">
        <v>45046</v>
      </c>
      <c r="I126" t="s">
        <v>291</v>
      </c>
      <c r="J126" t="s">
        <v>71</v>
      </c>
      <c r="K126" t="s">
        <v>292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250</v>
      </c>
      <c r="T126" s="4">
        <v>0</v>
      </c>
      <c r="U126" s="4">
        <v>0</v>
      </c>
      <c r="V126" t="s">
        <v>293</v>
      </c>
      <c r="W126">
        <v>230</v>
      </c>
      <c r="X126" t="str" cm="1">
        <f t="array" ref="X126">INDEX(Summary_by_Sub!$B$5:$B$489,MATCH(1,(V126=Summary_by_Sub!$B$5:$B$489)*(W126=Summary_by_Sub!$C$5:$C$489),0))</f>
        <v>Otay Mesa</v>
      </c>
      <c r="Y126" s="10">
        <v>1</v>
      </c>
    </row>
    <row r="127" spans="1:26" x14ac:dyDescent="0.35">
      <c r="A127" t="s">
        <v>529</v>
      </c>
      <c r="B127" t="s">
        <v>193</v>
      </c>
      <c r="C127">
        <v>200</v>
      </c>
      <c r="H127" s="3">
        <v>45290</v>
      </c>
      <c r="I127" t="s">
        <v>530</v>
      </c>
      <c r="J127" t="s">
        <v>531</v>
      </c>
      <c r="K127" t="s">
        <v>532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200</v>
      </c>
      <c r="S127" s="4">
        <v>0</v>
      </c>
      <c r="T127" s="4">
        <v>0</v>
      </c>
      <c r="U127" s="4">
        <v>0</v>
      </c>
      <c r="V127" t="s">
        <v>533</v>
      </c>
      <c r="W127">
        <v>500</v>
      </c>
      <c r="X127" t="str" cm="1">
        <f t="array" ref="X127">INDEX(Summary_by_Sub!$B$5:$B$489,MATCH(1,(V127=Summary_by_Sub!$B$5:$B$489)*(W127=Summary_by_Sub!$C$5:$C$489),0))</f>
        <v>Hoodoo Wash</v>
      </c>
      <c r="Y127" s="10">
        <v>0</v>
      </c>
    </row>
    <row r="128" spans="1:26" x14ac:dyDescent="0.35">
      <c r="A128" t="s">
        <v>534</v>
      </c>
      <c r="B128" t="s">
        <v>194</v>
      </c>
      <c r="C128">
        <v>100</v>
      </c>
      <c r="E128">
        <v>4</v>
      </c>
      <c r="F128">
        <v>400</v>
      </c>
      <c r="H128" s="3">
        <v>45199</v>
      </c>
      <c r="I128" t="s">
        <v>530</v>
      </c>
      <c r="J128" t="s">
        <v>535</v>
      </c>
      <c r="K128" t="s">
        <v>532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100</v>
      </c>
      <c r="T128" s="4">
        <v>0</v>
      </c>
      <c r="U128" s="4">
        <v>0</v>
      </c>
      <c r="V128" t="s">
        <v>533</v>
      </c>
      <c r="W128">
        <v>500</v>
      </c>
      <c r="X128" t="str" cm="1">
        <f t="array" ref="X128">INDEX(Summary_by_Sub!$B$5:$B$489,MATCH(1,(V128=Summary_by_Sub!$B$5:$B$489)*(W128=Summary_by_Sub!$C$5:$C$489),0))</f>
        <v>Hoodoo Wash</v>
      </c>
      <c r="Y128" s="10">
        <v>0</v>
      </c>
    </row>
    <row r="129" spans="1:25" x14ac:dyDescent="0.35">
      <c r="A129" t="s">
        <v>1014</v>
      </c>
      <c r="B129" t="s">
        <v>194</v>
      </c>
      <c r="C129">
        <v>150</v>
      </c>
      <c r="E129">
        <v>4</v>
      </c>
      <c r="F129">
        <v>600</v>
      </c>
      <c r="H129" s="7">
        <v>45383</v>
      </c>
      <c r="I129" t="s">
        <v>530</v>
      </c>
      <c r="J129" t="s">
        <v>1015</v>
      </c>
      <c r="K129" t="s">
        <v>532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150</v>
      </c>
      <c r="T129" s="4">
        <v>0</v>
      </c>
      <c r="U129" s="4">
        <v>0</v>
      </c>
      <c r="V129" t="s">
        <v>533</v>
      </c>
      <c r="W129">
        <v>500</v>
      </c>
      <c r="X129" t="str" cm="1">
        <f t="array" ref="X129">INDEX(Summary_by_Sub!$B$5:$B$489,MATCH(1,(V129=Summary_by_Sub!$B$5:$B$489)*(W129=Summary_by_Sub!$C$5:$C$489),0))</f>
        <v>Hoodoo Wash</v>
      </c>
      <c r="Y129" s="10">
        <v>0</v>
      </c>
    </row>
    <row r="130" spans="1:25" x14ac:dyDescent="0.35">
      <c r="A130" t="s">
        <v>1014</v>
      </c>
      <c r="B130" t="s">
        <v>193</v>
      </c>
      <c r="C130">
        <v>300</v>
      </c>
      <c r="H130" s="7">
        <v>45291</v>
      </c>
      <c r="I130" t="s">
        <v>530</v>
      </c>
      <c r="J130" t="s">
        <v>1016</v>
      </c>
      <c r="K130" t="s">
        <v>532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300</v>
      </c>
      <c r="S130" s="4">
        <v>0</v>
      </c>
      <c r="T130" s="4">
        <v>0</v>
      </c>
      <c r="U130" s="4">
        <v>0</v>
      </c>
      <c r="V130" t="s">
        <v>533</v>
      </c>
      <c r="W130">
        <v>500</v>
      </c>
      <c r="X130" t="str" cm="1">
        <f t="array" ref="X130">INDEX(Summary_by_Sub!$B$5:$B$489,MATCH(1,(V130=Summary_by_Sub!$B$5:$B$489)*(W130=Summary_by_Sub!$C$5:$C$489),0))</f>
        <v>Hoodoo Wash</v>
      </c>
      <c r="Y130" s="10">
        <v>0</v>
      </c>
    </row>
    <row r="131" spans="1:25" x14ac:dyDescent="0.35">
      <c r="A131" t="s">
        <v>72</v>
      </c>
      <c r="B131" t="s">
        <v>194</v>
      </c>
      <c r="C131">
        <v>125</v>
      </c>
      <c r="D131" t="s">
        <v>192</v>
      </c>
      <c r="E131">
        <v>1.28</v>
      </c>
      <c r="F131">
        <v>160</v>
      </c>
      <c r="G131" t="s">
        <v>1388</v>
      </c>
      <c r="H131" s="3">
        <v>44805</v>
      </c>
      <c r="I131" t="s">
        <v>294</v>
      </c>
      <c r="J131" t="s">
        <v>72</v>
      </c>
      <c r="K131" t="s">
        <v>295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40</v>
      </c>
      <c r="T131" s="4">
        <v>0</v>
      </c>
      <c r="U131" s="4">
        <v>0</v>
      </c>
      <c r="V131" t="s">
        <v>239</v>
      </c>
      <c r="W131">
        <v>230</v>
      </c>
      <c r="X131" t="str" cm="1">
        <f t="array" ref="X131">INDEX(Summary_by_Sub!$B$5:$B$489,MATCH(1,(V131=Summary_by_Sub!$B$5:$B$489)*(W131=Summary_by_Sub!$C$5:$C$489),0))</f>
        <v>Imperial Valley</v>
      </c>
      <c r="Y131" s="10">
        <v>1</v>
      </c>
    </row>
    <row r="132" spans="1:25" x14ac:dyDescent="0.35">
      <c r="A132" t="s">
        <v>73</v>
      </c>
      <c r="B132" t="s">
        <v>194</v>
      </c>
      <c r="C132">
        <v>200</v>
      </c>
      <c r="D132" t="s">
        <v>192</v>
      </c>
      <c r="E132">
        <v>4</v>
      </c>
      <c r="F132">
        <v>800</v>
      </c>
      <c r="H132" s="3">
        <v>44820</v>
      </c>
      <c r="I132" t="s">
        <v>296</v>
      </c>
      <c r="J132" t="s">
        <v>73</v>
      </c>
      <c r="K132" t="s">
        <v>297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200</v>
      </c>
      <c r="T132" s="4">
        <v>0</v>
      </c>
      <c r="U132" s="4">
        <v>0</v>
      </c>
      <c r="V132" t="s">
        <v>298</v>
      </c>
      <c r="W132">
        <v>230</v>
      </c>
      <c r="X132" t="str" cm="1">
        <f t="array" ref="X132">INDEX(Summary_by_Sub!$B$5:$B$489,MATCH(1,(V132=Summary_by_Sub!$B$5:$B$489)*(W132=Summary_by_Sub!$C$5:$C$489),0))</f>
        <v>Colorado River</v>
      </c>
      <c r="Y132" s="10">
        <v>1</v>
      </c>
    </row>
    <row r="133" spans="1:25" x14ac:dyDescent="0.35">
      <c r="A133" t="s">
        <v>74</v>
      </c>
      <c r="B133" t="s">
        <v>194</v>
      </c>
      <c r="C133">
        <v>150</v>
      </c>
      <c r="D133" t="s">
        <v>192</v>
      </c>
      <c r="E133">
        <v>4</v>
      </c>
      <c r="F133">
        <v>600</v>
      </c>
      <c r="H133" s="3">
        <v>44862</v>
      </c>
      <c r="I133" t="s">
        <v>296</v>
      </c>
      <c r="J133" t="s">
        <v>74</v>
      </c>
      <c r="K133" t="s">
        <v>297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150</v>
      </c>
      <c r="T133" s="4">
        <v>0</v>
      </c>
      <c r="U133" s="4">
        <v>0</v>
      </c>
      <c r="V133" t="s">
        <v>298</v>
      </c>
      <c r="W133">
        <v>230</v>
      </c>
      <c r="X133" t="str" cm="1">
        <f t="array" ref="X133">INDEX(Summary_by_Sub!$B$5:$B$489,MATCH(1,(V133=Summary_by_Sub!$B$5:$B$489)*(W133=Summary_by_Sub!$C$5:$C$489),0))</f>
        <v>Colorado River</v>
      </c>
      <c r="Y133" s="10">
        <v>1</v>
      </c>
    </row>
    <row r="134" spans="1:25" x14ac:dyDescent="0.35">
      <c r="A134" t="s">
        <v>835</v>
      </c>
      <c r="B134" t="s">
        <v>193</v>
      </c>
      <c r="C134">
        <v>350</v>
      </c>
      <c r="H134" s="7">
        <v>45107</v>
      </c>
      <c r="I134" t="s">
        <v>296</v>
      </c>
      <c r="K134" t="s">
        <v>297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350</v>
      </c>
      <c r="S134" s="4">
        <v>0</v>
      </c>
      <c r="T134" s="4">
        <v>0</v>
      </c>
      <c r="U134" s="4">
        <v>0</v>
      </c>
      <c r="V134" t="s">
        <v>298</v>
      </c>
      <c r="W134">
        <v>230</v>
      </c>
      <c r="X134" t="str" cm="1">
        <f t="array" ref="X134">INDEX(Summary_by_Sub!$B$5:$B$489,MATCH(1,(V134=Summary_by_Sub!$B$5:$B$489)*(W134=Summary_by_Sub!$C$5:$C$489),0))</f>
        <v>Colorado River</v>
      </c>
      <c r="Y134" s="10">
        <v>0</v>
      </c>
    </row>
    <row r="135" spans="1:25" x14ac:dyDescent="0.35">
      <c r="A135" t="s">
        <v>75</v>
      </c>
      <c r="B135" t="s">
        <v>193</v>
      </c>
      <c r="C135">
        <v>100</v>
      </c>
      <c r="D135" t="s">
        <v>192</v>
      </c>
      <c r="E135">
        <v>0</v>
      </c>
      <c r="F135">
        <v>0</v>
      </c>
      <c r="H135" s="3">
        <v>44641</v>
      </c>
      <c r="I135" t="s">
        <v>299</v>
      </c>
      <c r="J135" t="s">
        <v>75</v>
      </c>
      <c r="K135" t="s">
        <v>297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100</v>
      </c>
      <c r="R135" s="4">
        <v>0</v>
      </c>
      <c r="S135" s="4">
        <v>0</v>
      </c>
      <c r="T135" s="4">
        <v>0</v>
      </c>
      <c r="U135" s="4">
        <v>0</v>
      </c>
      <c r="V135" t="s">
        <v>298</v>
      </c>
      <c r="W135">
        <v>230</v>
      </c>
      <c r="X135" t="str" cm="1">
        <f t="array" ref="X135">INDEX(Summary_by_Sub!$B$5:$B$489,MATCH(1,(V135=Summary_by_Sub!$B$5:$B$489)*(W135=Summary_by_Sub!$C$5:$C$489),0))</f>
        <v>Colorado River</v>
      </c>
      <c r="Y135" s="10">
        <v>1</v>
      </c>
    </row>
    <row r="136" spans="1:25" x14ac:dyDescent="0.35">
      <c r="A136" t="s">
        <v>76</v>
      </c>
      <c r="B136" t="s">
        <v>193</v>
      </c>
      <c r="C136">
        <v>131</v>
      </c>
      <c r="D136" t="s">
        <v>192</v>
      </c>
      <c r="E136">
        <v>0</v>
      </c>
      <c r="F136">
        <v>0</v>
      </c>
      <c r="H136" s="3">
        <v>44774</v>
      </c>
      <c r="I136" t="s">
        <v>299</v>
      </c>
      <c r="J136" t="s">
        <v>76</v>
      </c>
      <c r="K136" t="s">
        <v>300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131</v>
      </c>
      <c r="S136" s="4">
        <v>0</v>
      </c>
      <c r="T136" s="4">
        <v>0</v>
      </c>
      <c r="U136" s="4">
        <v>0</v>
      </c>
      <c r="V136" t="s">
        <v>298</v>
      </c>
      <c r="W136">
        <v>230</v>
      </c>
      <c r="X136" t="str" cm="1">
        <f t="array" ref="X136">INDEX(Summary_by_Sub!$B$5:$B$489,MATCH(1,(V136=Summary_by_Sub!$B$5:$B$489)*(W136=Summary_by_Sub!$C$5:$C$489),0))</f>
        <v>Colorado River</v>
      </c>
      <c r="Y136" s="10">
        <v>1</v>
      </c>
    </row>
    <row r="137" spans="1:25" x14ac:dyDescent="0.35">
      <c r="A137" t="s">
        <v>77</v>
      </c>
      <c r="B137" t="s">
        <v>194</v>
      </c>
      <c r="C137">
        <v>47</v>
      </c>
      <c r="D137" t="s">
        <v>192</v>
      </c>
      <c r="E137">
        <v>4</v>
      </c>
      <c r="F137">
        <v>188</v>
      </c>
      <c r="H137" s="3">
        <v>44774</v>
      </c>
      <c r="I137" t="s">
        <v>299</v>
      </c>
      <c r="J137" t="s">
        <v>77</v>
      </c>
      <c r="K137" t="s">
        <v>301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47</v>
      </c>
      <c r="T137" s="4">
        <v>0</v>
      </c>
      <c r="U137" s="4">
        <v>0</v>
      </c>
      <c r="V137" t="s">
        <v>298</v>
      </c>
      <c r="W137">
        <v>230</v>
      </c>
      <c r="X137" t="str" cm="1">
        <f t="array" ref="X137">INDEX(Summary_by_Sub!$B$5:$B$489,MATCH(1,(V137=Summary_by_Sub!$B$5:$B$489)*(W137=Summary_by_Sub!$C$5:$C$489),0))</f>
        <v>Colorado River</v>
      </c>
      <c r="Y137" s="10">
        <v>1</v>
      </c>
    </row>
    <row r="138" spans="1:25" x14ac:dyDescent="0.35">
      <c r="A138" t="s">
        <v>78</v>
      </c>
      <c r="B138" t="s">
        <v>194</v>
      </c>
      <c r="C138">
        <v>63</v>
      </c>
      <c r="D138" t="s">
        <v>192</v>
      </c>
      <c r="E138">
        <v>4</v>
      </c>
      <c r="F138">
        <v>252</v>
      </c>
      <c r="H138" s="3">
        <v>44774</v>
      </c>
      <c r="I138" t="s">
        <v>299</v>
      </c>
      <c r="J138" t="s">
        <v>78</v>
      </c>
      <c r="K138" t="s">
        <v>301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63</v>
      </c>
      <c r="T138" s="4">
        <v>0</v>
      </c>
      <c r="U138" s="4">
        <v>0</v>
      </c>
      <c r="V138" t="s">
        <v>298</v>
      </c>
      <c r="W138">
        <v>230</v>
      </c>
      <c r="X138" t="str" cm="1">
        <f t="array" ref="X138">INDEX(Summary_by_Sub!$B$5:$B$489,MATCH(1,(V138=Summary_by_Sub!$B$5:$B$489)*(W138=Summary_by_Sub!$C$5:$C$489),0))</f>
        <v>Colorado River</v>
      </c>
      <c r="Y138" s="10">
        <v>1</v>
      </c>
    </row>
    <row r="139" spans="1:25" x14ac:dyDescent="0.35">
      <c r="A139" t="s">
        <v>79</v>
      </c>
      <c r="B139" t="s">
        <v>194</v>
      </c>
      <c r="C139">
        <v>132</v>
      </c>
      <c r="D139" t="s">
        <v>192</v>
      </c>
      <c r="E139">
        <v>4</v>
      </c>
      <c r="F139">
        <v>528</v>
      </c>
      <c r="H139" s="3">
        <v>44789</v>
      </c>
      <c r="I139" t="s">
        <v>299</v>
      </c>
      <c r="J139" t="s">
        <v>79</v>
      </c>
      <c r="K139" t="s">
        <v>301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132</v>
      </c>
      <c r="T139" s="4">
        <v>0</v>
      </c>
      <c r="U139" s="4">
        <v>0</v>
      </c>
      <c r="V139" t="s">
        <v>298</v>
      </c>
      <c r="W139">
        <v>230</v>
      </c>
      <c r="X139" t="str" cm="1">
        <f t="array" ref="X139">INDEX(Summary_by_Sub!$B$5:$B$489,MATCH(1,(V139=Summary_by_Sub!$B$5:$B$489)*(W139=Summary_by_Sub!$C$5:$C$489),0))</f>
        <v>Colorado River</v>
      </c>
      <c r="Y139" s="10">
        <v>1</v>
      </c>
    </row>
    <row r="140" spans="1:25" x14ac:dyDescent="0.35">
      <c r="A140" t="s">
        <v>80</v>
      </c>
      <c r="B140" t="s">
        <v>193</v>
      </c>
      <c r="C140">
        <v>233</v>
      </c>
      <c r="D140" t="s">
        <v>192</v>
      </c>
      <c r="E140">
        <v>0</v>
      </c>
      <c r="F140">
        <v>0</v>
      </c>
      <c r="G140" t="s">
        <v>198</v>
      </c>
      <c r="H140" s="3">
        <v>45128</v>
      </c>
      <c r="I140" t="s">
        <v>299</v>
      </c>
      <c r="J140" t="s">
        <v>302</v>
      </c>
      <c r="K140" t="s">
        <v>301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133</v>
      </c>
      <c r="R140" s="4">
        <v>0</v>
      </c>
      <c r="S140" s="4">
        <v>0</v>
      </c>
      <c r="T140" s="4">
        <v>0</v>
      </c>
      <c r="U140" s="4">
        <v>0</v>
      </c>
      <c r="V140" t="s">
        <v>298</v>
      </c>
      <c r="W140">
        <v>230</v>
      </c>
      <c r="X140" t="str" cm="1">
        <f t="array" ref="X140">INDEX(Summary_by_Sub!$B$5:$B$489,MATCH(1,(V140=Summary_by_Sub!$B$5:$B$489)*(W140=Summary_by_Sub!$C$5:$C$489),0))</f>
        <v>Colorado River</v>
      </c>
      <c r="Y140" s="10">
        <v>1</v>
      </c>
    </row>
    <row r="141" spans="1:25" x14ac:dyDescent="0.35">
      <c r="A141" t="s">
        <v>649</v>
      </c>
      <c r="B141" t="s">
        <v>729</v>
      </c>
      <c r="C141">
        <v>54</v>
      </c>
      <c r="H141" s="7">
        <v>45170</v>
      </c>
      <c r="I141" t="s">
        <v>299</v>
      </c>
      <c r="K141" t="s">
        <v>301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45</v>
      </c>
      <c r="S141" s="4">
        <v>54</v>
      </c>
      <c r="T141" s="4">
        <v>0</v>
      </c>
      <c r="U141" s="4">
        <v>0</v>
      </c>
      <c r="V141" t="s">
        <v>298</v>
      </c>
      <c r="W141">
        <v>230</v>
      </c>
      <c r="X141" t="str" cm="1">
        <f t="array" ref="X141">INDEX(Summary_by_Sub!$B$5:$B$489,MATCH(1,(V141=Summary_by_Sub!$B$5:$B$489)*(W141=Summary_by_Sub!$C$5:$C$489),0))</f>
        <v>Colorado River</v>
      </c>
      <c r="Y141" s="10">
        <v>0</v>
      </c>
    </row>
    <row r="142" spans="1:25" x14ac:dyDescent="0.35">
      <c r="A142" t="s">
        <v>654</v>
      </c>
      <c r="B142" t="s">
        <v>193</v>
      </c>
      <c r="C142">
        <v>150</v>
      </c>
      <c r="E142">
        <v>4</v>
      </c>
      <c r="F142">
        <f>4*75</f>
        <v>300</v>
      </c>
      <c r="H142" s="7">
        <v>45717</v>
      </c>
      <c r="I142" t="s">
        <v>656</v>
      </c>
      <c r="K142" t="s">
        <v>298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150</v>
      </c>
      <c r="R142" s="4">
        <v>0</v>
      </c>
      <c r="S142" s="4">
        <v>75</v>
      </c>
      <c r="T142" s="4">
        <v>0</v>
      </c>
      <c r="U142" s="4">
        <v>0</v>
      </c>
      <c r="V142" t="s">
        <v>298</v>
      </c>
      <c r="W142">
        <v>230</v>
      </c>
      <c r="X142" t="str" cm="1">
        <f t="array" ref="X142">INDEX(Summary_by_Sub!$B$5:$B$489,MATCH(1,(V142=Summary_by_Sub!$B$5:$B$489)*(W142=Summary_by_Sub!$C$5:$C$489),0))</f>
        <v>Colorado River</v>
      </c>
      <c r="Y142" s="10">
        <v>0</v>
      </c>
    </row>
    <row r="143" spans="1:25" x14ac:dyDescent="0.35">
      <c r="A143" s="6" t="s">
        <v>698</v>
      </c>
      <c r="B143" t="s">
        <v>699</v>
      </c>
      <c r="C143">
        <v>250</v>
      </c>
      <c r="E143">
        <v>4</v>
      </c>
      <c r="F143">
        <v>200</v>
      </c>
      <c r="H143" s="7">
        <v>45279</v>
      </c>
      <c r="I143" t="s">
        <v>690</v>
      </c>
      <c r="J143" t="s">
        <v>696</v>
      </c>
      <c r="K143" t="s">
        <v>693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200</v>
      </c>
      <c r="S143" s="4">
        <v>50</v>
      </c>
      <c r="T143" s="4">
        <v>0</v>
      </c>
      <c r="U143" s="4">
        <v>0</v>
      </c>
      <c r="V143" t="s">
        <v>375</v>
      </c>
      <c r="W143">
        <v>230</v>
      </c>
      <c r="X143" t="str" cm="1">
        <f t="array" ref="X143">INDEX(Summary_by_Sub!$B$5:$B$489,MATCH(1,(V143=Summary_by_Sub!$B$5:$B$489)*(W143=Summary_by_Sub!$C$5:$C$489),0))</f>
        <v>Red Bluff</v>
      </c>
      <c r="Y143" s="10">
        <v>0</v>
      </c>
    </row>
    <row r="144" spans="1:25" x14ac:dyDescent="0.35">
      <c r="A144" t="s">
        <v>81</v>
      </c>
      <c r="B144" t="s">
        <v>193</v>
      </c>
      <c r="C144">
        <v>150</v>
      </c>
      <c r="D144" t="s">
        <v>82</v>
      </c>
      <c r="E144">
        <v>0</v>
      </c>
      <c r="F144">
        <v>0</v>
      </c>
      <c r="H144" s="3">
        <v>45778</v>
      </c>
      <c r="I144" t="s">
        <v>303</v>
      </c>
      <c r="K144" t="s">
        <v>304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117</v>
      </c>
      <c r="R144" s="4">
        <v>33</v>
      </c>
      <c r="S144" s="4">
        <v>0</v>
      </c>
      <c r="T144" s="4">
        <v>0</v>
      </c>
      <c r="U144" s="4">
        <v>0</v>
      </c>
      <c r="V144" t="s">
        <v>305</v>
      </c>
      <c r="W144">
        <v>230</v>
      </c>
      <c r="X144" t="str" cm="1">
        <f t="array" ref="X144">INDEX(Summary_by_Sub!$B$5:$B$489,MATCH(1,(V144=Summary_by_Sub!$B$5:$B$489)*(W144=Summary_by_Sub!$C$5:$C$489),0))</f>
        <v>Kramer</v>
      </c>
      <c r="Y144" s="10">
        <v>1</v>
      </c>
    </row>
    <row r="145" spans="1:25" x14ac:dyDescent="0.35">
      <c r="A145" t="s">
        <v>82</v>
      </c>
      <c r="B145" t="s">
        <v>194</v>
      </c>
      <c r="C145">
        <v>50</v>
      </c>
      <c r="D145" t="s">
        <v>81</v>
      </c>
      <c r="E145">
        <v>3</v>
      </c>
      <c r="F145">
        <v>150</v>
      </c>
      <c r="H145" s="3">
        <v>45778</v>
      </c>
      <c r="I145" t="s">
        <v>303</v>
      </c>
      <c r="K145" t="s">
        <v>304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f>50*3/4</f>
        <v>37.5</v>
      </c>
      <c r="T145" s="4">
        <v>0</v>
      </c>
      <c r="U145" s="4">
        <v>0</v>
      </c>
      <c r="V145" t="s">
        <v>305</v>
      </c>
      <c r="W145">
        <v>230</v>
      </c>
      <c r="X145" t="str" cm="1">
        <f t="array" ref="X145">INDEX(Summary_by_Sub!$B$5:$B$489,MATCH(1,(V145=Summary_by_Sub!$B$5:$B$489)*(W145=Summary_by_Sub!$C$5:$C$489),0))</f>
        <v>Kramer</v>
      </c>
      <c r="Y145" s="10">
        <v>1</v>
      </c>
    </row>
    <row r="146" spans="1:25" x14ac:dyDescent="0.35">
      <c r="A146" t="s">
        <v>620</v>
      </c>
      <c r="B146" t="s">
        <v>193</v>
      </c>
      <c r="C146">
        <v>50</v>
      </c>
      <c r="E146">
        <v>0</v>
      </c>
      <c r="F146">
        <v>0</v>
      </c>
      <c r="G146" t="s">
        <v>623</v>
      </c>
      <c r="H146" s="3">
        <v>45778</v>
      </c>
      <c r="I146" t="s">
        <v>303</v>
      </c>
      <c r="K146" t="s">
        <v>304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50</v>
      </c>
      <c r="S146" s="4">
        <v>0</v>
      </c>
      <c r="T146" s="4">
        <v>0</v>
      </c>
      <c r="U146" s="4">
        <v>0</v>
      </c>
      <c r="V146" t="s">
        <v>305</v>
      </c>
      <c r="W146">
        <v>230</v>
      </c>
      <c r="X146" t="str" cm="1">
        <f t="array" ref="X146">INDEX(Summary_by_Sub!$B$5:$B$489,MATCH(1,(V146=Summary_by_Sub!$B$5:$B$489)*(W146=Summary_by_Sub!$C$5:$C$489),0))</f>
        <v>Kramer</v>
      </c>
      <c r="Y146" s="10">
        <v>0</v>
      </c>
    </row>
    <row r="147" spans="1:25" x14ac:dyDescent="0.35">
      <c r="A147" t="s">
        <v>621</v>
      </c>
      <c r="B147" t="s">
        <v>511</v>
      </c>
      <c r="C147">
        <v>75</v>
      </c>
      <c r="H147" s="3">
        <v>45778</v>
      </c>
      <c r="I147" t="s">
        <v>303</v>
      </c>
      <c r="K147" t="s">
        <v>304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75</v>
      </c>
      <c r="T147" s="4">
        <v>0</v>
      </c>
      <c r="U147" s="4">
        <v>0</v>
      </c>
      <c r="V147" t="s">
        <v>305</v>
      </c>
      <c r="W147">
        <v>230</v>
      </c>
      <c r="X147" t="str" cm="1">
        <f t="array" ref="X147">INDEX(Summary_by_Sub!$B$5:$B$489,MATCH(1,(V147=Summary_by_Sub!$B$5:$B$489)*(W147=Summary_by_Sub!$C$5:$C$489),0))</f>
        <v>Kramer</v>
      </c>
      <c r="Y147" s="10">
        <v>0</v>
      </c>
    </row>
    <row r="148" spans="1:25" x14ac:dyDescent="0.35">
      <c r="A148" t="s">
        <v>622</v>
      </c>
      <c r="B148" t="s">
        <v>491</v>
      </c>
      <c r="C148">
        <f>238-125</f>
        <v>113</v>
      </c>
      <c r="H148" s="3">
        <v>45778</v>
      </c>
      <c r="I148" t="s">
        <v>303</v>
      </c>
      <c r="K148" t="s">
        <v>304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200</v>
      </c>
      <c r="S148" s="4">
        <v>113</v>
      </c>
      <c r="T148" s="4">
        <v>0</v>
      </c>
      <c r="U148" s="4">
        <v>0</v>
      </c>
      <c r="V148" t="s">
        <v>305</v>
      </c>
      <c r="W148">
        <v>230</v>
      </c>
      <c r="X148" t="str" cm="1">
        <f t="array" ref="X148">INDEX(Summary_by_Sub!$B$5:$B$489,MATCH(1,(V148=Summary_by_Sub!$B$5:$B$489)*(W148=Summary_by_Sub!$C$5:$C$489),0))</f>
        <v>Kramer</v>
      </c>
      <c r="Y148" s="10">
        <v>0</v>
      </c>
    </row>
    <row r="149" spans="1:25" x14ac:dyDescent="0.35">
      <c r="A149" t="s">
        <v>83</v>
      </c>
      <c r="B149" t="s">
        <v>193</v>
      </c>
      <c r="C149">
        <v>17</v>
      </c>
      <c r="D149" t="s">
        <v>192</v>
      </c>
      <c r="E149">
        <v>0</v>
      </c>
      <c r="F149">
        <v>0</v>
      </c>
      <c r="H149" s="3">
        <v>44888</v>
      </c>
      <c r="I149" t="s">
        <v>306</v>
      </c>
      <c r="J149" t="s">
        <v>83</v>
      </c>
      <c r="K149" t="s">
        <v>307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17</v>
      </c>
      <c r="R149" s="4">
        <v>0</v>
      </c>
      <c r="S149" s="4">
        <v>0</v>
      </c>
      <c r="T149" s="4">
        <v>0</v>
      </c>
      <c r="U149" s="4">
        <v>0</v>
      </c>
      <c r="V149" t="s">
        <v>225</v>
      </c>
      <c r="W149">
        <v>230</v>
      </c>
      <c r="X149" t="str" cm="1">
        <f t="array" ref="X149">INDEX(Summary_by_Sub!$B$5:$B$489,MATCH(1,(V149=Summary_by_Sub!$B$5:$B$489)*(W149=Summary_by_Sub!$C$5:$C$489),0))</f>
        <v>Antelope</v>
      </c>
      <c r="Y149" s="10">
        <v>1</v>
      </c>
    </row>
    <row r="150" spans="1:25" x14ac:dyDescent="0.35">
      <c r="A150" t="s">
        <v>84</v>
      </c>
      <c r="B150" t="s">
        <v>194</v>
      </c>
      <c r="C150">
        <v>127</v>
      </c>
      <c r="D150" t="s">
        <v>192</v>
      </c>
      <c r="E150">
        <v>4</v>
      </c>
      <c r="F150">
        <v>508</v>
      </c>
      <c r="H150" s="3">
        <v>44806</v>
      </c>
      <c r="I150" t="s">
        <v>306</v>
      </c>
      <c r="J150" t="s">
        <v>84</v>
      </c>
      <c r="K150" t="s">
        <v>308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127</v>
      </c>
      <c r="T150" s="4">
        <v>0</v>
      </c>
      <c r="U150" s="4">
        <v>0</v>
      </c>
      <c r="V150" t="s">
        <v>225</v>
      </c>
      <c r="W150">
        <v>230</v>
      </c>
      <c r="X150" t="str" cm="1">
        <f t="array" ref="X150">INDEX(Summary_by_Sub!$B$5:$B$489,MATCH(1,(V150=Summary_by_Sub!$B$5:$B$489)*(W150=Summary_by_Sub!$C$5:$C$489),0))</f>
        <v>Antelope</v>
      </c>
      <c r="Y150" s="10">
        <v>1</v>
      </c>
    </row>
    <row r="151" spans="1:25" x14ac:dyDescent="0.35">
      <c r="A151" t="s">
        <v>85</v>
      </c>
      <c r="B151" t="s">
        <v>194</v>
      </c>
      <c r="C151">
        <v>100</v>
      </c>
      <c r="D151" t="s">
        <v>192</v>
      </c>
      <c r="E151">
        <v>4</v>
      </c>
      <c r="F151">
        <v>400</v>
      </c>
      <c r="H151" s="3">
        <v>44627</v>
      </c>
      <c r="I151" t="s">
        <v>306</v>
      </c>
      <c r="J151" t="s">
        <v>85</v>
      </c>
      <c r="K151" t="s">
        <v>309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100</v>
      </c>
      <c r="T151" s="4">
        <v>0</v>
      </c>
      <c r="U151" s="4">
        <v>0</v>
      </c>
      <c r="V151" t="s">
        <v>225</v>
      </c>
      <c r="W151">
        <v>230</v>
      </c>
      <c r="X151" t="str" cm="1">
        <f t="array" ref="X151">INDEX(Summary_by_Sub!$B$5:$B$489,MATCH(1,(V151=Summary_by_Sub!$B$5:$B$489)*(W151=Summary_by_Sub!$C$5:$C$489),0))</f>
        <v>Antelope</v>
      </c>
      <c r="Y151" s="10">
        <v>1</v>
      </c>
    </row>
    <row r="152" spans="1:25" x14ac:dyDescent="0.35">
      <c r="A152" t="s">
        <v>86</v>
      </c>
      <c r="B152" t="s">
        <v>193</v>
      </c>
      <c r="C152">
        <v>125</v>
      </c>
      <c r="D152" t="s">
        <v>87</v>
      </c>
      <c r="E152">
        <v>0</v>
      </c>
      <c r="F152">
        <v>0</v>
      </c>
      <c r="H152" s="3">
        <v>45260</v>
      </c>
      <c r="I152" t="s">
        <v>306</v>
      </c>
      <c r="J152" t="s">
        <v>310</v>
      </c>
      <c r="K152" t="s">
        <v>308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125</v>
      </c>
      <c r="R152" s="4">
        <v>0</v>
      </c>
      <c r="S152" s="4">
        <v>0</v>
      </c>
      <c r="T152" s="4">
        <v>0</v>
      </c>
      <c r="U152" s="4">
        <v>0</v>
      </c>
      <c r="V152" t="s">
        <v>225</v>
      </c>
      <c r="W152">
        <v>230</v>
      </c>
      <c r="X152" t="str" cm="1">
        <f t="array" ref="X152">INDEX(Summary_by_Sub!$B$5:$B$489,MATCH(1,(V152=Summary_by_Sub!$B$5:$B$489)*(W152=Summary_by_Sub!$C$5:$C$489),0))</f>
        <v>Antelope</v>
      </c>
      <c r="Y152" s="10">
        <v>1</v>
      </c>
    </row>
    <row r="153" spans="1:25" x14ac:dyDescent="0.35">
      <c r="A153" t="s">
        <v>87</v>
      </c>
      <c r="B153" t="s">
        <v>194</v>
      </c>
      <c r="C153">
        <v>80</v>
      </c>
      <c r="D153" t="s">
        <v>86</v>
      </c>
      <c r="E153">
        <v>2</v>
      </c>
      <c r="F153">
        <v>160</v>
      </c>
      <c r="H153" s="3">
        <v>45260</v>
      </c>
      <c r="I153" t="s">
        <v>306</v>
      </c>
      <c r="J153" t="s">
        <v>311</v>
      </c>
      <c r="K153" t="s">
        <v>308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80</v>
      </c>
      <c r="T153" s="4">
        <v>0</v>
      </c>
      <c r="U153" s="4">
        <v>0</v>
      </c>
      <c r="V153" t="s">
        <v>225</v>
      </c>
      <c r="W153">
        <v>230</v>
      </c>
      <c r="X153" t="str" cm="1">
        <f t="array" ref="X153">INDEX(Summary_by_Sub!$B$5:$B$489,MATCH(1,(V153=Summary_by_Sub!$B$5:$B$489)*(W153=Summary_by_Sub!$C$5:$C$489),0))</f>
        <v>Antelope</v>
      </c>
      <c r="Y153" s="10">
        <v>1</v>
      </c>
    </row>
    <row r="154" spans="1:25" x14ac:dyDescent="0.35">
      <c r="A154" t="s">
        <v>638</v>
      </c>
      <c r="B154" t="s">
        <v>194</v>
      </c>
      <c r="C154">
        <v>28</v>
      </c>
      <c r="E154">
        <v>4</v>
      </c>
      <c r="F154">
        <v>112</v>
      </c>
      <c r="H154" s="3">
        <v>45260</v>
      </c>
      <c r="I154" t="s">
        <v>306</v>
      </c>
      <c r="J154" t="s">
        <v>636</v>
      </c>
      <c r="K154" t="s">
        <v>308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28</v>
      </c>
      <c r="T154" s="4">
        <v>0</v>
      </c>
      <c r="U154" s="4">
        <v>0</v>
      </c>
      <c r="V154" t="s">
        <v>225</v>
      </c>
      <c r="W154">
        <v>230</v>
      </c>
      <c r="X154" t="str" cm="1">
        <f t="array" ref="X154">INDEX(Summary_by_Sub!$B$5:$B$489,MATCH(1,(V154=Summary_by_Sub!$B$5:$B$489)*(W154=Summary_by_Sub!$C$5:$C$489),0))</f>
        <v>Antelope</v>
      </c>
      <c r="Y154" s="10">
        <v>0</v>
      </c>
    </row>
    <row r="155" spans="1:25" x14ac:dyDescent="0.35">
      <c r="A155" t="s">
        <v>639</v>
      </c>
      <c r="B155" t="s">
        <v>193</v>
      </c>
      <c r="C155">
        <v>56</v>
      </c>
      <c r="E155">
        <v>0</v>
      </c>
      <c r="F155">
        <v>0</v>
      </c>
      <c r="H155" s="3">
        <v>45260</v>
      </c>
      <c r="I155" t="s">
        <v>306</v>
      </c>
      <c r="J155" t="s">
        <v>637</v>
      </c>
      <c r="K155" t="s">
        <v>308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56</v>
      </c>
      <c r="R155" s="4">
        <v>0</v>
      </c>
      <c r="S155" s="4">
        <v>0</v>
      </c>
      <c r="T155" s="4">
        <v>0</v>
      </c>
      <c r="U155" s="4">
        <v>0</v>
      </c>
      <c r="V155" t="s">
        <v>225</v>
      </c>
      <c r="W155">
        <v>230</v>
      </c>
      <c r="X155" t="str" cm="1">
        <f t="array" ref="X155">INDEX(Summary_by_Sub!$B$5:$B$489,MATCH(1,(V155=Summary_by_Sub!$B$5:$B$489)*(W155=Summary_by_Sub!$C$5:$C$489),0))</f>
        <v>Antelope</v>
      </c>
      <c r="Y155" s="10">
        <v>0</v>
      </c>
    </row>
    <row r="156" spans="1:25" x14ac:dyDescent="0.35">
      <c r="A156" t="s">
        <v>765</v>
      </c>
      <c r="B156" t="s">
        <v>491</v>
      </c>
      <c r="C156">
        <v>45</v>
      </c>
      <c r="E156">
        <v>4</v>
      </c>
      <c r="F156">
        <v>60</v>
      </c>
      <c r="G156" t="s">
        <v>838</v>
      </c>
      <c r="H156" s="7">
        <v>45566</v>
      </c>
      <c r="I156" t="s">
        <v>766</v>
      </c>
      <c r="K156" t="s">
        <v>258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30</v>
      </c>
      <c r="S156" s="4">
        <v>15</v>
      </c>
      <c r="T156" s="4">
        <v>0</v>
      </c>
      <c r="U156" s="4">
        <v>0</v>
      </c>
      <c r="V156" t="s">
        <v>259</v>
      </c>
      <c r="W156" s="5">
        <v>230</v>
      </c>
      <c r="X156" t="str" cm="1">
        <f t="array" ref="X156">INDEX(Summary_by_Sub!$B$5:$B$489,MATCH(1,(V156=Summary_by_Sub!$B$5:$B$489)*(W156=Summary_by_Sub!$C$5:$C$489),0))</f>
        <v>Whirlwind</v>
      </c>
      <c r="Y156" s="10">
        <v>0</v>
      </c>
    </row>
    <row r="157" spans="1:25" x14ac:dyDescent="0.35">
      <c r="A157" t="s">
        <v>765</v>
      </c>
      <c r="B157" t="s">
        <v>491</v>
      </c>
      <c r="C157">
        <v>100</v>
      </c>
      <c r="G157" t="s">
        <v>1389</v>
      </c>
      <c r="H157" s="7">
        <v>45566</v>
      </c>
      <c r="I157" t="s">
        <v>766</v>
      </c>
      <c r="K157" t="s">
        <v>258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t="s">
        <v>259</v>
      </c>
      <c r="W157" s="5">
        <v>230</v>
      </c>
      <c r="X157" t="str" cm="1">
        <f t="array" ref="X157">INDEX(Summary_by_Sub!$B$5:$B$489,MATCH(1,(V157=Summary_by_Sub!$B$5:$B$489)*(W157=Summary_by_Sub!$C$5:$C$489),0))</f>
        <v>Whirlwind</v>
      </c>
      <c r="Y157" s="10">
        <v>0</v>
      </c>
    </row>
    <row r="158" spans="1:25" x14ac:dyDescent="0.35">
      <c r="A158" t="s">
        <v>836</v>
      </c>
      <c r="B158" t="s">
        <v>699</v>
      </c>
      <c r="C158">
        <v>100</v>
      </c>
      <c r="E158">
        <v>4</v>
      </c>
      <c r="F158">
        <f>92*4</f>
        <v>368</v>
      </c>
      <c r="G158" t="s">
        <v>838</v>
      </c>
      <c r="H158" s="7">
        <v>45717</v>
      </c>
      <c r="I158" t="s">
        <v>839</v>
      </c>
      <c r="K158" t="s">
        <v>258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100</v>
      </c>
      <c r="S158" s="4">
        <v>92</v>
      </c>
      <c r="T158" s="4">
        <v>0</v>
      </c>
      <c r="U158" s="4">
        <v>0</v>
      </c>
      <c r="V158" t="s">
        <v>259</v>
      </c>
      <c r="W158">
        <v>230</v>
      </c>
      <c r="X158" t="str" cm="1">
        <f t="array" ref="X158">INDEX(Summary_by_Sub!$B$5:$B$489,MATCH(1,(V158=Summary_by_Sub!$B$5:$B$489)*(W158=Summary_by_Sub!$C$5:$C$489),0))</f>
        <v>Whirlwind</v>
      </c>
      <c r="Y158" s="10">
        <v>0</v>
      </c>
    </row>
    <row r="159" spans="1:25" x14ac:dyDescent="0.35">
      <c r="A159" t="s">
        <v>88</v>
      </c>
      <c r="B159" t="s">
        <v>193</v>
      </c>
      <c r="C159">
        <v>60</v>
      </c>
      <c r="D159" t="s">
        <v>90</v>
      </c>
      <c r="E159">
        <v>0</v>
      </c>
      <c r="F159">
        <v>0</v>
      </c>
      <c r="H159" s="3">
        <v>44852</v>
      </c>
      <c r="I159" t="s">
        <v>312</v>
      </c>
      <c r="J159" t="s">
        <v>88</v>
      </c>
      <c r="K159" t="s">
        <v>258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60</v>
      </c>
      <c r="R159" s="4">
        <v>0</v>
      </c>
      <c r="S159" s="4">
        <v>0</v>
      </c>
      <c r="T159" s="4">
        <v>0</v>
      </c>
      <c r="U159" s="4">
        <v>0</v>
      </c>
      <c r="V159" t="s">
        <v>259</v>
      </c>
      <c r="W159">
        <v>230</v>
      </c>
      <c r="X159" t="str" cm="1">
        <f t="array" ref="X159">INDEX(Summary_by_Sub!$B$5:$B$489,MATCH(1,(V159=Summary_by_Sub!$B$5:$B$489)*(W159=Summary_by_Sub!$C$5:$C$489),0))</f>
        <v>Whirlwind</v>
      </c>
      <c r="Y159" s="10">
        <v>1</v>
      </c>
    </row>
    <row r="160" spans="1:25" x14ac:dyDescent="0.35">
      <c r="A160" t="s">
        <v>89</v>
      </c>
      <c r="B160" t="s">
        <v>193</v>
      </c>
      <c r="C160">
        <v>40</v>
      </c>
      <c r="D160" t="s">
        <v>192</v>
      </c>
      <c r="E160">
        <v>0</v>
      </c>
      <c r="F160">
        <v>0</v>
      </c>
      <c r="H160" s="3">
        <v>44852</v>
      </c>
      <c r="I160" t="s">
        <v>312</v>
      </c>
      <c r="J160" t="s">
        <v>89</v>
      </c>
      <c r="K160" t="s">
        <v>258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40</v>
      </c>
      <c r="R160" s="4">
        <v>0</v>
      </c>
      <c r="S160" s="4">
        <v>0</v>
      </c>
      <c r="T160" s="4">
        <v>0</v>
      </c>
      <c r="U160" s="4">
        <v>0</v>
      </c>
      <c r="V160" t="s">
        <v>259</v>
      </c>
      <c r="W160">
        <v>230</v>
      </c>
      <c r="X160" t="str" cm="1">
        <f t="array" ref="X160">INDEX(Summary_by_Sub!$B$5:$B$489,MATCH(1,(V160=Summary_by_Sub!$B$5:$B$489)*(W160=Summary_by_Sub!$C$5:$C$489),0))</f>
        <v>Whirlwind</v>
      </c>
      <c r="Y160" s="10">
        <v>1</v>
      </c>
    </row>
    <row r="161" spans="1:25" x14ac:dyDescent="0.35">
      <c r="A161" t="s">
        <v>90</v>
      </c>
      <c r="B161" t="s">
        <v>194</v>
      </c>
      <c r="C161">
        <v>20</v>
      </c>
      <c r="D161" t="s">
        <v>88</v>
      </c>
      <c r="E161">
        <v>2.5</v>
      </c>
      <c r="F161">
        <v>50</v>
      </c>
      <c r="H161" s="3">
        <v>44852</v>
      </c>
      <c r="I161" t="s">
        <v>312</v>
      </c>
      <c r="J161" t="s">
        <v>88</v>
      </c>
      <c r="K161" t="s">
        <v>258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12.5</v>
      </c>
      <c r="T161" s="4">
        <v>0</v>
      </c>
      <c r="U161" s="4">
        <v>0</v>
      </c>
      <c r="V161" t="s">
        <v>259</v>
      </c>
      <c r="W161">
        <v>230</v>
      </c>
      <c r="X161" t="str" cm="1">
        <f t="array" ref="X161">INDEX(Summary_by_Sub!$B$5:$B$489,MATCH(1,(V161=Summary_by_Sub!$B$5:$B$489)*(W161=Summary_by_Sub!$C$5:$C$489),0))</f>
        <v>Whirlwind</v>
      </c>
      <c r="Y161" s="10">
        <v>1</v>
      </c>
    </row>
    <row r="162" spans="1:25" x14ac:dyDescent="0.35">
      <c r="A162" t="s">
        <v>640</v>
      </c>
      <c r="B162" t="s">
        <v>194</v>
      </c>
      <c r="C162">
        <v>126</v>
      </c>
      <c r="E162">
        <v>4</v>
      </c>
      <c r="F162">
        <v>504</v>
      </c>
      <c r="H162" s="7">
        <v>45383</v>
      </c>
      <c r="I162" t="s">
        <v>641</v>
      </c>
      <c r="K162" t="s">
        <v>546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126</v>
      </c>
      <c r="T162" s="4">
        <v>0</v>
      </c>
      <c r="U162" s="4">
        <v>0</v>
      </c>
      <c r="V162" t="s">
        <v>259</v>
      </c>
      <c r="W162">
        <v>230</v>
      </c>
      <c r="X162" t="str" cm="1">
        <f t="array" ref="X162">INDEX(Summary_by_Sub!$B$5:$B$489,MATCH(1,(V162=Summary_by_Sub!$B$5:$B$489)*(W162=Summary_by_Sub!$C$5:$C$489),0))</f>
        <v>Whirlwind</v>
      </c>
      <c r="Y162" s="10">
        <v>0</v>
      </c>
    </row>
    <row r="163" spans="1:25" x14ac:dyDescent="0.35">
      <c r="A163" t="s">
        <v>91</v>
      </c>
      <c r="B163" t="s">
        <v>194</v>
      </c>
      <c r="C163">
        <v>69</v>
      </c>
      <c r="D163" t="s">
        <v>192</v>
      </c>
      <c r="E163">
        <v>8</v>
      </c>
      <c r="F163">
        <v>552</v>
      </c>
      <c r="H163" s="3">
        <v>46117</v>
      </c>
      <c r="I163" t="s">
        <v>313</v>
      </c>
      <c r="K163" t="s">
        <v>258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69</v>
      </c>
      <c r="U163" s="4">
        <v>0</v>
      </c>
      <c r="V163" t="s">
        <v>259</v>
      </c>
      <c r="W163">
        <v>230</v>
      </c>
      <c r="X163" t="str" cm="1">
        <f t="array" ref="X163">INDEX(Summary_by_Sub!$B$5:$B$489,MATCH(1,(V163=Summary_by_Sub!$B$5:$B$489)*(W163=Summary_by_Sub!$C$5:$C$489),0))</f>
        <v>Whirlwind</v>
      </c>
      <c r="Y163" s="10">
        <v>1</v>
      </c>
    </row>
    <row r="164" spans="1:25" x14ac:dyDescent="0.35">
      <c r="A164" t="s">
        <v>1046</v>
      </c>
      <c r="B164" t="s">
        <v>194</v>
      </c>
      <c r="C164">
        <v>40</v>
      </c>
      <c r="E164">
        <v>4</v>
      </c>
      <c r="F164">
        <v>160</v>
      </c>
      <c r="H164" s="7">
        <v>45930</v>
      </c>
      <c r="I164" t="s">
        <v>1047</v>
      </c>
      <c r="K164" t="s">
        <v>514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40</v>
      </c>
      <c r="T164" s="4">
        <v>0</v>
      </c>
      <c r="U164" s="4">
        <v>0</v>
      </c>
      <c r="V164" t="s">
        <v>515</v>
      </c>
      <c r="W164">
        <v>230</v>
      </c>
      <c r="X164" t="str" cm="1">
        <f t="array" ref="X164">INDEX(Summary_by_Sub!$B$5:$B$489,MATCH(1,(V164=Summary_by_Sub!$B$5:$B$489)*(W164=Summary_by_Sub!$C$5:$C$489),0))</f>
        <v>Gates</v>
      </c>
      <c r="Y164" s="10">
        <v>0</v>
      </c>
    </row>
    <row r="165" spans="1:25" x14ac:dyDescent="0.35">
      <c r="A165" t="s">
        <v>1046</v>
      </c>
      <c r="B165" t="s">
        <v>193</v>
      </c>
      <c r="C165">
        <v>250</v>
      </c>
      <c r="H165" s="7">
        <v>45930</v>
      </c>
      <c r="I165" t="s">
        <v>1047</v>
      </c>
      <c r="K165" t="s">
        <v>514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250</v>
      </c>
      <c r="R165" s="4">
        <v>0</v>
      </c>
      <c r="S165" s="4">
        <v>0</v>
      </c>
      <c r="T165" s="4">
        <v>0</v>
      </c>
      <c r="U165" s="4">
        <v>0</v>
      </c>
      <c r="V165" t="s">
        <v>515</v>
      </c>
      <c r="W165">
        <v>230</v>
      </c>
      <c r="X165" t="str" cm="1">
        <f t="array" ref="X165">INDEX(Summary_by_Sub!$B$5:$B$489,MATCH(1,(V165=Summary_by_Sub!$B$5:$B$489)*(W165=Summary_by_Sub!$C$5:$C$489),0))</f>
        <v>Gates</v>
      </c>
      <c r="Y165" s="10">
        <v>0</v>
      </c>
    </row>
    <row r="166" spans="1:25" x14ac:dyDescent="0.35">
      <c r="A166" t="s">
        <v>1046</v>
      </c>
      <c r="B166" t="s">
        <v>511</v>
      </c>
      <c r="C166">
        <v>185</v>
      </c>
      <c r="E166">
        <v>4</v>
      </c>
      <c r="F166">
        <v>740</v>
      </c>
      <c r="H166" s="7">
        <v>45930</v>
      </c>
      <c r="I166" t="s">
        <v>1047</v>
      </c>
      <c r="K166" t="s">
        <v>514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185</v>
      </c>
      <c r="T166" s="4">
        <v>0</v>
      </c>
      <c r="U166" s="4">
        <v>0</v>
      </c>
      <c r="V166" t="s">
        <v>515</v>
      </c>
      <c r="W166">
        <v>230</v>
      </c>
      <c r="X166" t="str" cm="1">
        <f t="array" ref="X166">INDEX(Summary_by_Sub!$B$5:$B$489,MATCH(1,(V166=Summary_by_Sub!$B$5:$B$489)*(W166=Summary_by_Sub!$C$5:$C$489),0))</f>
        <v>Gates</v>
      </c>
      <c r="Y166" s="10">
        <v>0</v>
      </c>
    </row>
    <row r="167" spans="1:25" x14ac:dyDescent="0.35">
      <c r="A167" t="s">
        <v>92</v>
      </c>
      <c r="B167" t="s">
        <v>193</v>
      </c>
      <c r="C167">
        <v>50</v>
      </c>
      <c r="D167" t="s">
        <v>93</v>
      </c>
      <c r="E167">
        <v>0</v>
      </c>
      <c r="F167">
        <v>0</v>
      </c>
      <c r="H167" s="3">
        <v>45261</v>
      </c>
      <c r="I167" t="s">
        <v>314</v>
      </c>
      <c r="J167" t="s">
        <v>315</v>
      </c>
      <c r="K167" t="s">
        <v>316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50</v>
      </c>
      <c r="R167" s="4">
        <v>0</v>
      </c>
      <c r="S167" s="4">
        <v>0</v>
      </c>
      <c r="T167" s="4">
        <v>0</v>
      </c>
      <c r="U167" s="4">
        <v>0</v>
      </c>
      <c r="V167" t="s">
        <v>317</v>
      </c>
      <c r="W167">
        <v>230</v>
      </c>
      <c r="X167" t="str" cm="1">
        <f t="array" ref="X167">INDEX(Summary_by_Sub!$B$5:$B$489,MATCH(1,(V167=Summary_by_Sub!$B$5:$B$489)*(W167=Summary_by_Sub!$C$5:$C$489),0))</f>
        <v>Fink (Proposed)</v>
      </c>
      <c r="Y167" s="10">
        <v>1</v>
      </c>
    </row>
    <row r="168" spans="1:25" x14ac:dyDescent="0.35">
      <c r="A168" t="s">
        <v>93</v>
      </c>
      <c r="B168" t="s">
        <v>194</v>
      </c>
      <c r="C168">
        <v>5</v>
      </c>
      <c r="D168" t="s">
        <v>92</v>
      </c>
      <c r="E168">
        <v>4</v>
      </c>
      <c r="F168">
        <v>20</v>
      </c>
      <c r="H168" s="3">
        <v>45261</v>
      </c>
      <c r="I168" t="s">
        <v>314</v>
      </c>
      <c r="J168" t="s">
        <v>627</v>
      </c>
      <c r="K168" t="s">
        <v>316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5</v>
      </c>
      <c r="T168" s="4">
        <v>0</v>
      </c>
      <c r="U168" s="4">
        <v>0</v>
      </c>
      <c r="V168" t="s">
        <v>317</v>
      </c>
      <c r="W168">
        <v>230</v>
      </c>
      <c r="X168" t="str" cm="1">
        <f t="array" ref="X168">INDEX(Summary_by_Sub!$B$5:$B$489,MATCH(1,(V168=Summary_by_Sub!$B$5:$B$489)*(W168=Summary_by_Sub!$C$5:$C$489),0))</f>
        <v>Fink (Proposed)</v>
      </c>
      <c r="Y168" s="10">
        <v>1</v>
      </c>
    </row>
    <row r="169" spans="1:25" x14ac:dyDescent="0.35">
      <c r="A169" s="6" t="s">
        <v>625</v>
      </c>
      <c r="B169" t="s">
        <v>193</v>
      </c>
      <c r="C169">
        <v>20</v>
      </c>
      <c r="E169">
        <v>0</v>
      </c>
      <c r="F169">
        <v>0</v>
      </c>
      <c r="H169" s="3">
        <v>45261</v>
      </c>
      <c r="I169" t="s">
        <v>314</v>
      </c>
      <c r="J169" s="6" t="s">
        <v>315</v>
      </c>
      <c r="K169" t="s">
        <v>316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20</v>
      </c>
      <c r="R169" s="4">
        <v>0</v>
      </c>
      <c r="S169" s="4">
        <v>0</v>
      </c>
      <c r="T169" s="4">
        <v>0</v>
      </c>
      <c r="U169" s="4">
        <v>0</v>
      </c>
      <c r="V169" t="s">
        <v>317</v>
      </c>
      <c r="W169">
        <v>230</v>
      </c>
      <c r="X169" t="str" cm="1">
        <f t="array" ref="X169">INDEX(Summary_by_Sub!$B$5:$B$489,MATCH(1,(V169=Summary_by_Sub!$B$5:$B$489)*(W169=Summary_by_Sub!$C$5:$C$489),0))</f>
        <v>Fink (Proposed)</v>
      </c>
      <c r="Y169" s="10">
        <v>0</v>
      </c>
    </row>
    <row r="170" spans="1:25" x14ac:dyDescent="0.35">
      <c r="A170" s="6" t="s">
        <v>625</v>
      </c>
      <c r="B170" t="s">
        <v>193</v>
      </c>
      <c r="C170">
        <v>50</v>
      </c>
      <c r="E170">
        <v>0</v>
      </c>
      <c r="F170">
        <v>0</v>
      </c>
      <c r="H170" s="3">
        <v>45261</v>
      </c>
      <c r="I170" t="s">
        <v>314</v>
      </c>
      <c r="J170" s="6" t="s">
        <v>315</v>
      </c>
      <c r="K170" t="s">
        <v>316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50</v>
      </c>
      <c r="R170" s="4">
        <v>0</v>
      </c>
      <c r="S170" s="4">
        <v>0</v>
      </c>
      <c r="T170" s="4">
        <v>0</v>
      </c>
      <c r="U170" s="4">
        <v>0</v>
      </c>
      <c r="V170" t="s">
        <v>317</v>
      </c>
      <c r="W170">
        <v>230</v>
      </c>
      <c r="X170" t="str" cm="1">
        <f t="array" ref="X170">INDEX(Summary_by_Sub!$B$5:$B$489,MATCH(1,(V170=Summary_by_Sub!$B$5:$B$489)*(W170=Summary_by_Sub!$C$5:$C$489),0))</f>
        <v>Fink (Proposed)</v>
      </c>
      <c r="Y170" s="10">
        <v>0</v>
      </c>
    </row>
    <row r="171" spans="1:25" x14ac:dyDescent="0.35">
      <c r="A171" s="6" t="s">
        <v>628</v>
      </c>
      <c r="B171" t="s">
        <v>194</v>
      </c>
      <c r="C171">
        <v>27</v>
      </c>
      <c r="E171">
        <v>4</v>
      </c>
      <c r="F171">
        <f>4*27</f>
        <v>108</v>
      </c>
      <c r="H171" s="3">
        <v>45261</v>
      </c>
      <c r="I171" t="s">
        <v>314</v>
      </c>
      <c r="J171" t="s">
        <v>627</v>
      </c>
      <c r="K171" t="s">
        <v>316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27</v>
      </c>
      <c r="T171" s="4">
        <v>0</v>
      </c>
      <c r="U171" s="4">
        <v>0</v>
      </c>
      <c r="V171" t="s">
        <v>317</v>
      </c>
      <c r="W171">
        <v>230</v>
      </c>
      <c r="X171" t="str" cm="1">
        <f t="array" ref="X171">INDEX(Summary_by_Sub!$B$5:$B$489,MATCH(1,(V171=Summary_by_Sub!$B$5:$B$489)*(W171=Summary_by_Sub!$C$5:$C$489),0))</f>
        <v>Fink (Proposed)</v>
      </c>
      <c r="Y171" s="10">
        <v>0</v>
      </c>
    </row>
    <row r="172" spans="1:25" x14ac:dyDescent="0.35">
      <c r="A172" s="6" t="s">
        <v>626</v>
      </c>
      <c r="B172" t="s">
        <v>194</v>
      </c>
      <c r="C172">
        <v>40</v>
      </c>
      <c r="E172">
        <v>4</v>
      </c>
      <c r="F172">
        <v>160</v>
      </c>
      <c r="H172" s="3">
        <v>45261</v>
      </c>
      <c r="I172" t="s">
        <v>314</v>
      </c>
      <c r="J172" s="6" t="s">
        <v>318</v>
      </c>
      <c r="K172" t="s">
        <v>316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40</v>
      </c>
      <c r="T172" s="4">
        <v>0</v>
      </c>
      <c r="U172" s="4">
        <v>0</v>
      </c>
      <c r="V172" t="s">
        <v>317</v>
      </c>
      <c r="W172">
        <v>230</v>
      </c>
      <c r="X172" t="str" cm="1">
        <f t="array" ref="X172">INDEX(Summary_by_Sub!$B$5:$B$489,MATCH(1,(V172=Summary_by_Sub!$B$5:$B$489)*(W172=Summary_by_Sub!$C$5:$C$489),0))</f>
        <v>Fink (Proposed)</v>
      </c>
      <c r="Y172" s="10">
        <v>0</v>
      </c>
    </row>
    <row r="173" spans="1:25" x14ac:dyDescent="0.35">
      <c r="A173" s="6" t="s">
        <v>629</v>
      </c>
      <c r="B173" t="s">
        <v>193</v>
      </c>
      <c r="C173">
        <v>70</v>
      </c>
      <c r="E173">
        <v>0</v>
      </c>
      <c r="F173">
        <v>0</v>
      </c>
      <c r="H173" s="3">
        <v>45261</v>
      </c>
      <c r="I173" t="s">
        <v>314</v>
      </c>
      <c r="J173" s="6" t="s">
        <v>631</v>
      </c>
      <c r="K173" t="s">
        <v>316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70</v>
      </c>
      <c r="R173" s="4">
        <v>0</v>
      </c>
      <c r="S173" s="4">
        <v>0</v>
      </c>
      <c r="T173" s="4">
        <v>0</v>
      </c>
      <c r="U173" s="4">
        <v>0</v>
      </c>
      <c r="V173" t="s">
        <v>317</v>
      </c>
      <c r="W173">
        <v>230</v>
      </c>
      <c r="X173" t="str" cm="1">
        <f t="array" ref="X173">INDEX(Summary_by_Sub!$B$5:$B$489,MATCH(1,(V173=Summary_by_Sub!$B$5:$B$489)*(W173=Summary_by_Sub!$C$5:$C$489),0))</f>
        <v>Fink (Proposed)</v>
      </c>
      <c r="Y173" s="10">
        <v>0</v>
      </c>
    </row>
    <row r="174" spans="1:25" x14ac:dyDescent="0.35">
      <c r="A174" s="6" t="s">
        <v>630</v>
      </c>
      <c r="B174" t="s">
        <v>194</v>
      </c>
      <c r="C174">
        <v>90</v>
      </c>
      <c r="E174">
        <v>4</v>
      </c>
      <c r="F174">
        <v>360</v>
      </c>
      <c r="H174" s="3">
        <v>45261</v>
      </c>
      <c r="I174" t="s">
        <v>314</v>
      </c>
      <c r="J174" s="6" t="s">
        <v>632</v>
      </c>
      <c r="K174" t="s">
        <v>316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90</v>
      </c>
      <c r="T174" s="4">
        <v>0</v>
      </c>
      <c r="U174" s="4">
        <v>0</v>
      </c>
      <c r="V174" t="s">
        <v>317</v>
      </c>
      <c r="W174">
        <v>230</v>
      </c>
      <c r="X174" t="str" cm="1">
        <f t="array" ref="X174">INDEX(Summary_by_Sub!$B$5:$B$489,MATCH(1,(V174=Summary_by_Sub!$B$5:$B$489)*(W174=Summary_by_Sub!$C$5:$C$489),0))</f>
        <v>Fink (Proposed)</v>
      </c>
      <c r="Y174" s="10">
        <v>0</v>
      </c>
    </row>
    <row r="175" spans="1:25" x14ac:dyDescent="0.35">
      <c r="A175" t="s">
        <v>94</v>
      </c>
      <c r="B175" t="s">
        <v>194</v>
      </c>
      <c r="C175">
        <v>300</v>
      </c>
      <c r="D175" t="s">
        <v>192</v>
      </c>
      <c r="E175">
        <v>4</v>
      </c>
      <c r="F175">
        <v>1200</v>
      </c>
      <c r="H175" s="3">
        <v>45383</v>
      </c>
      <c r="I175" t="s">
        <v>319</v>
      </c>
      <c r="K175" t="s">
        <v>320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300</v>
      </c>
      <c r="T175" s="4">
        <v>0</v>
      </c>
      <c r="U175" s="4">
        <v>0</v>
      </c>
      <c r="V175" t="s">
        <v>321</v>
      </c>
      <c r="W175">
        <v>230</v>
      </c>
      <c r="X175" t="str" cm="1">
        <f t="array" ref="X175">INDEX(Summary_by_Sub!$B$5:$B$489,MATCH(1,(V175=Summary_by_Sub!$B$5:$B$489)*(W175=Summary_by_Sub!$C$5:$C$489),0))</f>
        <v>Vaca Dixon</v>
      </c>
      <c r="Y175" s="10">
        <v>1</v>
      </c>
    </row>
    <row r="176" spans="1:25" x14ac:dyDescent="0.35">
      <c r="A176" t="s">
        <v>95</v>
      </c>
      <c r="B176" t="s">
        <v>194</v>
      </c>
      <c r="C176">
        <v>25</v>
      </c>
      <c r="D176" t="s">
        <v>192</v>
      </c>
      <c r="E176">
        <v>4</v>
      </c>
      <c r="F176">
        <v>100</v>
      </c>
      <c r="H176" s="3">
        <v>45121</v>
      </c>
      <c r="I176" t="s">
        <v>322</v>
      </c>
      <c r="J176" t="s">
        <v>323</v>
      </c>
      <c r="K176" t="s">
        <v>324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25</v>
      </c>
      <c r="T176" s="4">
        <v>0</v>
      </c>
      <c r="U176" s="4">
        <v>0</v>
      </c>
      <c r="V176" t="s">
        <v>325</v>
      </c>
      <c r="W176">
        <v>230</v>
      </c>
      <c r="X176" t="str" cm="1">
        <f t="array" ref="X176">INDEX(Summary_by_Sub!$B$5:$B$489,MATCH(1,(V176=Summary_by_Sub!$B$5:$B$489)*(W176=Summary_by_Sub!$C$5:$C$489),0))</f>
        <v>Weber</v>
      </c>
      <c r="Y176" s="10">
        <v>1</v>
      </c>
    </row>
    <row r="177" spans="1:25" x14ac:dyDescent="0.35">
      <c r="A177" t="s">
        <v>96</v>
      </c>
      <c r="B177" t="s">
        <v>194</v>
      </c>
      <c r="C177">
        <v>400</v>
      </c>
      <c r="D177" t="s">
        <v>192</v>
      </c>
      <c r="E177">
        <v>4</v>
      </c>
      <c r="F177">
        <v>1600</v>
      </c>
      <c r="H177" s="3">
        <v>45689</v>
      </c>
      <c r="I177" t="s">
        <v>326</v>
      </c>
      <c r="K177" t="s">
        <v>327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400</v>
      </c>
      <c r="T177" s="4">
        <v>0</v>
      </c>
      <c r="U177" s="4">
        <v>0</v>
      </c>
      <c r="V177" t="s">
        <v>328</v>
      </c>
      <c r="W177">
        <v>230</v>
      </c>
      <c r="X177" t="str" cm="1">
        <f t="array" ref="X177">INDEX(Summary_by_Sub!$B$5:$B$489,MATCH(1,(V177=Summary_by_Sub!$B$5:$B$489)*(W177=Summary_by_Sub!$C$5:$C$489),0))</f>
        <v>Tesla</v>
      </c>
      <c r="Y177" s="10">
        <v>1</v>
      </c>
    </row>
    <row r="178" spans="1:25" x14ac:dyDescent="0.35">
      <c r="A178" t="s">
        <v>536</v>
      </c>
      <c r="B178" t="s">
        <v>193</v>
      </c>
      <c r="C178">
        <v>52.5</v>
      </c>
      <c r="H178" s="3">
        <v>45184</v>
      </c>
      <c r="I178" t="s">
        <v>537</v>
      </c>
      <c r="J178" t="s">
        <v>538</v>
      </c>
      <c r="K178" t="s">
        <v>539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52.5</v>
      </c>
      <c r="R178" s="4">
        <v>0</v>
      </c>
      <c r="S178" s="4">
        <v>0</v>
      </c>
      <c r="T178" s="4">
        <v>0</v>
      </c>
      <c r="U178" s="4">
        <v>0</v>
      </c>
      <c r="V178" t="s">
        <v>540</v>
      </c>
      <c r="W178">
        <v>500</v>
      </c>
      <c r="X178" t="str" cm="1">
        <f t="array" ref="X178">INDEX(Summary_by_Sub!$B$5:$B$489,MATCH(1,(V178=Summary_by_Sub!$B$5:$B$489)*(W178=Summary_by_Sub!$C$5:$C$489),0))</f>
        <v>Hassayampa</v>
      </c>
      <c r="Y178" s="10">
        <v>1</v>
      </c>
    </row>
    <row r="179" spans="1:25" x14ac:dyDescent="0.35">
      <c r="A179" t="s">
        <v>541</v>
      </c>
      <c r="B179" t="s">
        <v>511</v>
      </c>
      <c r="C179">
        <v>12.5</v>
      </c>
      <c r="E179">
        <v>4</v>
      </c>
      <c r="F179">
        <v>50</v>
      </c>
      <c r="H179" s="3">
        <v>45184</v>
      </c>
      <c r="I179" t="s">
        <v>537</v>
      </c>
      <c r="J179" t="s">
        <v>542</v>
      </c>
      <c r="K179" t="s">
        <v>539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12.5</v>
      </c>
      <c r="T179" s="4">
        <v>0</v>
      </c>
      <c r="U179" s="4">
        <v>0</v>
      </c>
      <c r="V179" t="s">
        <v>540</v>
      </c>
      <c r="W179">
        <v>500</v>
      </c>
      <c r="X179" t="str" cm="1">
        <f t="array" ref="X179">INDEX(Summary_by_Sub!$B$5:$B$489,MATCH(1,(V179=Summary_by_Sub!$B$5:$B$489)*(W179=Summary_by_Sub!$C$5:$C$489),0))</f>
        <v>Hassayampa</v>
      </c>
      <c r="Y179" s="10">
        <v>1</v>
      </c>
    </row>
    <row r="180" spans="1:25" x14ac:dyDescent="0.35">
      <c r="A180" t="s">
        <v>330</v>
      </c>
      <c r="B180" t="s">
        <v>194</v>
      </c>
      <c r="C180">
        <v>400</v>
      </c>
      <c r="E180">
        <v>4</v>
      </c>
      <c r="F180">
        <v>1600</v>
      </c>
      <c r="H180" s="3">
        <v>45131</v>
      </c>
      <c r="I180" t="s">
        <v>329</v>
      </c>
      <c r="J180" t="s">
        <v>330</v>
      </c>
      <c r="K180" t="s">
        <v>331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400</v>
      </c>
      <c r="T180" s="4">
        <v>0</v>
      </c>
      <c r="U180" s="4">
        <v>0</v>
      </c>
      <c r="V180" t="s">
        <v>332</v>
      </c>
      <c r="W180">
        <v>230</v>
      </c>
      <c r="X180" t="str" cm="1">
        <f t="array" ref="X180">INDEX(Summary_by_Sub!$B$5:$B$489,MATCH(1,(V180=Summary_by_Sub!$B$5:$B$489)*(W180=Summary_by_Sub!$C$5:$C$489),0))</f>
        <v>Devers</v>
      </c>
      <c r="Y180" s="10">
        <v>1</v>
      </c>
    </row>
    <row r="181" spans="1:25" x14ac:dyDescent="0.35">
      <c r="A181" t="s">
        <v>700</v>
      </c>
      <c r="B181" t="s">
        <v>699</v>
      </c>
      <c r="C181">
        <v>213</v>
      </c>
      <c r="E181">
        <v>4</v>
      </c>
      <c r="F181">
        <v>484</v>
      </c>
      <c r="G181" t="s">
        <v>1390</v>
      </c>
      <c r="H181" s="7">
        <v>45279</v>
      </c>
      <c r="I181" t="s">
        <v>691</v>
      </c>
      <c r="J181" t="s">
        <v>697</v>
      </c>
      <c r="K181" t="s">
        <v>693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100</v>
      </c>
      <c r="R181" s="4">
        <v>113.5</v>
      </c>
      <c r="S181" s="4">
        <v>121</v>
      </c>
      <c r="T181" s="4">
        <v>0</v>
      </c>
      <c r="U181" s="4">
        <v>0</v>
      </c>
      <c r="V181" t="s">
        <v>375</v>
      </c>
      <c r="W181">
        <v>230</v>
      </c>
      <c r="X181" t="str" cm="1">
        <f t="array" ref="X181">INDEX(Summary_by_Sub!$B$5:$B$489,MATCH(1,(V181=Summary_by_Sub!$B$5:$B$489)*(W181=Summary_by_Sub!$C$5:$C$489),0))</f>
        <v>Red Bluff</v>
      </c>
      <c r="Y181" s="10">
        <v>0</v>
      </c>
    </row>
    <row r="182" spans="1:25" x14ac:dyDescent="0.35">
      <c r="A182" t="s">
        <v>98</v>
      </c>
      <c r="B182" t="s">
        <v>193</v>
      </c>
      <c r="C182">
        <v>182</v>
      </c>
      <c r="D182" t="s">
        <v>99</v>
      </c>
      <c r="E182">
        <v>0</v>
      </c>
      <c r="F182">
        <v>0</v>
      </c>
      <c r="H182" s="3">
        <v>45169</v>
      </c>
      <c r="I182" t="s">
        <v>333</v>
      </c>
      <c r="J182" t="s">
        <v>334</v>
      </c>
      <c r="K182" t="s">
        <v>304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182</v>
      </c>
      <c r="R182" s="4">
        <v>0</v>
      </c>
      <c r="S182" s="4">
        <v>0</v>
      </c>
      <c r="T182" s="4">
        <v>0</v>
      </c>
      <c r="U182" s="4">
        <v>0</v>
      </c>
      <c r="V182" t="s">
        <v>305</v>
      </c>
      <c r="W182">
        <v>230</v>
      </c>
      <c r="X182" t="str" cm="1">
        <f t="array" ref="X182">INDEX(Summary_by_Sub!$B$5:$B$489,MATCH(1,(V182=Summary_by_Sub!$B$5:$B$489)*(W182=Summary_by_Sub!$C$5:$C$489),0))</f>
        <v>Kramer</v>
      </c>
      <c r="Y182" s="10">
        <v>1</v>
      </c>
    </row>
    <row r="183" spans="1:25" x14ac:dyDescent="0.35">
      <c r="A183" t="s">
        <v>99</v>
      </c>
      <c r="B183" t="s">
        <v>194</v>
      </c>
      <c r="C183">
        <v>130</v>
      </c>
      <c r="D183" t="s">
        <v>98</v>
      </c>
      <c r="E183">
        <v>4</v>
      </c>
      <c r="F183">
        <v>520</v>
      </c>
      <c r="H183" s="3">
        <v>45169</v>
      </c>
      <c r="I183" t="s">
        <v>333</v>
      </c>
      <c r="J183" t="s">
        <v>335</v>
      </c>
      <c r="K183" t="s">
        <v>304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131</v>
      </c>
      <c r="T183" s="4">
        <v>0</v>
      </c>
      <c r="U183" s="4">
        <v>0</v>
      </c>
      <c r="V183" t="s">
        <v>305</v>
      </c>
      <c r="W183">
        <v>230</v>
      </c>
      <c r="X183" t="str" cm="1">
        <f t="array" ref="X183">INDEX(Summary_by_Sub!$B$5:$B$489,MATCH(1,(V183=Summary_by_Sub!$B$5:$B$489)*(W183=Summary_by_Sub!$C$5:$C$489),0))</f>
        <v>Kramer</v>
      </c>
      <c r="Y183" s="10">
        <v>1</v>
      </c>
    </row>
    <row r="184" spans="1:25" x14ac:dyDescent="0.35">
      <c r="A184" t="s">
        <v>100</v>
      </c>
      <c r="B184" t="s">
        <v>194</v>
      </c>
      <c r="C184">
        <v>61.5</v>
      </c>
      <c r="D184" t="s">
        <v>98</v>
      </c>
      <c r="E184">
        <v>4</v>
      </c>
      <c r="F184">
        <v>246</v>
      </c>
      <c r="H184" s="3">
        <v>45149</v>
      </c>
      <c r="I184" t="s">
        <v>336</v>
      </c>
      <c r="J184" t="s">
        <v>100</v>
      </c>
      <c r="K184" t="s">
        <v>304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61.5</v>
      </c>
      <c r="T184" s="4">
        <v>0</v>
      </c>
      <c r="U184" s="4">
        <v>0</v>
      </c>
      <c r="V184" t="s">
        <v>305</v>
      </c>
      <c r="W184">
        <v>230</v>
      </c>
      <c r="X184" t="str" cm="1">
        <f t="array" ref="X184">INDEX(Summary_by_Sub!$B$5:$B$489,MATCH(1,(V184=Summary_by_Sub!$B$5:$B$489)*(W184=Summary_by_Sub!$C$5:$C$489),0))</f>
        <v>Kramer</v>
      </c>
      <c r="Y184" s="10">
        <v>1</v>
      </c>
    </row>
    <row r="185" spans="1:25" x14ac:dyDescent="0.35">
      <c r="A185" t="s">
        <v>101</v>
      </c>
      <c r="B185" t="s">
        <v>194</v>
      </c>
      <c r="C185">
        <v>60</v>
      </c>
      <c r="D185" t="s">
        <v>98</v>
      </c>
      <c r="E185">
        <v>4</v>
      </c>
      <c r="F185">
        <v>240</v>
      </c>
      <c r="H185" s="3">
        <v>45162</v>
      </c>
      <c r="I185" t="s">
        <v>336</v>
      </c>
      <c r="J185" t="s">
        <v>101</v>
      </c>
      <c r="K185" t="s">
        <v>304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60</v>
      </c>
      <c r="T185" s="4">
        <v>0</v>
      </c>
      <c r="U185" s="4">
        <v>0</v>
      </c>
      <c r="V185" t="s">
        <v>305</v>
      </c>
      <c r="W185">
        <v>230</v>
      </c>
      <c r="X185" t="str" cm="1">
        <f t="array" ref="X185">INDEX(Summary_by_Sub!$B$5:$B$489,MATCH(1,(V185=Summary_by_Sub!$B$5:$B$489)*(W185=Summary_by_Sub!$C$5:$C$489),0))</f>
        <v>Kramer</v>
      </c>
      <c r="Y185" s="10">
        <v>1</v>
      </c>
    </row>
    <row r="186" spans="1:25" x14ac:dyDescent="0.35">
      <c r="A186" t="s">
        <v>102</v>
      </c>
      <c r="B186" t="s">
        <v>194</v>
      </c>
      <c r="C186">
        <v>12.5</v>
      </c>
      <c r="D186" t="s">
        <v>98</v>
      </c>
      <c r="E186">
        <v>4</v>
      </c>
      <c r="F186">
        <v>50</v>
      </c>
      <c r="H186" s="3">
        <v>45149</v>
      </c>
      <c r="I186" t="s">
        <v>336</v>
      </c>
      <c r="J186" t="s">
        <v>102</v>
      </c>
      <c r="K186" t="s">
        <v>304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12.5</v>
      </c>
      <c r="T186" s="4">
        <v>0</v>
      </c>
      <c r="U186" s="4">
        <v>0</v>
      </c>
      <c r="V186" t="s">
        <v>305</v>
      </c>
      <c r="W186">
        <v>230</v>
      </c>
      <c r="X186" t="str" cm="1">
        <f t="array" ref="X186">INDEX(Summary_by_Sub!$B$5:$B$489,MATCH(1,(V186=Summary_by_Sub!$B$5:$B$489)*(W186=Summary_by_Sub!$C$5:$C$489),0))</f>
        <v>Kramer</v>
      </c>
      <c r="Y186" s="10">
        <v>1</v>
      </c>
    </row>
    <row r="187" spans="1:25" x14ac:dyDescent="0.35">
      <c r="A187" t="s">
        <v>103</v>
      </c>
      <c r="B187" t="s">
        <v>194</v>
      </c>
      <c r="C187">
        <v>15</v>
      </c>
      <c r="D187" t="s">
        <v>98</v>
      </c>
      <c r="E187">
        <v>4</v>
      </c>
      <c r="F187">
        <v>60</v>
      </c>
      <c r="H187" s="3">
        <v>45162</v>
      </c>
      <c r="I187" t="s">
        <v>336</v>
      </c>
      <c r="J187" t="s">
        <v>103</v>
      </c>
      <c r="K187" t="s">
        <v>304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15</v>
      </c>
      <c r="T187" s="4">
        <v>0</v>
      </c>
      <c r="U187" s="4">
        <v>0</v>
      </c>
      <c r="V187" t="s">
        <v>305</v>
      </c>
      <c r="W187">
        <v>230</v>
      </c>
      <c r="X187" t="str" cm="1">
        <f t="array" ref="X187">INDEX(Summary_by_Sub!$B$5:$B$489,MATCH(1,(V187=Summary_by_Sub!$B$5:$B$489)*(W187=Summary_by_Sub!$C$5:$C$489),0))</f>
        <v>Kramer</v>
      </c>
      <c r="Y187" s="10">
        <v>1</v>
      </c>
    </row>
    <row r="188" spans="1:25" x14ac:dyDescent="0.35">
      <c r="A188" t="s">
        <v>104</v>
      </c>
      <c r="B188" t="s">
        <v>193</v>
      </c>
      <c r="C188">
        <v>123</v>
      </c>
      <c r="D188" t="s">
        <v>192</v>
      </c>
      <c r="E188">
        <v>0</v>
      </c>
      <c r="F188">
        <v>0</v>
      </c>
      <c r="H188" s="3">
        <v>45149</v>
      </c>
      <c r="I188" t="s">
        <v>336</v>
      </c>
      <c r="J188" t="s">
        <v>104</v>
      </c>
      <c r="K188" t="s">
        <v>304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123</v>
      </c>
      <c r="R188" s="4">
        <v>0</v>
      </c>
      <c r="S188" s="4">
        <v>0</v>
      </c>
      <c r="T188" s="4">
        <v>0</v>
      </c>
      <c r="U188" s="4">
        <v>0</v>
      </c>
      <c r="V188" t="s">
        <v>305</v>
      </c>
      <c r="W188">
        <v>230</v>
      </c>
      <c r="X188" t="str" cm="1">
        <f t="array" ref="X188">INDEX(Summary_by_Sub!$B$5:$B$489,MATCH(1,(V188=Summary_by_Sub!$B$5:$B$489)*(W188=Summary_by_Sub!$C$5:$C$489),0))</f>
        <v>Kramer</v>
      </c>
      <c r="Y188" s="10">
        <v>1</v>
      </c>
    </row>
    <row r="189" spans="1:25" x14ac:dyDescent="0.35">
      <c r="A189" t="s">
        <v>105</v>
      </c>
      <c r="B189" t="s">
        <v>193</v>
      </c>
      <c r="C189">
        <v>110</v>
      </c>
      <c r="D189" t="s">
        <v>192</v>
      </c>
      <c r="E189">
        <v>0</v>
      </c>
      <c r="F189">
        <v>0</v>
      </c>
      <c r="H189" s="3">
        <v>45162</v>
      </c>
      <c r="I189" t="s">
        <v>336</v>
      </c>
      <c r="J189" t="s">
        <v>105</v>
      </c>
      <c r="K189" t="s">
        <v>304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110</v>
      </c>
      <c r="R189" s="4">
        <v>0</v>
      </c>
      <c r="S189" s="4">
        <v>0</v>
      </c>
      <c r="T189" s="4">
        <v>0</v>
      </c>
      <c r="U189" s="4">
        <v>0</v>
      </c>
      <c r="V189" t="s">
        <v>305</v>
      </c>
      <c r="W189">
        <v>230</v>
      </c>
      <c r="X189" t="str" cm="1">
        <f t="array" ref="X189">INDEX(Summary_by_Sub!$B$5:$B$489,MATCH(1,(V189=Summary_by_Sub!$B$5:$B$489)*(W189=Summary_by_Sub!$C$5:$C$489),0))</f>
        <v>Kramer</v>
      </c>
      <c r="Y189" s="10">
        <v>1</v>
      </c>
    </row>
    <row r="190" spans="1:25" x14ac:dyDescent="0.35">
      <c r="A190" t="s">
        <v>106</v>
      </c>
      <c r="B190" t="s">
        <v>193</v>
      </c>
      <c r="C190">
        <v>50</v>
      </c>
      <c r="D190" t="s">
        <v>192</v>
      </c>
      <c r="E190">
        <v>0</v>
      </c>
      <c r="F190">
        <v>0</v>
      </c>
      <c r="H190" s="3">
        <v>45149</v>
      </c>
      <c r="I190" t="s">
        <v>336</v>
      </c>
      <c r="J190" t="s">
        <v>106</v>
      </c>
      <c r="K190" t="s">
        <v>304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50</v>
      </c>
      <c r="R190" s="4">
        <v>0</v>
      </c>
      <c r="S190" s="4">
        <v>0</v>
      </c>
      <c r="T190" s="4">
        <v>0</v>
      </c>
      <c r="U190" s="4">
        <v>0</v>
      </c>
      <c r="V190" t="s">
        <v>305</v>
      </c>
      <c r="W190">
        <v>230</v>
      </c>
      <c r="X190" t="str" cm="1">
        <f t="array" ref="X190">INDEX(Summary_by_Sub!$B$5:$B$489,MATCH(1,(V190=Summary_by_Sub!$B$5:$B$489)*(W190=Summary_by_Sub!$C$5:$C$489),0))</f>
        <v>Kramer</v>
      </c>
      <c r="Y190" s="10">
        <v>1</v>
      </c>
    </row>
    <row r="191" spans="1:25" x14ac:dyDescent="0.35">
      <c r="A191" t="s">
        <v>107</v>
      </c>
      <c r="B191" t="s">
        <v>193</v>
      </c>
      <c r="C191">
        <v>17</v>
      </c>
      <c r="D191" t="s">
        <v>192</v>
      </c>
      <c r="E191">
        <v>0</v>
      </c>
      <c r="F191">
        <v>0</v>
      </c>
      <c r="H191" s="3">
        <v>45121</v>
      </c>
      <c r="I191" t="s">
        <v>336</v>
      </c>
      <c r="J191" t="s">
        <v>107</v>
      </c>
      <c r="K191" t="s">
        <v>304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17</v>
      </c>
      <c r="R191" s="4">
        <v>0</v>
      </c>
      <c r="S191" s="4">
        <v>0</v>
      </c>
      <c r="T191" s="4">
        <v>0</v>
      </c>
      <c r="U191" s="4">
        <v>0</v>
      </c>
      <c r="V191" t="s">
        <v>305</v>
      </c>
      <c r="W191">
        <v>230</v>
      </c>
      <c r="X191" t="str" cm="1">
        <f t="array" ref="X191">INDEX(Summary_by_Sub!$B$5:$B$489,MATCH(1,(V191=Summary_by_Sub!$B$5:$B$489)*(W191=Summary_by_Sub!$C$5:$C$489),0))</f>
        <v>Kramer</v>
      </c>
      <c r="Y191" s="10">
        <v>1</v>
      </c>
    </row>
    <row r="192" spans="1:25" x14ac:dyDescent="0.35">
      <c r="A192" t="s">
        <v>543</v>
      </c>
      <c r="B192" t="s">
        <v>491</v>
      </c>
      <c r="C192">
        <v>102</v>
      </c>
      <c r="D192">
        <v>102</v>
      </c>
      <c r="E192">
        <v>4</v>
      </c>
      <c r="F192">
        <v>208</v>
      </c>
      <c r="H192" s="3">
        <v>44993</v>
      </c>
      <c r="I192" t="s">
        <v>544</v>
      </c>
      <c r="J192" t="s">
        <v>545</v>
      </c>
      <c r="K192" t="s">
        <v>546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102</v>
      </c>
      <c r="R192" s="4">
        <v>0</v>
      </c>
      <c r="S192" s="4">
        <v>52</v>
      </c>
      <c r="T192" s="4">
        <v>0</v>
      </c>
      <c r="U192" s="4">
        <v>0</v>
      </c>
      <c r="V192" t="s">
        <v>259</v>
      </c>
      <c r="W192">
        <v>230</v>
      </c>
      <c r="X192" t="str" cm="1">
        <f t="array" ref="X192">INDEX(Summary_by_Sub!$B$5:$B$489,MATCH(1,(V192=Summary_by_Sub!$B$5:$B$489)*(W192=Summary_by_Sub!$C$5:$C$489),0))</f>
        <v>Whirlwind</v>
      </c>
      <c r="Y192" s="10">
        <v>0</v>
      </c>
    </row>
    <row r="193" spans="1:25" x14ac:dyDescent="0.35">
      <c r="A193" t="s">
        <v>547</v>
      </c>
      <c r="B193" t="s">
        <v>491</v>
      </c>
      <c r="C193">
        <v>72</v>
      </c>
      <c r="D193">
        <v>72</v>
      </c>
      <c r="E193">
        <v>4</v>
      </c>
      <c r="F193">
        <v>144</v>
      </c>
      <c r="H193" s="3">
        <v>44993</v>
      </c>
      <c r="I193" t="s">
        <v>544</v>
      </c>
      <c r="J193" t="s">
        <v>548</v>
      </c>
      <c r="K193" t="s">
        <v>546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72</v>
      </c>
      <c r="R193" s="4">
        <v>0</v>
      </c>
      <c r="S193" s="4">
        <v>36</v>
      </c>
      <c r="T193" s="4">
        <v>0</v>
      </c>
      <c r="U193" s="4">
        <v>0</v>
      </c>
      <c r="V193" t="s">
        <v>259</v>
      </c>
      <c r="W193">
        <v>230</v>
      </c>
      <c r="X193" t="str" cm="1">
        <f t="array" ref="X193">INDEX(Summary_by_Sub!$B$5:$B$489,MATCH(1,(V193=Summary_by_Sub!$B$5:$B$489)*(W193=Summary_by_Sub!$C$5:$C$489),0))</f>
        <v>Whirlwind</v>
      </c>
      <c r="Y193" s="10">
        <v>0</v>
      </c>
    </row>
    <row r="194" spans="1:25" x14ac:dyDescent="0.35">
      <c r="A194" t="s">
        <v>642</v>
      </c>
      <c r="B194" t="s">
        <v>729</v>
      </c>
      <c r="C194">
        <v>86</v>
      </c>
      <c r="H194" s="7">
        <v>45383</v>
      </c>
      <c r="I194" t="s">
        <v>544</v>
      </c>
      <c r="K194" t="s">
        <v>546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76</v>
      </c>
      <c r="S194" s="4">
        <f>300-226.5</f>
        <v>73.5</v>
      </c>
      <c r="T194" s="4">
        <v>0</v>
      </c>
      <c r="U194" s="4">
        <v>0</v>
      </c>
      <c r="V194" t="s">
        <v>259</v>
      </c>
      <c r="W194">
        <v>230</v>
      </c>
      <c r="X194" t="str" cm="1">
        <f t="array" ref="X194">INDEX(Summary_by_Sub!$B$5:$B$489,MATCH(1,(V194=Summary_by_Sub!$B$5:$B$489)*(W194=Summary_by_Sub!$C$5:$C$489),0))</f>
        <v>Whirlwind</v>
      </c>
      <c r="Y194" s="10">
        <v>0</v>
      </c>
    </row>
    <row r="195" spans="1:25" x14ac:dyDescent="0.35">
      <c r="A195" t="s">
        <v>108</v>
      </c>
      <c r="B195" t="s">
        <v>194</v>
      </c>
      <c r="C195">
        <v>22</v>
      </c>
      <c r="D195" t="s">
        <v>125</v>
      </c>
      <c r="E195">
        <v>4</v>
      </c>
      <c r="F195">
        <v>88</v>
      </c>
      <c r="H195" s="3">
        <v>44664</v>
      </c>
      <c r="I195" t="s">
        <v>337</v>
      </c>
      <c r="J195" t="s">
        <v>338</v>
      </c>
      <c r="K195" t="s">
        <v>339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22</v>
      </c>
      <c r="T195" s="4">
        <v>0</v>
      </c>
      <c r="U195" s="4">
        <v>0</v>
      </c>
      <c r="V195" t="s">
        <v>340</v>
      </c>
      <c r="W195">
        <v>230</v>
      </c>
      <c r="X195" t="str" cm="1">
        <f t="array" ref="X195">INDEX(Summary_by_Sub!$B$5:$B$489,MATCH(1,(V195=Summary_by_Sub!$B$5:$B$489)*(W195=Summary_by_Sub!$C$5:$C$489),0))</f>
        <v>Windhub</v>
      </c>
      <c r="Y195" s="10">
        <v>1</v>
      </c>
    </row>
    <row r="196" spans="1:25" x14ac:dyDescent="0.35">
      <c r="A196" t="s">
        <v>109</v>
      </c>
      <c r="B196" t="s">
        <v>193</v>
      </c>
      <c r="C196">
        <v>18</v>
      </c>
      <c r="D196" t="s">
        <v>192</v>
      </c>
      <c r="E196">
        <v>0</v>
      </c>
      <c r="F196">
        <v>0</v>
      </c>
      <c r="H196" s="3">
        <v>44664</v>
      </c>
      <c r="I196" t="s">
        <v>337</v>
      </c>
      <c r="J196" t="s">
        <v>338</v>
      </c>
      <c r="K196" t="s">
        <v>339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40</v>
      </c>
      <c r="R196" s="4">
        <v>0</v>
      </c>
      <c r="S196" s="4">
        <v>0</v>
      </c>
      <c r="T196" s="4">
        <v>0</v>
      </c>
      <c r="U196" s="4">
        <v>0</v>
      </c>
      <c r="V196" t="s">
        <v>340</v>
      </c>
      <c r="W196">
        <v>230</v>
      </c>
      <c r="X196" t="str" cm="1">
        <f t="array" ref="X196">INDEX(Summary_by_Sub!$B$5:$B$489,MATCH(1,(V196=Summary_by_Sub!$B$5:$B$489)*(W196=Summary_by_Sub!$C$5:$C$489),0))</f>
        <v>Windhub</v>
      </c>
      <c r="Y196" s="10">
        <v>1</v>
      </c>
    </row>
    <row r="197" spans="1:25" x14ac:dyDescent="0.35">
      <c r="A197" t="s">
        <v>110</v>
      </c>
      <c r="B197" t="s">
        <v>194</v>
      </c>
      <c r="C197">
        <v>18</v>
      </c>
      <c r="D197" t="s">
        <v>111</v>
      </c>
      <c r="E197">
        <v>4</v>
      </c>
      <c r="F197">
        <v>72</v>
      </c>
      <c r="H197" s="3">
        <v>44664</v>
      </c>
      <c r="I197" t="s">
        <v>337</v>
      </c>
      <c r="J197" t="s">
        <v>341</v>
      </c>
      <c r="K197" t="s">
        <v>339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18</v>
      </c>
      <c r="T197" s="4">
        <v>0</v>
      </c>
      <c r="U197" s="4">
        <v>0</v>
      </c>
      <c r="V197" t="s">
        <v>340</v>
      </c>
      <c r="W197">
        <v>230</v>
      </c>
      <c r="X197" t="str" cm="1">
        <f t="array" ref="X197">INDEX(Summary_by_Sub!$B$5:$B$489,MATCH(1,(V197=Summary_by_Sub!$B$5:$B$489)*(W197=Summary_by_Sub!$C$5:$C$489),0))</f>
        <v>Windhub</v>
      </c>
      <c r="Y197" s="10">
        <v>1</v>
      </c>
    </row>
    <row r="198" spans="1:25" x14ac:dyDescent="0.35">
      <c r="A198" t="s">
        <v>111</v>
      </c>
      <c r="B198" t="s">
        <v>193</v>
      </c>
      <c r="C198">
        <v>24</v>
      </c>
      <c r="D198" t="s">
        <v>110</v>
      </c>
      <c r="E198">
        <v>0</v>
      </c>
      <c r="F198">
        <v>0</v>
      </c>
      <c r="H198" s="3">
        <v>44664</v>
      </c>
      <c r="I198" t="s">
        <v>337</v>
      </c>
      <c r="J198" t="s">
        <v>341</v>
      </c>
      <c r="K198" t="s">
        <v>339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33</v>
      </c>
      <c r="R198" s="4">
        <v>0</v>
      </c>
      <c r="S198" s="4">
        <v>0</v>
      </c>
      <c r="T198" s="4">
        <v>0</v>
      </c>
      <c r="U198" s="4">
        <v>0</v>
      </c>
      <c r="V198" t="s">
        <v>340</v>
      </c>
      <c r="W198">
        <v>230</v>
      </c>
      <c r="X198" t="str" cm="1">
        <f t="array" ref="X198">INDEX(Summary_by_Sub!$B$5:$B$489,MATCH(1,(V198=Summary_by_Sub!$B$5:$B$489)*(W198=Summary_by_Sub!$C$5:$C$489),0))</f>
        <v>Windhub</v>
      </c>
      <c r="Y198" s="10">
        <v>1</v>
      </c>
    </row>
    <row r="199" spans="1:25" x14ac:dyDescent="0.35">
      <c r="A199" t="s">
        <v>112</v>
      </c>
      <c r="B199" t="s">
        <v>194</v>
      </c>
      <c r="C199">
        <v>80</v>
      </c>
      <c r="D199" t="s">
        <v>192</v>
      </c>
      <c r="E199">
        <v>4</v>
      </c>
      <c r="F199">
        <v>320</v>
      </c>
      <c r="H199" s="3">
        <v>45069</v>
      </c>
      <c r="I199" t="s">
        <v>342</v>
      </c>
      <c r="J199" t="s">
        <v>112</v>
      </c>
      <c r="K199" t="s">
        <v>343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80</v>
      </c>
      <c r="T199" s="4">
        <v>0</v>
      </c>
      <c r="U199" s="4">
        <v>0</v>
      </c>
      <c r="V199" t="s">
        <v>344</v>
      </c>
      <c r="W199">
        <v>230</v>
      </c>
      <c r="X199" t="str" cm="1">
        <f t="array" ref="X199">INDEX(Summary_by_Sub!$B$5:$B$489,MATCH(1,(V199=Summary_by_Sub!$B$5:$B$489)*(W199=Summary_by_Sub!$C$5:$C$489),0))</f>
        <v>Vincent</v>
      </c>
      <c r="Y199" s="10">
        <v>1</v>
      </c>
    </row>
    <row r="200" spans="1:25" x14ac:dyDescent="0.35">
      <c r="A200" t="s">
        <v>1008</v>
      </c>
      <c r="B200" t="s">
        <v>194</v>
      </c>
      <c r="C200">
        <v>99</v>
      </c>
      <c r="E200">
        <v>4</v>
      </c>
      <c r="F200">
        <f>99*4</f>
        <v>396</v>
      </c>
      <c r="H200" s="7">
        <v>45444</v>
      </c>
      <c r="I200" t="s">
        <v>342</v>
      </c>
      <c r="K200" t="s">
        <v>343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99</v>
      </c>
      <c r="T200" s="4">
        <v>0</v>
      </c>
      <c r="U200" s="4">
        <v>0</v>
      </c>
      <c r="V200" t="s">
        <v>344</v>
      </c>
      <c r="W200">
        <v>230</v>
      </c>
      <c r="X200" t="str" cm="1">
        <f t="array" ref="X200">INDEX(Summary_by_Sub!$B$5:$B$489,MATCH(1,(V200=Summary_by_Sub!$B$5:$B$489)*(W200=Summary_by_Sub!$C$5:$C$489),0))</f>
        <v>Vincent</v>
      </c>
      <c r="Y200" s="10">
        <v>0</v>
      </c>
    </row>
    <row r="201" spans="1:25" x14ac:dyDescent="0.35">
      <c r="A201" t="s">
        <v>837</v>
      </c>
      <c r="B201" t="s">
        <v>699</v>
      </c>
      <c r="C201">
        <v>45</v>
      </c>
      <c r="E201">
        <v>4</v>
      </c>
      <c r="F201">
        <v>120</v>
      </c>
      <c r="G201" t="s">
        <v>840</v>
      </c>
      <c r="H201" s="7">
        <v>45717</v>
      </c>
      <c r="I201" t="s">
        <v>842</v>
      </c>
      <c r="K201" t="s">
        <v>258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45</v>
      </c>
      <c r="S201" s="4">
        <v>30</v>
      </c>
      <c r="T201" s="4">
        <v>0</v>
      </c>
      <c r="U201" s="4">
        <v>0</v>
      </c>
      <c r="V201" t="s">
        <v>259</v>
      </c>
      <c r="W201">
        <v>230</v>
      </c>
      <c r="X201" t="str" cm="1">
        <f t="array" ref="X201">INDEX(Summary_by_Sub!$B$5:$B$489,MATCH(1,(V201=Summary_by_Sub!$B$5:$B$489)*(W201=Summary_by_Sub!$C$5:$C$489),0))</f>
        <v>Whirlwind</v>
      </c>
      <c r="Y201" s="10">
        <v>0</v>
      </c>
    </row>
    <row r="202" spans="1:25" x14ac:dyDescent="0.35">
      <c r="A202" t="s">
        <v>113</v>
      </c>
      <c r="B202" t="s">
        <v>193</v>
      </c>
      <c r="C202">
        <v>128</v>
      </c>
      <c r="D202" t="s">
        <v>114</v>
      </c>
      <c r="E202">
        <v>0</v>
      </c>
      <c r="F202">
        <v>0</v>
      </c>
      <c r="H202" s="3">
        <v>44922</v>
      </c>
      <c r="I202" t="s">
        <v>345</v>
      </c>
      <c r="J202" t="s">
        <v>346</v>
      </c>
      <c r="K202" t="s">
        <v>258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128</v>
      </c>
      <c r="R202" s="4">
        <v>0</v>
      </c>
      <c r="S202" s="4">
        <v>0</v>
      </c>
      <c r="T202" s="4">
        <v>0</v>
      </c>
      <c r="U202" s="4">
        <v>0</v>
      </c>
      <c r="V202" t="s">
        <v>259</v>
      </c>
      <c r="W202">
        <v>230</v>
      </c>
      <c r="X202" t="str" cm="1">
        <f t="array" ref="X202">INDEX(Summary_by_Sub!$B$5:$B$489,MATCH(1,(V202=Summary_by_Sub!$B$5:$B$489)*(W202=Summary_by_Sub!$C$5:$C$489),0))</f>
        <v>Whirlwind</v>
      </c>
      <c r="Y202" s="10">
        <v>1</v>
      </c>
    </row>
    <row r="203" spans="1:25" x14ac:dyDescent="0.35">
      <c r="A203" t="s">
        <v>114</v>
      </c>
      <c r="B203" t="s">
        <v>194</v>
      </c>
      <c r="C203">
        <v>40</v>
      </c>
      <c r="D203" t="s">
        <v>113</v>
      </c>
      <c r="E203">
        <v>4</v>
      </c>
      <c r="F203">
        <v>160</v>
      </c>
      <c r="G203" t="s">
        <v>200</v>
      </c>
      <c r="H203" s="3">
        <v>44922</v>
      </c>
      <c r="I203" t="s">
        <v>345</v>
      </c>
      <c r="J203" t="s">
        <v>346</v>
      </c>
      <c r="K203" t="s">
        <v>258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40</v>
      </c>
      <c r="T203" s="4">
        <v>0</v>
      </c>
      <c r="U203" s="4">
        <v>0</v>
      </c>
      <c r="V203" t="s">
        <v>259</v>
      </c>
      <c r="W203">
        <v>230</v>
      </c>
      <c r="X203" t="str" cm="1">
        <f t="array" ref="X203">INDEX(Summary_by_Sub!$B$5:$B$489,MATCH(1,(V203=Summary_by_Sub!$B$5:$B$489)*(W203=Summary_by_Sub!$C$5:$C$489),0))</f>
        <v>Whirlwind</v>
      </c>
      <c r="Y203" s="10">
        <v>1</v>
      </c>
    </row>
    <row r="204" spans="1:25" x14ac:dyDescent="0.35">
      <c r="A204" t="s">
        <v>933</v>
      </c>
      <c r="B204" t="s">
        <v>699</v>
      </c>
      <c r="C204">
        <v>105</v>
      </c>
      <c r="H204" s="7">
        <v>45931</v>
      </c>
      <c r="I204" t="s">
        <v>934</v>
      </c>
      <c r="K204" t="s">
        <v>935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>
        <v>39</v>
      </c>
      <c r="R204">
        <v>66</v>
      </c>
      <c r="S204" s="4">
        <v>80</v>
      </c>
      <c r="T204" s="4">
        <v>0</v>
      </c>
      <c r="U204" s="4">
        <v>0</v>
      </c>
      <c r="V204" t="s">
        <v>936</v>
      </c>
      <c r="W204">
        <v>230</v>
      </c>
      <c r="X204" t="str" cm="1">
        <f t="array" ref="X204">INDEX(Summary_by_Sub!$B$5:$B$489,MATCH(1,(V204=Summary_by_Sub!$B$5:$B$489)*(W204=Summary_by_Sub!$C$5:$C$489),0))</f>
        <v>Pastoria</v>
      </c>
      <c r="Y204" s="10">
        <v>1</v>
      </c>
    </row>
    <row r="205" spans="1:25" x14ac:dyDescent="0.35">
      <c r="A205" t="s">
        <v>844</v>
      </c>
      <c r="B205" t="s">
        <v>194</v>
      </c>
      <c r="C205">
        <v>279</v>
      </c>
      <c r="E205">
        <v>4</v>
      </c>
      <c r="F205">
        <f>279*4</f>
        <v>1116</v>
      </c>
      <c r="H205" s="7">
        <v>45536</v>
      </c>
      <c r="I205" t="s">
        <v>841</v>
      </c>
      <c r="K205" t="s">
        <v>843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279</v>
      </c>
      <c r="T205" s="4">
        <v>0</v>
      </c>
      <c r="U205" s="4">
        <v>0</v>
      </c>
      <c r="V205" t="s">
        <v>845</v>
      </c>
      <c r="W205">
        <v>230</v>
      </c>
      <c r="X205" t="str" cm="1">
        <f t="array" ref="X205">INDEX(Summary_by_Sub!$B$5:$B$489,MATCH(1,(V205=Summary_by_Sub!$B$5:$B$489)*(W205=Summary_by_Sub!$C$5:$C$489),0))</f>
        <v>Eldorado</v>
      </c>
      <c r="Y205" s="10">
        <v>0</v>
      </c>
    </row>
    <row r="206" spans="1:25" x14ac:dyDescent="0.35">
      <c r="A206" t="s">
        <v>844</v>
      </c>
      <c r="B206" t="s">
        <v>193</v>
      </c>
      <c r="C206">
        <v>300</v>
      </c>
      <c r="H206" s="7">
        <v>45536</v>
      </c>
      <c r="I206" t="s">
        <v>841</v>
      </c>
      <c r="K206" t="s">
        <v>843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300</v>
      </c>
      <c r="S206" s="4">
        <v>0</v>
      </c>
      <c r="T206" s="4">
        <v>0</v>
      </c>
      <c r="U206" s="4">
        <v>0</v>
      </c>
      <c r="V206" t="s">
        <v>845</v>
      </c>
      <c r="W206">
        <v>230</v>
      </c>
      <c r="X206" t="str" cm="1">
        <f t="array" ref="X206">INDEX(Summary_by_Sub!$B$5:$B$489,MATCH(1,(V206=Summary_by_Sub!$B$5:$B$489)*(W206=Summary_by_Sub!$C$5:$C$489),0))</f>
        <v>Eldorado</v>
      </c>
      <c r="Y206" s="10">
        <v>0</v>
      </c>
    </row>
    <row r="207" spans="1:25" x14ac:dyDescent="0.35">
      <c r="A207" t="s">
        <v>115</v>
      </c>
      <c r="B207" t="s">
        <v>193</v>
      </c>
      <c r="C207">
        <v>125</v>
      </c>
      <c r="D207" t="s">
        <v>116</v>
      </c>
      <c r="E207">
        <v>0</v>
      </c>
      <c r="F207">
        <v>0</v>
      </c>
      <c r="H207" s="3">
        <v>45133</v>
      </c>
      <c r="I207" t="s">
        <v>347</v>
      </c>
      <c r="J207" t="s">
        <v>348</v>
      </c>
      <c r="K207" t="s">
        <v>349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125</v>
      </c>
      <c r="R207" s="4">
        <v>0</v>
      </c>
      <c r="S207" s="4">
        <v>0</v>
      </c>
      <c r="T207" s="4">
        <v>0</v>
      </c>
      <c r="U207" s="4">
        <v>0</v>
      </c>
      <c r="V207" t="s">
        <v>350</v>
      </c>
      <c r="W207">
        <v>230</v>
      </c>
      <c r="X207" t="str" cm="1">
        <f t="array" ref="X207">INDEX(Summary_by_Sub!$B$5:$B$489,MATCH(1,(V207=Summary_by_Sub!$B$5:$B$489)*(W207=Summary_by_Sub!$C$5:$C$489),0))</f>
        <v>Trout Canyon</v>
      </c>
      <c r="Y207" s="10">
        <v>1</v>
      </c>
    </row>
    <row r="208" spans="1:25" x14ac:dyDescent="0.35">
      <c r="A208" t="s">
        <v>116</v>
      </c>
      <c r="B208" t="s">
        <v>194</v>
      </c>
      <c r="C208">
        <v>50</v>
      </c>
      <c r="D208" t="s">
        <v>115</v>
      </c>
      <c r="E208">
        <v>4</v>
      </c>
      <c r="F208">
        <v>200</v>
      </c>
      <c r="H208" s="3">
        <v>45133</v>
      </c>
      <c r="I208" t="s">
        <v>347</v>
      </c>
      <c r="J208" t="s">
        <v>351</v>
      </c>
      <c r="K208" t="s">
        <v>349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65</v>
      </c>
      <c r="T208" s="4">
        <v>0</v>
      </c>
      <c r="U208" s="4">
        <v>0</v>
      </c>
      <c r="V208" t="s">
        <v>350</v>
      </c>
      <c r="W208">
        <v>230</v>
      </c>
      <c r="X208" t="str" cm="1">
        <f t="array" ref="X208">INDEX(Summary_by_Sub!$B$5:$B$489,MATCH(1,(V208=Summary_by_Sub!$B$5:$B$489)*(W208=Summary_by_Sub!$C$5:$C$489),0))</f>
        <v>Trout Canyon</v>
      </c>
      <c r="Y208" s="10">
        <v>1</v>
      </c>
    </row>
    <row r="209" spans="1:25" x14ac:dyDescent="0.35">
      <c r="A209" s="6" t="s">
        <v>643</v>
      </c>
      <c r="B209" t="s">
        <v>729</v>
      </c>
      <c r="C209">
        <v>65</v>
      </c>
      <c r="E209">
        <v>4</v>
      </c>
      <c r="F209">
        <f>4*32</f>
        <v>128</v>
      </c>
      <c r="H209" s="7">
        <v>45443</v>
      </c>
      <c r="I209" t="s">
        <v>347</v>
      </c>
      <c r="K209" t="s">
        <v>349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65</v>
      </c>
      <c r="R209" s="4">
        <v>0</v>
      </c>
      <c r="S209" s="4">
        <v>32</v>
      </c>
      <c r="T209" s="4">
        <v>0</v>
      </c>
      <c r="U209" s="4">
        <v>0</v>
      </c>
      <c r="V209" t="s">
        <v>350</v>
      </c>
      <c r="W209">
        <v>230</v>
      </c>
      <c r="X209" t="str" cm="1">
        <f t="array" ref="X209">INDEX(Summary_by_Sub!$B$5:$B$489,MATCH(1,(V209=Summary_by_Sub!$B$5:$B$489)*(W209=Summary_by_Sub!$C$5:$C$489),0))</f>
        <v>Trout Canyon</v>
      </c>
      <c r="Y209" s="10">
        <v>0</v>
      </c>
    </row>
    <row r="210" spans="1:25" x14ac:dyDescent="0.35">
      <c r="A210" t="s">
        <v>644</v>
      </c>
      <c r="B210" t="s">
        <v>729</v>
      </c>
      <c r="C210">
        <v>60</v>
      </c>
      <c r="E210">
        <v>4</v>
      </c>
      <c r="F210">
        <f>4*53</f>
        <v>212</v>
      </c>
      <c r="H210" s="7">
        <v>45443</v>
      </c>
      <c r="I210" t="s">
        <v>347</v>
      </c>
      <c r="K210" t="s">
        <v>349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60</v>
      </c>
      <c r="R210" s="4">
        <v>0</v>
      </c>
      <c r="S210" s="4">
        <v>53</v>
      </c>
      <c r="T210" s="4">
        <v>0</v>
      </c>
      <c r="U210" s="4">
        <v>0</v>
      </c>
      <c r="V210" t="s">
        <v>350</v>
      </c>
      <c r="W210">
        <v>230</v>
      </c>
      <c r="X210" t="str" cm="1">
        <f t="array" ref="X210">INDEX(Summary_by_Sub!$B$5:$B$489,MATCH(1,(V210=Summary_by_Sub!$B$5:$B$489)*(W210=Summary_by_Sub!$C$5:$C$489),0))</f>
        <v>Trout Canyon</v>
      </c>
      <c r="Y210" s="10">
        <v>0</v>
      </c>
    </row>
    <row r="211" spans="1:25" x14ac:dyDescent="0.35">
      <c r="A211" t="s">
        <v>850</v>
      </c>
      <c r="B211" t="s">
        <v>699</v>
      </c>
      <c r="C211">
        <v>100</v>
      </c>
      <c r="E211">
        <v>4</v>
      </c>
      <c r="F211">
        <v>400</v>
      </c>
      <c r="H211" s="7">
        <v>45839</v>
      </c>
      <c r="I211" t="s">
        <v>851</v>
      </c>
      <c r="K211" t="s">
        <v>852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100</v>
      </c>
      <c r="S211" s="4">
        <v>100</v>
      </c>
      <c r="T211" s="4">
        <v>0</v>
      </c>
      <c r="U211" s="4">
        <v>0</v>
      </c>
      <c r="V211" t="s">
        <v>1098</v>
      </c>
      <c r="W211">
        <v>230</v>
      </c>
      <c r="X211" t="str" cm="1">
        <f t="array" ref="X211">INDEX(Summary_by_Sub!$B$5:$B$489,MATCH(1,(V211=Summary_by_Sub!$B$5:$B$489)*(W211=Summary_by_Sub!$C$5:$C$489),0))</f>
        <v>Cayetano</v>
      </c>
      <c r="Y211" s="10">
        <v>0</v>
      </c>
    </row>
    <row r="212" spans="1:25" x14ac:dyDescent="0.35">
      <c r="A212" t="s">
        <v>117</v>
      </c>
      <c r="B212" t="s">
        <v>194</v>
      </c>
      <c r="C212">
        <v>20</v>
      </c>
      <c r="D212" t="s">
        <v>118</v>
      </c>
      <c r="E212">
        <v>4</v>
      </c>
      <c r="F212">
        <v>60</v>
      </c>
      <c r="G212" t="s">
        <v>201</v>
      </c>
      <c r="H212" s="3">
        <v>45383</v>
      </c>
      <c r="I212" t="s">
        <v>352</v>
      </c>
      <c r="K212" t="s">
        <v>353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15</v>
      </c>
      <c r="T212" s="4">
        <v>0</v>
      </c>
      <c r="U212" s="4">
        <v>0</v>
      </c>
      <c r="V212" t="s">
        <v>354</v>
      </c>
      <c r="W212">
        <v>60</v>
      </c>
      <c r="X212" t="str" cm="1">
        <f t="array" ref="X212">INDEX(Summary_by_Sub!$B$5:$B$489,MATCH(1,(V212=Summary_by_Sub!$B$5:$B$489)*(W212=Summary_by_Sub!$C$5:$C$489),0))</f>
        <v>Crow Creek</v>
      </c>
      <c r="Y212" s="10">
        <v>1</v>
      </c>
    </row>
    <row r="213" spans="1:25" x14ac:dyDescent="0.35">
      <c r="A213" t="s">
        <v>118</v>
      </c>
      <c r="B213" t="s">
        <v>193</v>
      </c>
      <c r="C213">
        <v>20</v>
      </c>
      <c r="D213" t="s">
        <v>117</v>
      </c>
      <c r="E213">
        <v>0</v>
      </c>
      <c r="F213">
        <v>0</v>
      </c>
      <c r="H213" s="3">
        <v>45383</v>
      </c>
      <c r="I213" t="s">
        <v>352</v>
      </c>
      <c r="K213" t="s">
        <v>353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6.21</v>
      </c>
      <c r="R213" s="4">
        <v>14.11</v>
      </c>
      <c r="S213" s="4">
        <v>0</v>
      </c>
      <c r="T213" s="4">
        <v>0</v>
      </c>
      <c r="U213" s="4">
        <v>0</v>
      </c>
      <c r="V213" t="s">
        <v>354</v>
      </c>
      <c r="W213">
        <v>60</v>
      </c>
      <c r="X213" t="str" cm="1">
        <f t="array" ref="X213">INDEX(Summary_by_Sub!$B$5:$B$489,MATCH(1,(V213=Summary_by_Sub!$B$5:$B$489)*(W213=Summary_by_Sub!$C$5:$C$489),0))</f>
        <v>Crow Creek</v>
      </c>
      <c r="Y213" s="10">
        <v>1</v>
      </c>
    </row>
    <row r="214" spans="1:25" x14ac:dyDescent="0.35">
      <c r="A214" t="s">
        <v>1034</v>
      </c>
      <c r="B214" t="s">
        <v>194</v>
      </c>
      <c r="C214">
        <v>25</v>
      </c>
      <c r="E214">
        <v>4</v>
      </c>
      <c r="F214">
        <v>100</v>
      </c>
      <c r="H214" s="7">
        <v>45399</v>
      </c>
      <c r="I214" t="s">
        <v>1031</v>
      </c>
      <c r="K214" t="s">
        <v>1036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25</v>
      </c>
      <c r="T214" s="4">
        <v>0</v>
      </c>
      <c r="U214" s="4">
        <v>0</v>
      </c>
      <c r="V214" t="s">
        <v>1036</v>
      </c>
      <c r="W214">
        <v>230</v>
      </c>
      <c r="X214" t="str" cm="1">
        <f t="array" ref="X214">INDEX(Summary_by_Sub!$B$5:$B$489,MATCH(1,(V214=Summary_by_Sub!$B$5:$B$489)*(W214=Summary_by_Sub!$C$5:$C$489),0))</f>
        <v>Fulton</v>
      </c>
      <c r="Y214" s="10">
        <v>0</v>
      </c>
    </row>
    <row r="215" spans="1:25" x14ac:dyDescent="0.35">
      <c r="A215" t="s">
        <v>119</v>
      </c>
      <c r="B215" t="s">
        <v>194</v>
      </c>
      <c r="C215">
        <v>182.5</v>
      </c>
      <c r="D215" t="s">
        <v>192</v>
      </c>
      <c r="E215">
        <v>4</v>
      </c>
      <c r="F215">
        <v>730</v>
      </c>
      <c r="H215" s="3">
        <v>44658</v>
      </c>
      <c r="I215" t="s">
        <v>355</v>
      </c>
      <c r="J215" t="s">
        <v>119</v>
      </c>
      <c r="K215" t="s">
        <v>356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182.5</v>
      </c>
      <c r="T215" s="4">
        <v>0</v>
      </c>
      <c r="U215" s="4">
        <v>0</v>
      </c>
      <c r="V215" t="s">
        <v>357</v>
      </c>
      <c r="W215">
        <v>115</v>
      </c>
      <c r="X215" t="str" cm="1">
        <f t="array" ref="X215">INDEX(Summary_by_Sub!$B$5:$B$489,MATCH(1,(V215=Summary_by_Sub!$B$5:$B$489)*(W215=Summary_by_Sub!$C$5:$C$489),0))</f>
        <v>Moss Landing</v>
      </c>
      <c r="Y215" s="10">
        <v>1</v>
      </c>
    </row>
    <row r="216" spans="1:25" x14ac:dyDescent="0.35">
      <c r="A216" t="s">
        <v>120</v>
      </c>
      <c r="B216" t="s">
        <v>191</v>
      </c>
      <c r="C216">
        <v>76.349999999999994</v>
      </c>
      <c r="D216" t="s">
        <v>192</v>
      </c>
      <c r="E216">
        <v>0</v>
      </c>
      <c r="F216">
        <v>0</v>
      </c>
      <c r="H216" s="3">
        <v>45809</v>
      </c>
      <c r="I216" t="s">
        <v>358</v>
      </c>
      <c r="K216" t="s">
        <v>359</v>
      </c>
      <c r="L216" s="4">
        <v>0</v>
      </c>
      <c r="M216" s="4">
        <v>0</v>
      </c>
      <c r="N216" s="4">
        <v>76.400000000000006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t="s">
        <v>360</v>
      </c>
      <c r="W216">
        <v>230</v>
      </c>
      <c r="X216" t="str" cm="1">
        <f t="array" ref="X216">INDEX(Summary_by_Sub!$B$5:$B$489,MATCH(1,(V216=Summary_by_Sub!$B$5:$B$489)*(W216=Summary_by_Sub!$C$5:$C$489),0))</f>
        <v>Los Banos</v>
      </c>
      <c r="Y216" s="10">
        <v>1</v>
      </c>
    </row>
    <row r="217" spans="1:25" x14ac:dyDescent="0.35">
      <c r="A217" t="s">
        <v>871</v>
      </c>
      <c r="B217" t="s">
        <v>699</v>
      </c>
      <c r="C217">
        <v>125</v>
      </c>
      <c r="E217">
        <v>4</v>
      </c>
      <c r="F217">
        <f>4*31.25</f>
        <v>125</v>
      </c>
      <c r="H217" s="7">
        <v>45884</v>
      </c>
      <c r="I217" t="s">
        <v>853</v>
      </c>
      <c r="K217" t="s">
        <v>863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125</v>
      </c>
      <c r="R217" s="4">
        <v>0</v>
      </c>
      <c r="S217" s="4">
        <v>31.25</v>
      </c>
      <c r="T217" s="4">
        <v>0</v>
      </c>
      <c r="U217" s="4">
        <v>0</v>
      </c>
      <c r="V217" t="s">
        <v>515</v>
      </c>
      <c r="W217">
        <v>230</v>
      </c>
      <c r="X217" t="str" cm="1">
        <f t="array" ref="X217">INDEX(Summary_by_Sub!$B$5:$B$489,MATCH(1,(V217=Summary_by_Sub!$B$5:$B$489)*(W217=Summary_by_Sub!$C$5:$C$489),0))</f>
        <v>Gates</v>
      </c>
      <c r="Y217" s="10">
        <v>0</v>
      </c>
    </row>
    <row r="218" spans="1:25" x14ac:dyDescent="0.35">
      <c r="A218" t="s">
        <v>872</v>
      </c>
      <c r="B218" t="s">
        <v>699</v>
      </c>
      <c r="C218">
        <v>100</v>
      </c>
      <c r="E218">
        <v>4</v>
      </c>
      <c r="F218">
        <v>120</v>
      </c>
      <c r="H218" s="7">
        <v>45689</v>
      </c>
      <c r="I218" t="s">
        <v>854</v>
      </c>
      <c r="K218" t="s">
        <v>864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100</v>
      </c>
      <c r="R218" s="4">
        <v>0</v>
      </c>
      <c r="S218" s="4">
        <v>30</v>
      </c>
      <c r="T218" s="4">
        <v>0</v>
      </c>
      <c r="U218" s="4">
        <v>0</v>
      </c>
      <c r="V218" t="s">
        <v>273</v>
      </c>
      <c r="W218">
        <v>230</v>
      </c>
      <c r="X218" t="str" cm="1">
        <f t="array" ref="X218">INDEX(Summary_by_Sub!$B$5:$B$489,MATCH(1,(V218=Summary_by_Sub!$B$5:$B$489)*(W218=Summary_by_Sub!$C$5:$C$489),0))</f>
        <v>Tranquility</v>
      </c>
      <c r="Y218" s="10">
        <v>0</v>
      </c>
    </row>
    <row r="219" spans="1:25" x14ac:dyDescent="0.35">
      <c r="A219" t="s">
        <v>872</v>
      </c>
      <c r="B219" t="s">
        <v>729</v>
      </c>
      <c r="C219">
        <v>200</v>
      </c>
      <c r="H219" s="7">
        <v>45689</v>
      </c>
      <c r="I219" t="s">
        <v>854</v>
      </c>
      <c r="K219" t="s">
        <v>864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60</v>
      </c>
      <c r="R219" s="4">
        <v>40</v>
      </c>
      <c r="S219" s="4">
        <v>154</v>
      </c>
      <c r="T219" s="4">
        <v>0</v>
      </c>
      <c r="U219" s="4">
        <v>0</v>
      </c>
      <c r="V219" t="s">
        <v>273</v>
      </c>
      <c r="W219">
        <v>230</v>
      </c>
      <c r="X219" t="str" cm="1">
        <f t="array" ref="X219">INDEX(Summary_by_Sub!$B$5:$B$489,MATCH(1,(V219=Summary_by_Sub!$B$5:$B$489)*(W219=Summary_by_Sub!$C$5:$C$489),0))</f>
        <v>Tranquility</v>
      </c>
      <c r="Y219" s="10">
        <v>0</v>
      </c>
    </row>
    <row r="220" spans="1:25" x14ac:dyDescent="0.35">
      <c r="A220" t="s">
        <v>121</v>
      </c>
      <c r="B220" t="s">
        <v>193</v>
      </c>
      <c r="C220">
        <v>100</v>
      </c>
      <c r="D220" t="s">
        <v>192</v>
      </c>
      <c r="E220">
        <v>0</v>
      </c>
      <c r="F220">
        <v>0</v>
      </c>
      <c r="H220" s="3">
        <v>45047</v>
      </c>
      <c r="I220" t="s">
        <v>361</v>
      </c>
      <c r="J220" t="s">
        <v>362</v>
      </c>
      <c r="K220" t="s">
        <v>363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100</v>
      </c>
      <c r="R220" s="4">
        <v>0</v>
      </c>
      <c r="S220" s="4">
        <v>0</v>
      </c>
      <c r="T220" s="4">
        <v>0</v>
      </c>
      <c r="U220" s="4">
        <v>0</v>
      </c>
      <c r="V220" t="s">
        <v>364</v>
      </c>
      <c r="W220">
        <v>230</v>
      </c>
      <c r="X220" t="str" cm="1">
        <f t="array" ref="X220">INDEX(Summary_by_Sub!$B$5:$B$489,MATCH(1,(V220=Summary_by_Sub!$B$5:$B$489)*(W220=Summary_by_Sub!$C$5:$C$489),0))</f>
        <v>Wheeler Ridge</v>
      </c>
      <c r="Y220" s="10">
        <v>1</v>
      </c>
    </row>
    <row r="221" spans="1:25" x14ac:dyDescent="0.35">
      <c r="A221" t="s">
        <v>704</v>
      </c>
      <c r="B221" t="s">
        <v>193</v>
      </c>
      <c r="C221">
        <v>200</v>
      </c>
      <c r="H221" s="7">
        <v>45108</v>
      </c>
      <c r="I221" t="s">
        <v>705</v>
      </c>
      <c r="J221" t="s">
        <v>706</v>
      </c>
      <c r="K221" t="s">
        <v>707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200</v>
      </c>
      <c r="R221" s="4">
        <v>0</v>
      </c>
      <c r="S221" s="4">
        <v>0</v>
      </c>
      <c r="T221" s="4">
        <v>0</v>
      </c>
      <c r="U221" s="4">
        <v>0</v>
      </c>
      <c r="V221" t="s">
        <v>364</v>
      </c>
      <c r="W221" s="5">
        <v>230</v>
      </c>
      <c r="X221" t="str" cm="1">
        <f t="array" ref="X221">INDEX(Summary_by_Sub!$B$5:$B$489,MATCH(1,(V221=Summary_by_Sub!$B$5:$B$489)*(W221=Summary_by_Sub!$C$5:$C$489),0))</f>
        <v>Wheeler Ridge</v>
      </c>
      <c r="Y221" s="10">
        <v>0</v>
      </c>
    </row>
    <row r="222" spans="1:25" x14ac:dyDescent="0.35">
      <c r="A222" t="s">
        <v>887</v>
      </c>
      <c r="B222" t="s">
        <v>193</v>
      </c>
      <c r="C222">
        <v>200</v>
      </c>
      <c r="H222" s="7">
        <v>46022</v>
      </c>
      <c r="I222" t="s">
        <v>855</v>
      </c>
      <c r="K222" t="s">
        <v>886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200</v>
      </c>
      <c r="S222" s="4">
        <v>0</v>
      </c>
      <c r="T222" s="4">
        <v>0</v>
      </c>
      <c r="U222" s="4">
        <v>0</v>
      </c>
      <c r="V222" t="s">
        <v>886</v>
      </c>
      <c r="W222">
        <v>500</v>
      </c>
      <c r="X222" t="str" cm="1">
        <f t="array" ref="X222">INDEX(Summary_by_Sub!$B$5:$B$489,MATCH(1,(V222=Summary_by_Sub!$B$5:$B$489)*(W222=Summary_by_Sub!$C$5:$C$489),0))</f>
        <v>Cielo Azul</v>
      </c>
      <c r="Y222" s="10">
        <v>0</v>
      </c>
    </row>
    <row r="223" spans="1:25" x14ac:dyDescent="0.35">
      <c r="A223" t="s">
        <v>122</v>
      </c>
      <c r="B223" t="s">
        <v>193</v>
      </c>
      <c r="C223">
        <v>250</v>
      </c>
      <c r="D223" t="s">
        <v>192</v>
      </c>
      <c r="E223">
        <v>0</v>
      </c>
      <c r="F223">
        <v>0</v>
      </c>
      <c r="H223" s="3">
        <v>44694</v>
      </c>
      <c r="I223" t="s">
        <v>365</v>
      </c>
      <c r="J223" t="s">
        <v>122</v>
      </c>
      <c r="K223" t="s">
        <v>374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250</v>
      </c>
      <c r="R223" s="4">
        <v>0</v>
      </c>
      <c r="S223" s="4">
        <v>0</v>
      </c>
      <c r="T223" s="4">
        <v>0</v>
      </c>
      <c r="U223" s="4">
        <v>0</v>
      </c>
      <c r="V223" t="s">
        <v>375</v>
      </c>
      <c r="W223">
        <v>230</v>
      </c>
      <c r="X223" t="str" cm="1">
        <f t="array" ref="X223">INDEX(Summary_by_Sub!$B$5:$B$489,MATCH(1,(V223=Summary_by_Sub!$B$5:$B$489)*(W223=Summary_by_Sub!$C$5:$C$489),0))</f>
        <v>Red Bluff</v>
      </c>
      <c r="Y223" s="10">
        <v>1</v>
      </c>
    </row>
    <row r="224" spans="1:25" x14ac:dyDescent="0.35">
      <c r="A224" t="s">
        <v>549</v>
      </c>
      <c r="B224" t="s">
        <v>491</v>
      </c>
      <c r="C224">
        <v>150</v>
      </c>
      <c r="D224">
        <v>200</v>
      </c>
      <c r="E224">
        <v>4</v>
      </c>
      <c r="F224">
        <v>400</v>
      </c>
      <c r="H224" s="3">
        <v>45260</v>
      </c>
      <c r="I224" t="s">
        <v>550</v>
      </c>
      <c r="J224" t="s">
        <v>551</v>
      </c>
      <c r="K224" t="s">
        <v>552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200</v>
      </c>
      <c r="R224" s="4">
        <v>0</v>
      </c>
      <c r="S224" s="4">
        <v>100</v>
      </c>
      <c r="T224" s="4">
        <v>0</v>
      </c>
      <c r="U224" s="4">
        <v>0</v>
      </c>
      <c r="V224" t="s">
        <v>438</v>
      </c>
      <c r="W224">
        <v>115</v>
      </c>
      <c r="X224" t="str" cm="1">
        <f t="array" ref="X224">INDEX(Summary_by_Sub!$B$5:$B$489,MATCH(1,(V224=Summary_by_Sub!$B$5:$B$489)*(W224=Summary_by_Sub!$C$5:$C$489),0))</f>
        <v>Roadway</v>
      </c>
      <c r="Y224" s="10">
        <v>0</v>
      </c>
    </row>
    <row r="225" spans="1:25" x14ac:dyDescent="0.35">
      <c r="A225" t="s">
        <v>123</v>
      </c>
      <c r="B225" t="s">
        <v>193</v>
      </c>
      <c r="C225">
        <v>166</v>
      </c>
      <c r="D225" t="s">
        <v>192</v>
      </c>
      <c r="E225">
        <v>0</v>
      </c>
      <c r="F225">
        <v>0</v>
      </c>
      <c r="H225" s="3">
        <v>45247</v>
      </c>
      <c r="I225" t="s">
        <v>366</v>
      </c>
      <c r="J225" t="s">
        <v>123</v>
      </c>
      <c r="K225" t="s">
        <v>367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130</v>
      </c>
      <c r="R225" s="4">
        <v>0</v>
      </c>
      <c r="S225" s="4">
        <v>0</v>
      </c>
      <c r="T225" s="4">
        <v>0</v>
      </c>
      <c r="U225" s="4">
        <v>0</v>
      </c>
      <c r="V225" t="s">
        <v>340</v>
      </c>
      <c r="W225">
        <v>230</v>
      </c>
      <c r="X225" t="str" cm="1">
        <f t="array" ref="X225">INDEX(Summary_by_Sub!$B$5:$B$489,MATCH(1,(V225=Summary_by_Sub!$B$5:$B$489)*(W225=Summary_by_Sub!$C$5:$C$489),0))</f>
        <v>Windhub</v>
      </c>
      <c r="Y225" s="10">
        <v>1</v>
      </c>
    </row>
    <row r="226" spans="1:25" x14ac:dyDescent="0.35">
      <c r="A226" t="s">
        <v>124</v>
      </c>
      <c r="B226" t="s">
        <v>193</v>
      </c>
      <c r="C226">
        <v>95</v>
      </c>
      <c r="D226" t="s">
        <v>192</v>
      </c>
      <c r="E226">
        <v>0</v>
      </c>
      <c r="F226">
        <v>0</v>
      </c>
      <c r="H226" s="3">
        <v>44800</v>
      </c>
      <c r="I226" t="s">
        <v>366</v>
      </c>
      <c r="J226" t="s">
        <v>368</v>
      </c>
      <c r="K226" t="s">
        <v>339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130</v>
      </c>
      <c r="R226" s="4">
        <v>0</v>
      </c>
      <c r="S226" s="4">
        <v>0</v>
      </c>
      <c r="T226" s="4">
        <v>0</v>
      </c>
      <c r="U226" s="4">
        <v>0</v>
      </c>
      <c r="V226" t="s">
        <v>340</v>
      </c>
      <c r="W226">
        <v>230</v>
      </c>
      <c r="X226" t="str" cm="1">
        <f t="array" ref="X226">INDEX(Summary_by_Sub!$B$5:$B$489,MATCH(1,(V226=Summary_by_Sub!$B$5:$B$489)*(W226=Summary_by_Sub!$C$5:$C$489),0))</f>
        <v>Windhub</v>
      </c>
      <c r="Y226" s="10">
        <v>1</v>
      </c>
    </row>
    <row r="227" spans="1:25" x14ac:dyDescent="0.35">
      <c r="A227" t="s">
        <v>125</v>
      </c>
      <c r="B227" t="s">
        <v>194</v>
      </c>
      <c r="C227">
        <v>71</v>
      </c>
      <c r="D227" t="s">
        <v>108</v>
      </c>
      <c r="E227">
        <v>4</v>
      </c>
      <c r="F227">
        <v>284</v>
      </c>
      <c r="H227" s="3">
        <v>44800</v>
      </c>
      <c r="I227" t="s">
        <v>366</v>
      </c>
      <c r="J227" t="s">
        <v>368</v>
      </c>
      <c r="K227" t="s">
        <v>339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71</v>
      </c>
      <c r="T227" s="4">
        <v>0</v>
      </c>
      <c r="U227" s="4">
        <v>0</v>
      </c>
      <c r="V227" t="s">
        <v>340</v>
      </c>
      <c r="W227">
        <v>230</v>
      </c>
      <c r="X227" t="str" cm="1">
        <f t="array" ref="X227">INDEX(Summary_by_Sub!$B$5:$B$489,MATCH(1,(V227=Summary_by_Sub!$B$5:$B$489)*(W227=Summary_by_Sub!$C$5:$C$489),0))</f>
        <v>Windhub</v>
      </c>
      <c r="Y227" s="10">
        <v>1</v>
      </c>
    </row>
    <row r="228" spans="1:25" x14ac:dyDescent="0.35">
      <c r="A228" t="s">
        <v>126</v>
      </c>
      <c r="B228" t="s">
        <v>194</v>
      </c>
      <c r="C228">
        <v>66</v>
      </c>
      <c r="D228" t="s">
        <v>192</v>
      </c>
      <c r="E228">
        <v>4</v>
      </c>
      <c r="F228">
        <v>264</v>
      </c>
      <c r="H228" s="3">
        <v>44653</v>
      </c>
      <c r="I228" t="s">
        <v>366</v>
      </c>
      <c r="J228" t="s">
        <v>369</v>
      </c>
      <c r="K228" t="s">
        <v>339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66</v>
      </c>
      <c r="T228" s="4">
        <v>0</v>
      </c>
      <c r="U228" s="4">
        <v>0</v>
      </c>
      <c r="V228" t="s">
        <v>340</v>
      </c>
      <c r="W228">
        <v>230</v>
      </c>
      <c r="X228" t="str" cm="1">
        <f t="array" ref="X228">INDEX(Summary_by_Sub!$B$5:$B$489,MATCH(1,(V228=Summary_by_Sub!$B$5:$B$489)*(W228=Summary_by_Sub!$C$5:$C$489),0))</f>
        <v>Windhub</v>
      </c>
      <c r="Y228" s="10">
        <v>1</v>
      </c>
    </row>
    <row r="229" spans="1:25" x14ac:dyDescent="0.35">
      <c r="A229" t="s">
        <v>127</v>
      </c>
      <c r="B229" t="s">
        <v>193</v>
      </c>
      <c r="C229">
        <v>85</v>
      </c>
      <c r="D229" t="s">
        <v>192</v>
      </c>
      <c r="E229">
        <v>0</v>
      </c>
      <c r="F229">
        <v>0</v>
      </c>
      <c r="H229" s="3">
        <v>44653</v>
      </c>
      <c r="I229" t="s">
        <v>366</v>
      </c>
      <c r="J229" t="s">
        <v>369</v>
      </c>
      <c r="K229" t="s">
        <v>339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f>85+33</f>
        <v>118</v>
      </c>
      <c r="R229" s="4">
        <v>0</v>
      </c>
      <c r="S229" s="4">
        <v>0</v>
      </c>
      <c r="T229" s="4">
        <v>0</v>
      </c>
      <c r="U229" s="4">
        <v>0</v>
      </c>
      <c r="V229" t="s">
        <v>340</v>
      </c>
      <c r="W229">
        <v>230</v>
      </c>
      <c r="X229" t="str" cm="1">
        <f t="array" ref="X229">INDEX(Summary_by_Sub!$B$5:$B$489,MATCH(1,(V229=Summary_by_Sub!$B$5:$B$489)*(W229=Summary_by_Sub!$C$5:$C$489),0))</f>
        <v>Windhub</v>
      </c>
      <c r="Y229" s="10">
        <v>1</v>
      </c>
    </row>
    <row r="230" spans="1:25" x14ac:dyDescent="0.35">
      <c r="A230" t="s">
        <v>708</v>
      </c>
      <c r="B230" t="s">
        <v>729</v>
      </c>
      <c r="C230">
        <v>20</v>
      </c>
      <c r="H230" s="7">
        <v>45777</v>
      </c>
      <c r="I230" t="s">
        <v>709</v>
      </c>
      <c r="K230" t="s">
        <v>710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20</v>
      </c>
      <c r="S230" s="4">
        <v>17.399999999999999</v>
      </c>
      <c r="T230" s="4">
        <v>0</v>
      </c>
      <c r="U230" s="4">
        <v>0</v>
      </c>
      <c r="V230" t="s">
        <v>398</v>
      </c>
      <c r="W230" s="5">
        <v>138</v>
      </c>
      <c r="X230" t="str" cm="1">
        <f t="array" ref="X230">INDEX(Summary_by_Sub!$B$5:$B$489,MATCH(1,(V230=Summary_by_Sub!$B$5:$B$489)*(W230=Summary_by_Sub!$C$5:$C$489),0))</f>
        <v>ECO</v>
      </c>
      <c r="Y230" s="10">
        <v>0</v>
      </c>
    </row>
    <row r="231" spans="1:25" x14ac:dyDescent="0.35">
      <c r="A231" t="s">
        <v>714</v>
      </c>
      <c r="B231" t="s">
        <v>699</v>
      </c>
      <c r="C231">
        <v>40</v>
      </c>
      <c r="E231">
        <v>4</v>
      </c>
      <c r="F231">
        <v>20</v>
      </c>
      <c r="H231" s="7">
        <v>45656</v>
      </c>
      <c r="I231" t="s">
        <v>713</v>
      </c>
      <c r="K231" t="s">
        <v>715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40</v>
      </c>
      <c r="R231" s="4">
        <v>0</v>
      </c>
      <c r="S231" s="4">
        <v>20</v>
      </c>
      <c r="T231" s="4">
        <v>0</v>
      </c>
      <c r="U231" s="4">
        <v>0</v>
      </c>
      <c r="V231" t="s">
        <v>1248</v>
      </c>
      <c r="W231" s="5">
        <v>115</v>
      </c>
      <c r="X231" t="str" cm="1">
        <f t="array" ref="X231">INDEX(Summary_by_Sub!$B$5:$B$489,MATCH(1,(V231=Summary_by_Sub!$B$5:$B$489)*(W231=Summary_by_Sub!$C$5:$C$489),0))</f>
        <v>Olive</v>
      </c>
      <c r="Y231" s="10">
        <v>0</v>
      </c>
    </row>
    <row r="232" spans="1:25" x14ac:dyDescent="0.35">
      <c r="A232" t="s">
        <v>128</v>
      </c>
      <c r="B232" t="s">
        <v>194</v>
      </c>
      <c r="C232">
        <v>75</v>
      </c>
      <c r="D232" t="s">
        <v>192</v>
      </c>
      <c r="E232">
        <v>4</v>
      </c>
      <c r="F232">
        <v>300</v>
      </c>
      <c r="H232" s="3">
        <v>45078</v>
      </c>
      <c r="I232" t="s">
        <v>370</v>
      </c>
      <c r="K232" t="s">
        <v>371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75</v>
      </c>
      <c r="T232" s="4">
        <v>0</v>
      </c>
      <c r="U232" s="4">
        <v>0</v>
      </c>
      <c r="V232" t="s">
        <v>372</v>
      </c>
      <c r="W232">
        <v>115</v>
      </c>
      <c r="X232" t="str" cm="1">
        <f t="array" ref="X232">INDEX(Summary_by_Sub!$B$5:$B$489,MATCH(1,(V232=Summary_by_Sub!$B$5:$B$489)*(W232=Summary_by_Sub!$C$5:$C$489),0))</f>
        <v>Metcalf</v>
      </c>
      <c r="Y232" s="10">
        <v>1</v>
      </c>
    </row>
    <row r="233" spans="1:25" x14ac:dyDescent="0.35">
      <c r="A233" t="s">
        <v>129</v>
      </c>
      <c r="B233" t="s">
        <v>194</v>
      </c>
      <c r="C233">
        <v>230</v>
      </c>
      <c r="D233" t="s">
        <v>192</v>
      </c>
      <c r="E233">
        <v>4</v>
      </c>
      <c r="F233">
        <v>920</v>
      </c>
      <c r="H233" s="3">
        <v>44801</v>
      </c>
      <c r="I233" t="s">
        <v>373</v>
      </c>
      <c r="J233" t="s">
        <v>129</v>
      </c>
      <c r="K233" t="s">
        <v>374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230</v>
      </c>
      <c r="T233" s="4">
        <v>0</v>
      </c>
      <c r="U233" s="4">
        <v>0</v>
      </c>
      <c r="V233" t="s">
        <v>375</v>
      </c>
      <c r="W233">
        <v>230</v>
      </c>
      <c r="X233" t="str" cm="1">
        <f t="array" ref="X233">INDEX(Summary_by_Sub!$B$5:$B$489,MATCH(1,(V233=Summary_by_Sub!$B$5:$B$489)*(W233=Summary_by_Sub!$C$5:$C$489),0))</f>
        <v>Red Bluff</v>
      </c>
      <c r="Y233" s="10">
        <v>1</v>
      </c>
    </row>
    <row r="234" spans="1:25" x14ac:dyDescent="0.35">
      <c r="A234" t="s">
        <v>645</v>
      </c>
      <c r="B234" s="6" t="s">
        <v>511</v>
      </c>
      <c r="C234">
        <v>230</v>
      </c>
      <c r="E234">
        <v>4</v>
      </c>
      <c r="F234">
        <v>920</v>
      </c>
      <c r="H234" s="7">
        <v>45383</v>
      </c>
      <c r="I234" t="s">
        <v>373</v>
      </c>
      <c r="J234" s="6" t="s">
        <v>646</v>
      </c>
      <c r="K234" t="s">
        <v>374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230</v>
      </c>
      <c r="T234" s="4">
        <v>0</v>
      </c>
      <c r="U234" s="4">
        <v>0</v>
      </c>
      <c r="V234" t="s">
        <v>375</v>
      </c>
      <c r="W234">
        <v>230</v>
      </c>
      <c r="X234" t="str" cm="1">
        <f t="array" ref="X234">INDEX(Summary_by_Sub!$B$5:$B$489,MATCH(1,(V234=Summary_by_Sub!$B$5:$B$489)*(W234=Summary_by_Sub!$C$5:$C$489),0))</f>
        <v>Red Bluff</v>
      </c>
      <c r="Y234" s="10">
        <v>0</v>
      </c>
    </row>
    <row r="235" spans="1:25" x14ac:dyDescent="0.35">
      <c r="A235" t="s">
        <v>928</v>
      </c>
      <c r="B235" t="s">
        <v>191</v>
      </c>
      <c r="C235">
        <v>90</v>
      </c>
      <c r="H235" s="7">
        <v>45777</v>
      </c>
      <c r="I235" t="s">
        <v>929</v>
      </c>
      <c r="J235" t="s">
        <v>930</v>
      </c>
      <c r="K235" t="s">
        <v>932</v>
      </c>
      <c r="L235" s="4">
        <v>0</v>
      </c>
      <c r="M235" s="4">
        <v>0</v>
      </c>
      <c r="N235" s="4">
        <v>90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t="s">
        <v>931</v>
      </c>
      <c r="W235">
        <v>230</v>
      </c>
      <c r="X235" t="str" cm="1">
        <f t="array" ref="X235">INDEX(Summary_by_Sub!$B$5:$B$489,MATCH(1,(V235=Summary_by_Sub!$B$5:$B$489)*(W235=Summary_by_Sub!$C$5:$C$489),0))</f>
        <v>Birds Landing</v>
      </c>
      <c r="Y235" s="10">
        <v>1</v>
      </c>
    </row>
    <row r="236" spans="1:25" x14ac:dyDescent="0.35">
      <c r="A236" t="s">
        <v>130</v>
      </c>
      <c r="B236" t="s">
        <v>194</v>
      </c>
      <c r="C236">
        <v>99.7</v>
      </c>
      <c r="D236" t="s">
        <v>192</v>
      </c>
      <c r="E236">
        <v>4</v>
      </c>
      <c r="F236">
        <v>398.8</v>
      </c>
      <c r="H236" s="3">
        <v>45391</v>
      </c>
      <c r="I236" t="s">
        <v>376</v>
      </c>
      <c r="K236" t="s">
        <v>377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99.7</v>
      </c>
      <c r="T236" s="4">
        <v>0</v>
      </c>
      <c r="U236" s="4">
        <v>0</v>
      </c>
      <c r="V236" t="s">
        <v>378</v>
      </c>
      <c r="W236">
        <v>230</v>
      </c>
      <c r="X236" t="str" cm="1">
        <f t="array" ref="X236">INDEX(Summary_by_Sub!$B$5:$B$489,MATCH(1,(V236=Summary_by_Sub!$B$5:$B$489)*(W236=Summary_by_Sub!$C$5:$C$489),0))</f>
        <v>Mesa</v>
      </c>
      <c r="Y236" s="10">
        <v>1</v>
      </c>
    </row>
    <row r="237" spans="1:25" x14ac:dyDescent="0.35">
      <c r="A237" t="s">
        <v>131</v>
      </c>
      <c r="B237" t="s">
        <v>193</v>
      </c>
      <c r="C237">
        <v>60</v>
      </c>
      <c r="D237" t="s">
        <v>132</v>
      </c>
      <c r="E237">
        <v>0</v>
      </c>
      <c r="F237">
        <v>0</v>
      </c>
      <c r="H237" s="3">
        <v>45725</v>
      </c>
      <c r="I237" t="s">
        <v>379</v>
      </c>
      <c r="K237" t="s">
        <v>380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55</v>
      </c>
      <c r="R237" s="4">
        <v>5</v>
      </c>
      <c r="S237" s="4">
        <v>0</v>
      </c>
      <c r="T237" s="4">
        <v>0</v>
      </c>
      <c r="U237" s="4">
        <v>0</v>
      </c>
      <c r="V237" t="s">
        <v>381</v>
      </c>
      <c r="W237">
        <v>230</v>
      </c>
      <c r="X237" t="str" cm="1">
        <f t="array" ref="X237">INDEX(Summary_by_Sub!$B$5:$B$489,MATCH(1,(V237=Summary_by_Sub!$B$5:$B$489)*(W237=Summary_by_Sub!$C$5:$C$489),0))</f>
        <v>Arco</v>
      </c>
      <c r="Y237" s="10">
        <v>1</v>
      </c>
    </row>
    <row r="238" spans="1:25" x14ac:dyDescent="0.35">
      <c r="A238" t="s">
        <v>132</v>
      </c>
      <c r="B238" t="s">
        <v>194</v>
      </c>
      <c r="C238">
        <v>38</v>
      </c>
      <c r="D238" t="s">
        <v>131</v>
      </c>
      <c r="E238">
        <v>4</v>
      </c>
      <c r="F238">
        <v>152</v>
      </c>
      <c r="H238" s="3">
        <v>45725</v>
      </c>
      <c r="I238" t="s">
        <v>379</v>
      </c>
      <c r="K238" t="s">
        <v>380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38</v>
      </c>
      <c r="T238" s="4">
        <v>0</v>
      </c>
      <c r="U238" s="4">
        <v>0</v>
      </c>
      <c r="V238" t="s">
        <v>381</v>
      </c>
      <c r="W238">
        <v>230</v>
      </c>
      <c r="X238" t="str" cm="1">
        <f t="array" ref="X238">INDEX(Summary_by_Sub!$B$5:$B$489,MATCH(1,(V238=Summary_by_Sub!$B$5:$B$489)*(W238=Summary_by_Sub!$C$5:$C$489),0))</f>
        <v>Arco</v>
      </c>
      <c r="Y238" s="10">
        <v>1</v>
      </c>
    </row>
    <row r="239" spans="1:25" x14ac:dyDescent="0.35">
      <c r="A239" t="s">
        <v>133</v>
      </c>
      <c r="B239" t="s">
        <v>193</v>
      </c>
      <c r="C239">
        <v>64.900000000000006</v>
      </c>
      <c r="D239" t="s">
        <v>134</v>
      </c>
      <c r="E239">
        <v>0</v>
      </c>
      <c r="F239">
        <v>0</v>
      </c>
      <c r="H239" s="3">
        <v>45358</v>
      </c>
      <c r="I239" t="s">
        <v>382</v>
      </c>
      <c r="K239" t="s">
        <v>383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64.900000000000006</v>
      </c>
      <c r="R239" s="4">
        <v>0</v>
      </c>
      <c r="S239" s="4">
        <v>0</v>
      </c>
      <c r="T239" s="4">
        <v>0</v>
      </c>
      <c r="U239" s="4">
        <v>0</v>
      </c>
      <c r="V239" t="s">
        <v>381</v>
      </c>
      <c r="W239">
        <v>230</v>
      </c>
      <c r="X239" t="str" cm="1">
        <f t="array" ref="X239">INDEX(Summary_by_Sub!$B$5:$B$489,MATCH(1,(V239=Summary_by_Sub!$B$5:$B$489)*(W239=Summary_by_Sub!$C$5:$C$489),0))</f>
        <v>Arco</v>
      </c>
      <c r="Y239" s="10">
        <v>1</v>
      </c>
    </row>
    <row r="240" spans="1:25" x14ac:dyDescent="0.35">
      <c r="A240" t="s">
        <v>134</v>
      </c>
      <c r="B240" t="s">
        <v>194</v>
      </c>
      <c r="C240">
        <v>25</v>
      </c>
      <c r="D240" t="s">
        <v>133</v>
      </c>
      <c r="E240">
        <v>4</v>
      </c>
      <c r="F240">
        <v>100</v>
      </c>
      <c r="H240" s="3">
        <v>45298</v>
      </c>
      <c r="I240" t="s">
        <v>382</v>
      </c>
      <c r="K240" t="s">
        <v>383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25</v>
      </c>
      <c r="T240" s="4">
        <v>0</v>
      </c>
      <c r="U240" s="4">
        <v>0</v>
      </c>
      <c r="V240" t="s">
        <v>381</v>
      </c>
      <c r="W240">
        <v>230</v>
      </c>
      <c r="X240" t="str" cm="1">
        <f t="array" ref="X240">INDEX(Summary_by_Sub!$B$5:$B$489,MATCH(1,(V240=Summary_by_Sub!$B$5:$B$489)*(W240=Summary_by_Sub!$C$5:$C$489),0))</f>
        <v>Arco</v>
      </c>
      <c r="Y240" s="10">
        <v>1</v>
      </c>
    </row>
    <row r="241" spans="1:25" x14ac:dyDescent="0.35">
      <c r="A241" t="s">
        <v>873</v>
      </c>
      <c r="B241" t="s">
        <v>699</v>
      </c>
      <c r="C241">
        <v>70</v>
      </c>
      <c r="E241">
        <v>4</v>
      </c>
      <c r="F241">
        <v>70</v>
      </c>
      <c r="H241" s="7">
        <v>45572</v>
      </c>
      <c r="I241" t="s">
        <v>856</v>
      </c>
      <c r="K241" t="s">
        <v>882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70</v>
      </c>
      <c r="S241" s="4">
        <v>17.5</v>
      </c>
      <c r="T241" s="4">
        <v>0</v>
      </c>
      <c r="U241" s="4">
        <v>0</v>
      </c>
      <c r="V241" t="s">
        <v>883</v>
      </c>
      <c r="W241">
        <v>70</v>
      </c>
      <c r="X241" t="str" cm="1">
        <f t="array" ref="X241">INDEX(Summary_by_Sub!$B$5:$B$489,MATCH(1,(V241=Summary_by_Sub!$B$5:$B$489)*(W241=Summary_by_Sub!$C$5:$C$489),0))</f>
        <v>Lakeview</v>
      </c>
      <c r="Y241" s="10">
        <v>0</v>
      </c>
    </row>
    <row r="242" spans="1:25" x14ac:dyDescent="0.35">
      <c r="A242" t="s">
        <v>873</v>
      </c>
      <c r="B242" t="s">
        <v>511</v>
      </c>
      <c r="C242">
        <v>70</v>
      </c>
      <c r="G242" t="s">
        <v>1384</v>
      </c>
      <c r="H242" s="7">
        <v>45572</v>
      </c>
      <c r="I242" t="s">
        <v>856</v>
      </c>
      <c r="K242" t="s">
        <v>882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f>64.4-17.5</f>
        <v>46.900000000000006</v>
      </c>
      <c r="T242" s="4">
        <v>0</v>
      </c>
      <c r="U242" s="4">
        <v>0</v>
      </c>
      <c r="V242" t="s">
        <v>883</v>
      </c>
      <c r="W242">
        <v>70</v>
      </c>
      <c r="X242" t="str" cm="1">
        <f t="array" ref="X242">INDEX(Summary_by_Sub!$B$5:$B$489,MATCH(1,(V242=Summary_by_Sub!$B$5:$B$489)*(W242=Summary_by_Sub!$C$5:$C$489),0))</f>
        <v>Lakeview</v>
      </c>
      <c r="Y242" s="10">
        <v>0</v>
      </c>
    </row>
    <row r="243" spans="1:25" x14ac:dyDescent="0.35">
      <c r="A243" t="s">
        <v>711</v>
      </c>
      <c r="B243" t="s">
        <v>729</v>
      </c>
      <c r="C243">
        <v>500</v>
      </c>
      <c r="H243" s="7">
        <v>45657</v>
      </c>
      <c r="I243" t="s">
        <v>712</v>
      </c>
      <c r="K243" t="s">
        <v>339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500</v>
      </c>
      <c r="S243" s="4">
        <v>500</v>
      </c>
      <c r="T243" s="4">
        <v>0</v>
      </c>
      <c r="U243" s="4">
        <v>0</v>
      </c>
      <c r="V243" t="s">
        <v>340</v>
      </c>
      <c r="W243" s="5">
        <v>230</v>
      </c>
      <c r="X243" t="str" cm="1">
        <f t="array" ref="X243">INDEX(Summary_by_Sub!$B$5:$B$489,MATCH(1,(V243=Summary_by_Sub!$B$5:$B$489)*(W243=Summary_by_Sub!$C$5:$C$489),0))</f>
        <v>Windhub</v>
      </c>
      <c r="Y243" s="10">
        <v>0</v>
      </c>
    </row>
    <row r="244" spans="1:25" x14ac:dyDescent="0.35">
      <c r="A244" t="s">
        <v>135</v>
      </c>
      <c r="B244" t="s">
        <v>193</v>
      </c>
      <c r="C244">
        <v>300</v>
      </c>
      <c r="D244" t="s">
        <v>136</v>
      </c>
      <c r="E244">
        <v>0</v>
      </c>
      <c r="F244">
        <v>0</v>
      </c>
      <c r="H244" s="3">
        <v>45641</v>
      </c>
      <c r="I244" t="s">
        <v>384</v>
      </c>
      <c r="K244" t="s">
        <v>385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300</v>
      </c>
      <c r="R244" s="4">
        <v>0</v>
      </c>
      <c r="S244" s="4">
        <v>0</v>
      </c>
      <c r="T244" s="4">
        <v>0</v>
      </c>
      <c r="U244" s="4">
        <v>0</v>
      </c>
      <c r="V244" t="s">
        <v>386</v>
      </c>
      <c r="W244">
        <v>230</v>
      </c>
      <c r="X244" t="str" cm="1">
        <f t="array" ref="X244">INDEX(Summary_by_Sub!$B$5:$B$489,MATCH(1,(V244=Summary_by_Sub!$B$5:$B$489)*(W244=Summary_by_Sub!$C$5:$C$489),0))</f>
        <v>Vestal</v>
      </c>
      <c r="Y244" s="10">
        <v>1</v>
      </c>
    </row>
    <row r="245" spans="1:25" x14ac:dyDescent="0.35">
      <c r="A245" t="s">
        <v>136</v>
      </c>
      <c r="B245" t="s">
        <v>194</v>
      </c>
      <c r="C245">
        <v>180</v>
      </c>
      <c r="D245" t="s">
        <v>135</v>
      </c>
      <c r="E245">
        <v>4</v>
      </c>
      <c r="F245">
        <f>4*180</f>
        <v>720</v>
      </c>
      <c r="H245" s="3">
        <v>45641</v>
      </c>
      <c r="I245" t="s">
        <v>384</v>
      </c>
      <c r="K245" t="s">
        <v>385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180</v>
      </c>
      <c r="T245" s="4">
        <v>0</v>
      </c>
      <c r="U245" s="4">
        <v>0</v>
      </c>
      <c r="V245" t="s">
        <v>386</v>
      </c>
      <c r="W245">
        <v>230</v>
      </c>
      <c r="X245" t="str" cm="1">
        <f t="array" ref="X245">INDEX(Summary_by_Sub!$B$5:$B$489,MATCH(1,(V245=Summary_by_Sub!$B$5:$B$489)*(W245=Summary_by_Sub!$C$5:$C$489),0))</f>
        <v>Vestal</v>
      </c>
      <c r="Y245" s="10">
        <v>1</v>
      </c>
    </row>
    <row r="246" spans="1:25" x14ac:dyDescent="0.35">
      <c r="A246" s="6" t="s">
        <v>624</v>
      </c>
      <c r="B246" t="s">
        <v>194</v>
      </c>
      <c r="C246">
        <v>60</v>
      </c>
      <c r="D246" t="s">
        <v>135</v>
      </c>
      <c r="E246">
        <v>4</v>
      </c>
      <c r="F246">
        <f>60*4</f>
        <v>240</v>
      </c>
      <c r="H246" s="3">
        <v>45641</v>
      </c>
      <c r="I246" t="s">
        <v>384</v>
      </c>
      <c r="K246" t="s">
        <v>385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60</v>
      </c>
      <c r="T246" s="4">
        <v>0</v>
      </c>
      <c r="U246" s="4">
        <v>0</v>
      </c>
      <c r="V246" t="s">
        <v>386</v>
      </c>
      <c r="W246">
        <v>230</v>
      </c>
      <c r="X246" t="str" cm="1">
        <f t="array" ref="X246">INDEX(Summary_by_Sub!$B$5:$B$489,MATCH(1,(V246=Summary_by_Sub!$B$5:$B$489)*(W246=Summary_by_Sub!$C$5:$C$489),0))</f>
        <v>Vestal</v>
      </c>
      <c r="Y246" s="10">
        <v>0</v>
      </c>
    </row>
    <row r="247" spans="1:25" x14ac:dyDescent="0.35">
      <c r="A247" t="s">
        <v>137</v>
      </c>
      <c r="B247" t="s">
        <v>193</v>
      </c>
      <c r="C247">
        <v>116</v>
      </c>
      <c r="G247" t="s">
        <v>1410</v>
      </c>
      <c r="H247" s="3">
        <v>44915</v>
      </c>
      <c r="I247" t="s">
        <v>387</v>
      </c>
      <c r="J247" t="s">
        <v>137</v>
      </c>
      <c r="K247" t="s">
        <v>367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116</v>
      </c>
      <c r="R247" s="4">
        <v>0</v>
      </c>
      <c r="S247" s="4">
        <v>0</v>
      </c>
      <c r="T247" s="4">
        <v>0</v>
      </c>
      <c r="U247" s="4">
        <v>0</v>
      </c>
      <c r="V247" t="s">
        <v>340</v>
      </c>
      <c r="W247">
        <v>230</v>
      </c>
      <c r="X247" t="str" cm="1">
        <f t="array" ref="X247">INDEX(Summary_by_Sub!$B$5:$B$489,MATCH(1,(V247=Summary_by_Sub!$B$5:$B$489)*(W247=Summary_by_Sub!$C$5:$C$489),0))</f>
        <v>Windhub</v>
      </c>
      <c r="Y247" s="10">
        <v>1</v>
      </c>
    </row>
    <row r="248" spans="1:25" x14ac:dyDescent="0.35">
      <c r="A248" t="s">
        <v>138</v>
      </c>
      <c r="B248" t="s">
        <v>193</v>
      </c>
      <c r="C248">
        <v>32</v>
      </c>
      <c r="D248" t="s">
        <v>192</v>
      </c>
      <c r="E248">
        <v>0</v>
      </c>
      <c r="F248">
        <v>0</v>
      </c>
      <c r="H248" s="3">
        <v>45118</v>
      </c>
      <c r="I248" t="s">
        <v>387</v>
      </c>
      <c r="J248" t="s">
        <v>138</v>
      </c>
      <c r="K248" t="s">
        <v>339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36</v>
      </c>
      <c r="R248" s="4">
        <v>0</v>
      </c>
      <c r="S248" s="4">
        <v>0</v>
      </c>
      <c r="T248" s="4">
        <v>0</v>
      </c>
      <c r="U248" s="4">
        <v>0</v>
      </c>
      <c r="V248" t="s">
        <v>340</v>
      </c>
      <c r="W248">
        <v>230</v>
      </c>
      <c r="X248" t="str" cm="1">
        <f t="array" ref="X248">INDEX(Summary_by_Sub!$B$5:$B$489,MATCH(1,(V248=Summary_by_Sub!$B$5:$B$489)*(W248=Summary_by_Sub!$C$5:$C$489),0))</f>
        <v>Windhub</v>
      </c>
      <c r="Y248" s="10">
        <v>1</v>
      </c>
    </row>
    <row r="249" spans="1:25" x14ac:dyDescent="0.35">
      <c r="A249" t="s">
        <v>139</v>
      </c>
      <c r="B249" t="s">
        <v>193</v>
      </c>
      <c r="C249">
        <v>132</v>
      </c>
      <c r="G249" t="s">
        <v>1410</v>
      </c>
      <c r="H249" s="3">
        <v>44911</v>
      </c>
      <c r="I249" t="s">
        <v>388</v>
      </c>
      <c r="J249" t="s">
        <v>139</v>
      </c>
      <c r="K249" t="s">
        <v>339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132</v>
      </c>
      <c r="R249" s="4">
        <v>0</v>
      </c>
      <c r="S249" s="4">
        <v>0</v>
      </c>
      <c r="T249" s="4">
        <v>0</v>
      </c>
      <c r="U249" s="4">
        <v>0</v>
      </c>
      <c r="V249" t="s">
        <v>340</v>
      </c>
      <c r="W249">
        <v>230</v>
      </c>
      <c r="X249" t="str" cm="1">
        <f t="array" ref="X249">INDEX(Summary_by_Sub!$B$5:$B$489,MATCH(1,(V249=Summary_by_Sub!$B$5:$B$489)*(W249=Summary_by_Sub!$C$5:$C$489),0))</f>
        <v>Windhub</v>
      </c>
      <c r="Y249" s="10">
        <v>1</v>
      </c>
    </row>
    <row r="250" spans="1:25" x14ac:dyDescent="0.35">
      <c r="A250" t="s">
        <v>140</v>
      </c>
      <c r="B250" t="s">
        <v>194</v>
      </c>
      <c r="C250">
        <v>500</v>
      </c>
      <c r="D250" t="s">
        <v>192</v>
      </c>
      <c r="E250">
        <v>4</v>
      </c>
      <c r="F250">
        <v>2000</v>
      </c>
      <c r="G250" t="s">
        <v>202</v>
      </c>
      <c r="H250" s="3">
        <v>45231</v>
      </c>
      <c r="I250" t="s">
        <v>389</v>
      </c>
      <c r="J250" t="s">
        <v>390</v>
      </c>
      <c r="K250" t="s">
        <v>339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f>169+72+66+18+47</f>
        <v>372</v>
      </c>
      <c r="T250" s="4">
        <v>0</v>
      </c>
      <c r="U250" s="4">
        <v>0</v>
      </c>
      <c r="V250" t="s">
        <v>340</v>
      </c>
      <c r="W250">
        <v>230</v>
      </c>
      <c r="X250" t="str" cm="1">
        <f t="array" ref="X250">INDEX(Summary_by_Sub!$B$5:$B$489,MATCH(1,(V250=Summary_by_Sub!$B$5:$B$489)*(W250=Summary_by_Sub!$C$5:$C$489),0))</f>
        <v>Windhub</v>
      </c>
      <c r="Y250" s="10">
        <v>1</v>
      </c>
    </row>
    <row r="251" spans="1:25" x14ac:dyDescent="0.35">
      <c r="A251" s="6" t="s">
        <v>655</v>
      </c>
      <c r="B251" t="s">
        <v>193</v>
      </c>
      <c r="C251">
        <v>150</v>
      </c>
      <c r="E251">
        <v>4</v>
      </c>
      <c r="F251">
        <v>300</v>
      </c>
      <c r="H251" s="7">
        <v>45717</v>
      </c>
      <c r="I251" t="s">
        <v>657</v>
      </c>
      <c r="K251" t="s">
        <v>298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150</v>
      </c>
      <c r="R251" s="4">
        <v>0</v>
      </c>
      <c r="S251" s="4">
        <v>75</v>
      </c>
      <c r="T251" s="4">
        <v>0</v>
      </c>
      <c r="U251" s="4">
        <v>0</v>
      </c>
      <c r="V251" t="s">
        <v>298</v>
      </c>
      <c r="W251">
        <v>230</v>
      </c>
      <c r="X251" t="str" cm="1">
        <f t="array" ref="X251">INDEX(Summary_by_Sub!$B$5:$B$489,MATCH(1,(V251=Summary_by_Sub!$B$5:$B$489)*(W251=Summary_by_Sub!$C$5:$C$489),0))</f>
        <v>Colorado River</v>
      </c>
      <c r="Y251" s="10">
        <v>0</v>
      </c>
    </row>
    <row r="252" spans="1:25" x14ac:dyDescent="0.35">
      <c r="A252" t="s">
        <v>141</v>
      </c>
      <c r="B252" t="s">
        <v>194</v>
      </c>
      <c r="C252">
        <v>131</v>
      </c>
      <c r="D252" t="s">
        <v>192</v>
      </c>
      <c r="E252">
        <v>4</v>
      </c>
      <c r="F252">
        <v>524</v>
      </c>
      <c r="H252" s="3">
        <v>45100</v>
      </c>
      <c r="I252" t="s">
        <v>391</v>
      </c>
      <c r="J252" t="s">
        <v>141</v>
      </c>
      <c r="K252" t="s">
        <v>295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131</v>
      </c>
      <c r="T252" s="4">
        <v>0</v>
      </c>
      <c r="U252" s="4">
        <v>0</v>
      </c>
      <c r="V252" t="s">
        <v>239</v>
      </c>
      <c r="W252">
        <v>230</v>
      </c>
      <c r="X252" t="str" cm="1">
        <f t="array" ref="X252">INDEX(Summary_by_Sub!$B$5:$B$489,MATCH(1,(V252=Summary_by_Sub!$B$5:$B$489)*(W252=Summary_by_Sub!$C$5:$C$489),0))</f>
        <v>Imperial Valley</v>
      </c>
      <c r="Y252" s="10">
        <v>1</v>
      </c>
    </row>
    <row r="253" spans="1:25" x14ac:dyDescent="0.35">
      <c r="A253" t="s">
        <v>716</v>
      </c>
      <c r="B253" t="s">
        <v>491</v>
      </c>
      <c r="C253">
        <v>90</v>
      </c>
      <c r="E253">
        <v>4</v>
      </c>
      <c r="F253">
        <v>280</v>
      </c>
      <c r="H253" s="7">
        <v>46326</v>
      </c>
      <c r="I253" t="s">
        <v>1045</v>
      </c>
      <c r="J253" s="6" t="s">
        <v>717</v>
      </c>
      <c r="K253" t="s">
        <v>718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90</v>
      </c>
      <c r="S253" s="4">
        <v>70</v>
      </c>
      <c r="T253" s="4">
        <v>0</v>
      </c>
      <c r="U253" s="4">
        <v>0</v>
      </c>
      <c r="V253" t="s">
        <v>398</v>
      </c>
      <c r="W253" s="5">
        <v>138</v>
      </c>
      <c r="X253" t="str" cm="1">
        <f t="array" ref="X253">INDEX(Summary_by_Sub!$B$5:$B$489,MATCH(1,(V253=Summary_by_Sub!$B$5:$B$489)*(W253=Summary_by_Sub!$C$5:$C$489),0))</f>
        <v>ECO</v>
      </c>
      <c r="Y253" s="10">
        <v>0</v>
      </c>
    </row>
    <row r="254" spans="1:25" x14ac:dyDescent="0.35">
      <c r="A254" t="s">
        <v>716</v>
      </c>
      <c r="B254" t="s">
        <v>511</v>
      </c>
      <c r="C254">
        <v>20</v>
      </c>
      <c r="E254">
        <v>4</v>
      </c>
      <c r="F254">
        <v>80</v>
      </c>
      <c r="H254" s="7">
        <v>46326</v>
      </c>
      <c r="I254" t="s">
        <v>1045</v>
      </c>
      <c r="K254" t="s">
        <v>718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20</v>
      </c>
      <c r="T254" s="4">
        <v>0</v>
      </c>
      <c r="U254" s="4">
        <v>0</v>
      </c>
      <c r="V254" t="s">
        <v>398</v>
      </c>
      <c r="W254" s="5">
        <v>138</v>
      </c>
      <c r="X254" t="str" cm="1">
        <f t="array" ref="X254">INDEX(Summary_by_Sub!$B$5:$B$489,MATCH(1,(V254=Summary_by_Sub!$B$5:$B$489)*(W254=Summary_by_Sub!$C$5:$C$489),0))</f>
        <v>ECO</v>
      </c>
      <c r="Y254" s="10">
        <v>0</v>
      </c>
    </row>
    <row r="255" spans="1:25" x14ac:dyDescent="0.35">
      <c r="A255" t="s">
        <v>142</v>
      </c>
      <c r="B255" t="s">
        <v>194</v>
      </c>
      <c r="C255">
        <v>100.4</v>
      </c>
      <c r="D255" t="s">
        <v>192</v>
      </c>
      <c r="E255">
        <v>4</v>
      </c>
      <c r="F255">
        <v>401.6</v>
      </c>
      <c r="H255" s="3">
        <v>45059</v>
      </c>
      <c r="I255" t="s">
        <v>392</v>
      </c>
      <c r="J255" t="s">
        <v>142</v>
      </c>
      <c r="K255" t="s">
        <v>393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100.4</v>
      </c>
      <c r="T255" s="4">
        <v>0</v>
      </c>
      <c r="U255" s="4">
        <v>0</v>
      </c>
      <c r="V255" t="s">
        <v>357</v>
      </c>
      <c r="W255">
        <v>500</v>
      </c>
      <c r="X255" t="str" cm="1">
        <f t="array" ref="X255">INDEX(Summary_by_Sub!$B$5:$B$489,MATCH(1,(V255=Summary_by_Sub!$B$5:$B$489)*(W255=Summary_by_Sub!$C$5:$C$489),0))</f>
        <v>Moss Landing</v>
      </c>
      <c r="Y255" s="10">
        <v>1</v>
      </c>
    </row>
    <row r="256" spans="1:25" x14ac:dyDescent="0.35">
      <c r="A256" t="s">
        <v>143</v>
      </c>
      <c r="B256" t="s">
        <v>194</v>
      </c>
      <c r="C256">
        <v>100.4</v>
      </c>
      <c r="D256" t="s">
        <v>192</v>
      </c>
      <c r="E256">
        <v>4</v>
      </c>
      <c r="F256">
        <v>401.6</v>
      </c>
      <c r="H256" s="3">
        <v>45078</v>
      </c>
      <c r="I256" t="s">
        <v>392</v>
      </c>
      <c r="J256" t="s">
        <v>143</v>
      </c>
      <c r="K256" t="s">
        <v>393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100.4</v>
      </c>
      <c r="T256" s="4">
        <v>0</v>
      </c>
      <c r="U256" s="4">
        <v>0</v>
      </c>
      <c r="V256" t="s">
        <v>357</v>
      </c>
      <c r="W256">
        <v>500</v>
      </c>
      <c r="X256" t="str" cm="1">
        <f t="array" ref="X256">INDEX(Summary_by_Sub!$B$5:$B$489,MATCH(1,(V256=Summary_by_Sub!$B$5:$B$489)*(W256=Summary_by_Sub!$C$5:$C$489),0))</f>
        <v>Moss Landing</v>
      </c>
      <c r="Y256" s="10">
        <v>1</v>
      </c>
    </row>
    <row r="257" spans="1:25" x14ac:dyDescent="0.35">
      <c r="A257" t="s">
        <v>144</v>
      </c>
      <c r="B257" t="s">
        <v>194</v>
      </c>
      <c r="C257">
        <v>74.599999999999994</v>
      </c>
      <c r="D257" t="s">
        <v>192</v>
      </c>
      <c r="E257">
        <v>4</v>
      </c>
      <c r="F257">
        <v>298.39999999999998</v>
      </c>
      <c r="H257" s="3">
        <v>45062</v>
      </c>
      <c r="I257" t="s">
        <v>392</v>
      </c>
      <c r="J257" t="s">
        <v>144</v>
      </c>
      <c r="K257" t="s">
        <v>393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74.599999999999994</v>
      </c>
      <c r="T257" s="4">
        <v>0</v>
      </c>
      <c r="U257" s="4">
        <v>0</v>
      </c>
      <c r="V257" t="s">
        <v>357</v>
      </c>
      <c r="W257">
        <v>500</v>
      </c>
      <c r="X257" t="str" cm="1">
        <f t="array" ref="X257">INDEX(Summary_by_Sub!$B$5:$B$489,MATCH(1,(V257=Summary_by_Sub!$B$5:$B$489)*(W257=Summary_by_Sub!$C$5:$C$489),0))</f>
        <v>Moss Landing</v>
      </c>
      <c r="Y257" s="10">
        <v>1</v>
      </c>
    </row>
    <row r="258" spans="1:25" x14ac:dyDescent="0.35">
      <c r="A258" t="s">
        <v>145</v>
      </c>
      <c r="B258" t="s">
        <v>194</v>
      </c>
      <c r="C258">
        <v>74.599999999999994</v>
      </c>
      <c r="D258" t="s">
        <v>192</v>
      </c>
      <c r="E258">
        <v>4</v>
      </c>
      <c r="F258">
        <v>298.39999999999998</v>
      </c>
      <c r="H258" s="3">
        <v>45079</v>
      </c>
      <c r="I258" t="s">
        <v>392</v>
      </c>
      <c r="J258" t="s">
        <v>394</v>
      </c>
      <c r="K258" t="s">
        <v>395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74.599999999999994</v>
      </c>
      <c r="T258" s="4">
        <v>0</v>
      </c>
      <c r="U258" s="4">
        <v>0</v>
      </c>
      <c r="V258" t="s">
        <v>357</v>
      </c>
      <c r="W258">
        <v>500</v>
      </c>
      <c r="X258" t="str" cm="1">
        <f t="array" ref="X258">INDEX(Summary_by_Sub!$B$5:$B$489,MATCH(1,(V258=Summary_by_Sub!$B$5:$B$489)*(W258=Summary_by_Sub!$C$5:$C$489),0))</f>
        <v>Moss Landing</v>
      </c>
      <c r="Y258" s="10">
        <v>1</v>
      </c>
    </row>
    <row r="259" spans="1:25" x14ac:dyDescent="0.35">
      <c r="A259" t="s">
        <v>146</v>
      </c>
      <c r="B259" t="s">
        <v>191</v>
      </c>
      <c r="C259">
        <v>105</v>
      </c>
      <c r="D259" t="s">
        <v>192</v>
      </c>
      <c r="E259">
        <v>0</v>
      </c>
      <c r="F259">
        <v>0</v>
      </c>
      <c r="H259" s="3">
        <v>44574</v>
      </c>
      <c r="I259" t="s">
        <v>396</v>
      </c>
      <c r="J259" t="s">
        <v>146</v>
      </c>
      <c r="K259" t="s">
        <v>397</v>
      </c>
      <c r="L259" s="4">
        <v>0</v>
      </c>
      <c r="M259" s="4">
        <v>0</v>
      </c>
      <c r="N259" s="4">
        <v>105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t="s">
        <v>398</v>
      </c>
      <c r="W259">
        <v>230</v>
      </c>
      <c r="X259" t="str" cm="1">
        <f t="array" ref="X259">INDEX(Summary_by_Sub!$B$5:$B$489,MATCH(1,(V259=Summary_by_Sub!$B$5:$B$489)*(W259=Summary_by_Sub!$C$5:$C$489),0))</f>
        <v>ECO</v>
      </c>
      <c r="Y259" s="10">
        <v>1</v>
      </c>
    </row>
    <row r="260" spans="1:25" x14ac:dyDescent="0.35">
      <c r="A260" t="s">
        <v>553</v>
      </c>
      <c r="B260" t="s">
        <v>193</v>
      </c>
      <c r="C260">
        <v>75</v>
      </c>
      <c r="H260" s="3">
        <v>45133</v>
      </c>
      <c r="I260" t="s">
        <v>554</v>
      </c>
      <c r="J260" t="s">
        <v>555</v>
      </c>
      <c r="K260" t="s">
        <v>556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75</v>
      </c>
      <c r="R260" s="4">
        <v>0</v>
      </c>
      <c r="S260" s="4">
        <v>0</v>
      </c>
      <c r="T260" s="4">
        <v>0</v>
      </c>
      <c r="U260" s="4">
        <v>0</v>
      </c>
      <c r="V260" t="s">
        <v>305</v>
      </c>
      <c r="W260">
        <v>230</v>
      </c>
      <c r="X260" t="str" cm="1">
        <f t="array" ref="X260">INDEX(Summary_by_Sub!$B$5:$B$489,MATCH(1,(V260=Summary_by_Sub!$B$5:$B$489)*(W260=Summary_by_Sub!$C$5:$C$489),0))</f>
        <v>Kramer</v>
      </c>
      <c r="Y260" s="10">
        <v>0</v>
      </c>
    </row>
    <row r="261" spans="1:25" x14ac:dyDescent="0.35">
      <c r="A261" t="s">
        <v>553</v>
      </c>
      <c r="B261" s="6" t="s">
        <v>511</v>
      </c>
      <c r="C261">
        <v>75</v>
      </c>
      <c r="H261" s="7">
        <v>45170</v>
      </c>
      <c r="I261" t="s">
        <v>554</v>
      </c>
      <c r="K261" t="s">
        <v>556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7</v>
      </c>
      <c r="R261" s="4">
        <v>0</v>
      </c>
      <c r="S261" s="4">
        <v>73</v>
      </c>
      <c r="T261" s="4">
        <v>0</v>
      </c>
      <c r="U261" s="4">
        <v>0</v>
      </c>
      <c r="V261" t="s">
        <v>305</v>
      </c>
      <c r="W261">
        <v>230</v>
      </c>
      <c r="X261" t="str" cm="1">
        <f t="array" ref="X261">INDEX(Summary_by_Sub!$B$5:$B$489,MATCH(1,(V261=Summary_by_Sub!$B$5:$B$489)*(W261=Summary_by_Sub!$C$5:$C$489),0))</f>
        <v>Kramer</v>
      </c>
      <c r="Y261" s="10">
        <v>0</v>
      </c>
    </row>
    <row r="262" spans="1:25" x14ac:dyDescent="0.35">
      <c r="A262" s="6" t="s">
        <v>651</v>
      </c>
      <c r="B262" t="s">
        <v>194</v>
      </c>
      <c r="C262">
        <v>300</v>
      </c>
      <c r="E262">
        <v>4</v>
      </c>
      <c r="F262">
        <v>1200</v>
      </c>
      <c r="H262" s="7">
        <v>45234</v>
      </c>
      <c r="I262" t="s">
        <v>652</v>
      </c>
      <c r="K262" t="s">
        <v>653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300</v>
      </c>
      <c r="T262" s="4">
        <v>0</v>
      </c>
      <c r="U262" s="4">
        <v>0</v>
      </c>
      <c r="V262" t="s">
        <v>344</v>
      </c>
      <c r="W262">
        <v>230</v>
      </c>
      <c r="X262" t="str" cm="1">
        <f t="array" ref="X262">INDEX(Summary_by_Sub!$B$5:$B$489,MATCH(1,(V262=Summary_by_Sub!$B$5:$B$489)*(W262=Summary_by_Sub!$C$5:$C$489),0))</f>
        <v>Vincent</v>
      </c>
      <c r="Y262" s="10">
        <v>0</v>
      </c>
    </row>
    <row r="263" spans="1:25" x14ac:dyDescent="0.35">
      <c r="A263" t="s">
        <v>557</v>
      </c>
      <c r="B263" t="s">
        <v>194</v>
      </c>
      <c r="C263">
        <v>100</v>
      </c>
      <c r="H263" s="3">
        <v>45153</v>
      </c>
      <c r="I263" t="s">
        <v>558</v>
      </c>
      <c r="J263" t="s">
        <v>559</v>
      </c>
      <c r="K263" t="s">
        <v>560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100</v>
      </c>
      <c r="T263" s="4">
        <v>0</v>
      </c>
      <c r="U263" s="4">
        <v>0</v>
      </c>
      <c r="V263" t="s">
        <v>475</v>
      </c>
      <c r="W263">
        <v>230</v>
      </c>
      <c r="X263" t="str" cm="1">
        <f t="array" ref="X263">INDEX(Summary_by_Sub!$B$5:$B$489,MATCH(1,(V263=Summary_by_Sub!$B$5:$B$489)*(W263=Summary_by_Sub!$C$5:$C$489),0))</f>
        <v>Etiwanda</v>
      </c>
      <c r="Y263" s="10">
        <v>0</v>
      </c>
    </row>
    <row r="264" spans="1:25" x14ac:dyDescent="0.35">
      <c r="A264" t="s">
        <v>147</v>
      </c>
      <c r="B264" t="s">
        <v>193</v>
      </c>
      <c r="C264">
        <v>250</v>
      </c>
      <c r="D264" t="s">
        <v>148</v>
      </c>
      <c r="E264">
        <v>0</v>
      </c>
      <c r="F264">
        <v>0</v>
      </c>
      <c r="H264" s="3">
        <v>45113</v>
      </c>
      <c r="I264" t="s">
        <v>399</v>
      </c>
      <c r="J264" t="s">
        <v>400</v>
      </c>
      <c r="K264" t="s">
        <v>401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250</v>
      </c>
      <c r="S264" s="4">
        <v>0</v>
      </c>
      <c r="T264" s="4">
        <v>0</v>
      </c>
      <c r="U264" s="4">
        <v>0</v>
      </c>
      <c r="V264" t="s">
        <v>375</v>
      </c>
      <c r="W264">
        <v>500</v>
      </c>
      <c r="X264" t="str" cm="1">
        <f t="array" ref="X264">INDEX(Summary_by_Sub!$B$5:$B$489,MATCH(1,(V264=Summary_by_Sub!$B$5:$B$489)*(W264=Summary_by_Sub!$C$5:$C$489),0))</f>
        <v>Red Bluff</v>
      </c>
      <c r="Y264" s="10">
        <v>1</v>
      </c>
    </row>
    <row r="265" spans="1:25" x14ac:dyDescent="0.35">
      <c r="A265" t="s">
        <v>148</v>
      </c>
      <c r="B265" t="s">
        <v>194</v>
      </c>
      <c r="C265">
        <v>125</v>
      </c>
      <c r="D265" t="s">
        <v>147</v>
      </c>
      <c r="E265">
        <v>4</v>
      </c>
      <c r="F265">
        <v>500</v>
      </c>
      <c r="H265" s="3">
        <v>45113</v>
      </c>
      <c r="I265" t="s">
        <v>399</v>
      </c>
      <c r="J265" t="s">
        <v>402</v>
      </c>
      <c r="K265" t="s">
        <v>401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125</v>
      </c>
      <c r="T265" s="4">
        <v>0</v>
      </c>
      <c r="U265" s="4">
        <v>0</v>
      </c>
      <c r="V265" t="s">
        <v>375</v>
      </c>
      <c r="W265">
        <v>500</v>
      </c>
      <c r="X265" t="str" cm="1">
        <f t="array" ref="X265">INDEX(Summary_by_Sub!$B$5:$B$489,MATCH(1,(V265=Summary_by_Sub!$B$5:$B$489)*(W265=Summary_by_Sub!$C$5:$C$489),0))</f>
        <v>Red Bluff</v>
      </c>
      <c r="Y265" s="10">
        <v>1</v>
      </c>
    </row>
    <row r="266" spans="1:25" x14ac:dyDescent="0.35">
      <c r="A266" t="s">
        <v>561</v>
      </c>
      <c r="B266" t="s">
        <v>194</v>
      </c>
      <c r="C266">
        <v>125</v>
      </c>
      <c r="E266">
        <v>4</v>
      </c>
      <c r="F266">
        <v>500</v>
      </c>
      <c r="H266" s="3">
        <v>45113</v>
      </c>
      <c r="I266" t="s">
        <v>399</v>
      </c>
      <c r="J266" t="s">
        <v>562</v>
      </c>
      <c r="K266" t="s">
        <v>563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125</v>
      </c>
      <c r="T266" s="4">
        <v>0</v>
      </c>
      <c r="U266" s="4">
        <v>0</v>
      </c>
      <c r="V266" t="s">
        <v>375</v>
      </c>
      <c r="W266">
        <v>500</v>
      </c>
      <c r="X266" t="str" cm="1">
        <f t="array" ref="X266">INDEX(Summary_by_Sub!$B$5:$B$489,MATCH(1,(V266=Summary_by_Sub!$B$5:$B$489)*(W266=Summary_by_Sub!$C$5:$C$489),0))</f>
        <v>Red Bluff</v>
      </c>
      <c r="Y266" s="10">
        <v>0</v>
      </c>
    </row>
    <row r="267" spans="1:25" x14ac:dyDescent="0.35">
      <c r="A267" t="s">
        <v>564</v>
      </c>
      <c r="B267" t="s">
        <v>193</v>
      </c>
      <c r="C267">
        <v>125</v>
      </c>
      <c r="H267" s="3">
        <v>45142</v>
      </c>
      <c r="I267" t="s">
        <v>399</v>
      </c>
      <c r="J267" t="s">
        <v>565</v>
      </c>
      <c r="K267" t="s">
        <v>563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125</v>
      </c>
      <c r="S267" s="4">
        <v>0</v>
      </c>
      <c r="T267" s="4">
        <v>0</v>
      </c>
      <c r="U267" s="4">
        <v>0</v>
      </c>
      <c r="V267" t="s">
        <v>375</v>
      </c>
      <c r="W267">
        <v>500</v>
      </c>
      <c r="X267" t="str" cm="1">
        <f t="array" ref="X267">INDEX(Summary_by_Sub!$B$5:$B$489,MATCH(1,(V267=Summary_by_Sub!$B$5:$B$489)*(W267=Summary_by_Sub!$C$5:$C$489),0))</f>
        <v>Red Bluff</v>
      </c>
      <c r="Y267" s="10">
        <v>0</v>
      </c>
    </row>
    <row r="268" spans="1:25" x14ac:dyDescent="0.35">
      <c r="A268" t="s">
        <v>566</v>
      </c>
      <c r="B268" t="s">
        <v>193</v>
      </c>
      <c r="C268">
        <v>125</v>
      </c>
      <c r="H268" s="3">
        <v>45142</v>
      </c>
      <c r="I268" t="s">
        <v>399</v>
      </c>
      <c r="J268" t="s">
        <v>567</v>
      </c>
      <c r="K268" t="s">
        <v>563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125</v>
      </c>
      <c r="S268" s="4">
        <v>0</v>
      </c>
      <c r="T268" s="4">
        <v>0</v>
      </c>
      <c r="U268" s="4">
        <v>0</v>
      </c>
      <c r="V268" t="s">
        <v>375</v>
      </c>
      <c r="W268">
        <v>500</v>
      </c>
      <c r="X268" t="str" cm="1">
        <f t="array" ref="X268">INDEX(Summary_by_Sub!$B$5:$B$489,MATCH(1,(V268=Summary_by_Sub!$B$5:$B$489)*(W268=Summary_by_Sub!$C$5:$C$489),0))</f>
        <v>Red Bluff</v>
      </c>
      <c r="Y268" s="10">
        <v>0</v>
      </c>
    </row>
    <row r="269" spans="1:25" x14ac:dyDescent="0.35">
      <c r="A269" t="s">
        <v>647</v>
      </c>
      <c r="B269" t="s">
        <v>511</v>
      </c>
      <c r="C269">
        <v>250</v>
      </c>
      <c r="H269" s="3">
        <v>45647</v>
      </c>
      <c r="I269" t="s">
        <v>399</v>
      </c>
      <c r="K269" t="s">
        <v>563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250</v>
      </c>
      <c r="T269" s="4">
        <v>0</v>
      </c>
      <c r="U269" s="4">
        <v>0</v>
      </c>
      <c r="V269" t="s">
        <v>375</v>
      </c>
      <c r="W269">
        <v>500</v>
      </c>
      <c r="X269" t="str" cm="1">
        <f t="array" ref="X269">INDEX(Summary_by_Sub!$B$5:$B$489,MATCH(1,(V269=Summary_by_Sub!$B$5:$B$489)*(W269=Summary_by_Sub!$C$5:$C$489),0))</f>
        <v>Red Bluff</v>
      </c>
      <c r="Y269" s="10">
        <v>0</v>
      </c>
    </row>
    <row r="270" spans="1:25" x14ac:dyDescent="0.35">
      <c r="A270" t="s">
        <v>719</v>
      </c>
      <c r="B270" t="s">
        <v>194</v>
      </c>
      <c r="C270">
        <v>510</v>
      </c>
      <c r="E270">
        <v>4</v>
      </c>
      <c r="F270">
        <v>2040</v>
      </c>
      <c r="H270" s="7">
        <v>45444</v>
      </c>
      <c r="I270" t="s">
        <v>720</v>
      </c>
      <c r="J270" t="s">
        <v>721</v>
      </c>
      <c r="K270" t="s">
        <v>722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510</v>
      </c>
      <c r="T270" s="4">
        <v>0</v>
      </c>
      <c r="U270" s="4">
        <v>0</v>
      </c>
      <c r="V270" t="s">
        <v>1338</v>
      </c>
      <c r="W270" s="5">
        <v>500</v>
      </c>
      <c r="X270" t="str" cm="1">
        <f t="array" ref="X270">INDEX(Summary_by_Sub!$B$5:$B$489,MATCH(1,(V270=Summary_by_Sub!$B$5:$B$489)*(W270=Summary_by_Sub!$C$5:$C$489),0))</f>
        <v>Valley (SCE)</v>
      </c>
      <c r="Y270" s="10">
        <v>0</v>
      </c>
    </row>
    <row r="271" spans="1:25" x14ac:dyDescent="0.35">
      <c r="A271" t="s">
        <v>719</v>
      </c>
      <c r="B271" t="s">
        <v>194</v>
      </c>
      <c r="C271">
        <v>170</v>
      </c>
      <c r="E271">
        <v>4</v>
      </c>
      <c r="H271" s="7">
        <v>45444</v>
      </c>
      <c r="I271" t="s">
        <v>720</v>
      </c>
      <c r="K271" t="s">
        <v>722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110</v>
      </c>
      <c r="T271" s="4">
        <v>0</v>
      </c>
      <c r="U271" s="4">
        <v>0</v>
      </c>
      <c r="V271" t="s">
        <v>1338</v>
      </c>
      <c r="W271" s="5">
        <v>500</v>
      </c>
      <c r="X271" t="str" cm="1">
        <f t="array" ref="X271">INDEX(Summary_by_Sub!$B$5:$B$489,MATCH(1,(V271=Summary_by_Sub!$B$5:$B$489)*(W271=Summary_by_Sub!$C$5:$C$489),0))</f>
        <v>Valley (SCE)</v>
      </c>
      <c r="Y271" s="10">
        <v>0</v>
      </c>
    </row>
    <row r="272" spans="1:25" x14ac:dyDescent="0.35">
      <c r="A272" t="s">
        <v>719</v>
      </c>
      <c r="B272" t="s">
        <v>194</v>
      </c>
      <c r="C272">
        <v>170</v>
      </c>
      <c r="E272">
        <v>4</v>
      </c>
      <c r="H272" s="7">
        <v>45444</v>
      </c>
      <c r="I272" t="s">
        <v>720</v>
      </c>
      <c r="K272" t="s">
        <v>722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50</v>
      </c>
      <c r="T272" s="4">
        <v>0</v>
      </c>
      <c r="U272" s="4">
        <v>0</v>
      </c>
      <c r="V272" t="s">
        <v>1338</v>
      </c>
      <c r="W272">
        <v>500</v>
      </c>
      <c r="X272" t="str" cm="1">
        <f t="array" ref="X272">INDEX(Summary_by_Sub!$B$5:$B$489,MATCH(1,(V272=Summary_by_Sub!$B$5:$B$489)*(W272=Summary_by_Sub!$C$5:$C$489),0))</f>
        <v>Valley (SCE)</v>
      </c>
      <c r="Y272" s="10">
        <v>0</v>
      </c>
    </row>
    <row r="273" spans="1:26" x14ac:dyDescent="0.35">
      <c r="A273" t="s">
        <v>1011</v>
      </c>
      <c r="B273" t="s">
        <v>194</v>
      </c>
      <c r="C273">
        <v>25</v>
      </c>
      <c r="E273">
        <v>4</v>
      </c>
      <c r="F273">
        <v>100</v>
      </c>
      <c r="H273" s="7">
        <v>45809</v>
      </c>
      <c r="I273" t="s">
        <v>1012</v>
      </c>
      <c r="K273" t="s">
        <v>1013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35</v>
      </c>
      <c r="S273" s="4">
        <v>60</v>
      </c>
      <c r="T273" s="4">
        <v>0</v>
      </c>
      <c r="U273" s="4">
        <v>0</v>
      </c>
      <c r="V273" t="s">
        <v>350</v>
      </c>
      <c r="W273">
        <v>230</v>
      </c>
      <c r="X273" t="str" cm="1">
        <f t="array" ref="X273">INDEX(Summary_by_Sub!$B$5:$B$489,MATCH(1,(V273=Summary_by_Sub!$B$5:$B$489)*(W273=Summary_by_Sub!$C$5:$C$489),0))</f>
        <v>Trout Canyon</v>
      </c>
      <c r="Y273" s="10">
        <v>0</v>
      </c>
    </row>
    <row r="274" spans="1:26" x14ac:dyDescent="0.35">
      <c r="A274" t="s">
        <v>874</v>
      </c>
      <c r="B274" t="s">
        <v>511</v>
      </c>
      <c r="C274">
        <v>50</v>
      </c>
      <c r="H274" s="7">
        <v>45420</v>
      </c>
      <c r="I274" t="s">
        <v>857</v>
      </c>
      <c r="K274" t="s">
        <v>865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50</v>
      </c>
      <c r="T274" s="4">
        <v>0</v>
      </c>
      <c r="U274" s="4">
        <v>0</v>
      </c>
      <c r="V274" t="s">
        <v>686</v>
      </c>
      <c r="W274">
        <v>69</v>
      </c>
      <c r="X274" t="str" cm="1">
        <f t="array" ref="X274">INDEX(Summary_by_Sub!$B$5:$B$489,MATCH(1,(V274=Summary_by_Sub!$B$5:$B$489)*(W274=Summary_by_Sub!$C$5:$C$489),0))</f>
        <v>El Cajon</v>
      </c>
      <c r="Y274" s="10">
        <v>0</v>
      </c>
    </row>
    <row r="275" spans="1:26" x14ac:dyDescent="0.35">
      <c r="A275" t="s">
        <v>727</v>
      </c>
      <c r="B275" t="s">
        <v>511</v>
      </c>
      <c r="C275">
        <v>70</v>
      </c>
      <c r="H275" s="7">
        <v>45444</v>
      </c>
      <c r="I275" t="s">
        <v>723</v>
      </c>
      <c r="K275" t="s">
        <v>725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70</v>
      </c>
      <c r="T275" s="4">
        <v>0</v>
      </c>
      <c r="U275" s="4">
        <v>0</v>
      </c>
      <c r="V275" t="s">
        <v>730</v>
      </c>
      <c r="W275" s="5">
        <v>69</v>
      </c>
      <c r="X275" t="str" cm="1">
        <f t="array" ref="X275">INDEX(Summary_by_Sub!$B$5:$B$489,MATCH(1,(V275=Summary_by_Sub!$B$5:$B$489)*(W275=Summary_by_Sub!$C$5:$C$489),0))</f>
        <v>Pomerado</v>
      </c>
      <c r="Y275" s="10">
        <v>0</v>
      </c>
    </row>
    <row r="276" spans="1:26" x14ac:dyDescent="0.35">
      <c r="A276" t="s">
        <v>728</v>
      </c>
      <c r="B276" t="s">
        <v>511</v>
      </c>
      <c r="C276">
        <v>30</v>
      </c>
      <c r="H276" s="7">
        <v>45444</v>
      </c>
      <c r="I276" t="s">
        <v>723</v>
      </c>
      <c r="K276" t="s">
        <v>725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30</v>
      </c>
      <c r="T276" s="4">
        <v>0</v>
      </c>
      <c r="U276" s="4">
        <v>0</v>
      </c>
      <c r="V276" t="s">
        <v>730</v>
      </c>
      <c r="W276" s="5">
        <v>69</v>
      </c>
      <c r="X276" t="str" cm="1">
        <f t="array" ref="X276">INDEX(Summary_by_Sub!$B$5:$B$489,MATCH(1,(V276=Summary_by_Sub!$B$5:$B$489)*(W276=Summary_by_Sub!$C$5:$C$489),0))</f>
        <v>Pomerado</v>
      </c>
      <c r="Y276" s="10">
        <v>0</v>
      </c>
    </row>
    <row r="277" spans="1:26" x14ac:dyDescent="0.35">
      <c r="A277" t="s">
        <v>731</v>
      </c>
      <c r="B277" t="s">
        <v>194</v>
      </c>
      <c r="C277">
        <v>100</v>
      </c>
      <c r="E277">
        <v>4</v>
      </c>
      <c r="F277">
        <v>100</v>
      </c>
      <c r="G277" t="s">
        <v>199</v>
      </c>
      <c r="H277" s="7">
        <v>45292</v>
      </c>
      <c r="I277" t="s">
        <v>724</v>
      </c>
      <c r="J277" t="s">
        <v>732</v>
      </c>
      <c r="K277" t="s">
        <v>726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100</v>
      </c>
      <c r="T277" s="4">
        <v>0</v>
      </c>
      <c r="U277" s="4">
        <v>0</v>
      </c>
      <c r="V277" t="s">
        <v>733</v>
      </c>
      <c r="W277" s="5">
        <v>230</v>
      </c>
      <c r="X277" t="str" cm="1">
        <f t="array" ref="X277">INDEX(Summary_by_Sub!$B$5:$B$489,MATCH(1,(V277=Summary_by_Sub!$B$5:$B$489)*(W277=Summary_by_Sub!$C$5:$C$489),0))</f>
        <v>Silvergate</v>
      </c>
      <c r="Y277" s="10">
        <v>1</v>
      </c>
    </row>
    <row r="278" spans="1:26" x14ac:dyDescent="0.35">
      <c r="A278" t="s">
        <v>731</v>
      </c>
      <c r="B278" t="s">
        <v>194</v>
      </c>
      <c r="C278">
        <v>100</v>
      </c>
      <c r="E278">
        <v>4</v>
      </c>
      <c r="F278">
        <v>100</v>
      </c>
      <c r="H278" s="7">
        <v>45292</v>
      </c>
      <c r="I278" t="s">
        <v>724</v>
      </c>
      <c r="J278" t="s">
        <v>732</v>
      </c>
      <c r="K278" t="s">
        <v>726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100</v>
      </c>
      <c r="T278" s="4">
        <v>0</v>
      </c>
      <c r="U278" s="4">
        <v>0</v>
      </c>
      <c r="V278" t="s">
        <v>733</v>
      </c>
      <c r="W278" s="5">
        <v>230</v>
      </c>
      <c r="X278" t="str" cm="1">
        <f t="array" ref="X278">INDEX(Summary_by_Sub!$B$5:$B$489,MATCH(1,(V278=Summary_by_Sub!$B$5:$B$489)*(W278=Summary_by_Sub!$C$5:$C$489),0))</f>
        <v>Silvergate</v>
      </c>
      <c r="Y278" s="10">
        <v>0</v>
      </c>
    </row>
    <row r="279" spans="1:26" x14ac:dyDescent="0.35">
      <c r="A279" t="s">
        <v>149</v>
      </c>
      <c r="B279" t="s">
        <v>194</v>
      </c>
      <c r="C279">
        <v>300</v>
      </c>
      <c r="D279" t="s">
        <v>192</v>
      </c>
      <c r="E279">
        <v>4</v>
      </c>
      <c r="F279">
        <v>1200</v>
      </c>
      <c r="H279" s="3">
        <v>45352</v>
      </c>
      <c r="I279" t="s">
        <v>403</v>
      </c>
      <c r="K279" t="s">
        <v>404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300</v>
      </c>
      <c r="T279" s="4">
        <v>0</v>
      </c>
      <c r="U279" s="4">
        <v>0</v>
      </c>
      <c r="V279" t="s">
        <v>405</v>
      </c>
      <c r="W279">
        <v>138</v>
      </c>
      <c r="X279" t="str" cm="1">
        <f t="array" ref="X279">INDEX(Summary_by_Sub!$B$5:$B$489,MATCH(1,(V279=Summary_by_Sub!$B$5:$B$489)*(W279=Summary_by_Sub!$C$5:$C$489),0))</f>
        <v>Sycamore Canyon</v>
      </c>
      <c r="Y279" s="10">
        <v>1</v>
      </c>
    </row>
    <row r="280" spans="1:26" x14ac:dyDescent="0.35">
      <c r="A280" t="s">
        <v>875</v>
      </c>
      <c r="B280" t="s">
        <v>193</v>
      </c>
      <c r="C280">
        <v>150</v>
      </c>
      <c r="H280" s="7">
        <v>45383</v>
      </c>
      <c r="I280" t="s">
        <v>858</v>
      </c>
      <c r="K280" t="s">
        <v>866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10</v>
      </c>
      <c r="R280" s="4">
        <v>140</v>
      </c>
      <c r="S280" s="4">
        <v>0</v>
      </c>
      <c r="T280" s="4">
        <v>0</v>
      </c>
      <c r="U280" s="4">
        <v>0</v>
      </c>
      <c r="V280" t="s">
        <v>866</v>
      </c>
      <c r="W280">
        <v>500</v>
      </c>
      <c r="X280" t="str" cm="1">
        <f t="array" ref="X280">INDEX(Summary_by_Sub!$B$5:$B$489,MATCH(1,(V280=Summary_by_Sub!$B$5:$B$489)*(W280=Summary_by_Sub!$C$5:$C$489),0))</f>
        <v>Delaney</v>
      </c>
      <c r="Y280" s="10">
        <v>0</v>
      </c>
    </row>
    <row r="281" spans="1:26" x14ac:dyDescent="0.35">
      <c r="A281" t="s">
        <v>876</v>
      </c>
      <c r="B281" t="s">
        <v>194</v>
      </c>
      <c r="C281">
        <v>33</v>
      </c>
      <c r="E281">
        <v>4</v>
      </c>
      <c r="F281">
        <v>132</v>
      </c>
      <c r="G281" t="s">
        <v>884</v>
      </c>
      <c r="H281" s="7">
        <v>45992</v>
      </c>
      <c r="I281" t="s">
        <v>859</v>
      </c>
      <c r="K281" t="s">
        <v>867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33</v>
      </c>
      <c r="T281" s="4">
        <v>0</v>
      </c>
      <c r="U281" s="4">
        <v>0</v>
      </c>
      <c r="V281" t="s">
        <v>803</v>
      </c>
      <c r="W281">
        <v>230</v>
      </c>
      <c r="X281" t="str" cm="1">
        <f t="array" ref="X281">INDEX(Summary_by_Sub!$B$5:$B$489,MATCH(1,(V281=Summary_by_Sub!$B$5:$B$489)*(W281=Summary_by_Sub!$C$5:$C$489),0))</f>
        <v>Lakeville</v>
      </c>
      <c r="Y281" s="10">
        <v>0</v>
      </c>
    </row>
    <row r="282" spans="1:26" x14ac:dyDescent="0.35">
      <c r="A282" t="s">
        <v>876</v>
      </c>
      <c r="B282" t="s">
        <v>511</v>
      </c>
      <c r="C282">
        <v>67</v>
      </c>
      <c r="G282" t="s">
        <v>1387</v>
      </c>
      <c r="H282" s="7">
        <v>45992</v>
      </c>
      <c r="I282" t="s">
        <v>859</v>
      </c>
      <c r="K282" t="s">
        <v>867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t="s">
        <v>803</v>
      </c>
      <c r="W282">
        <v>230</v>
      </c>
      <c r="X282" t="str" cm="1">
        <f t="array" ref="X282">INDEX(Summary_by_Sub!$B$5:$B$489,MATCH(1,(V282=Summary_by_Sub!$B$5:$B$489)*(W282=Summary_by_Sub!$C$5:$C$489),0))</f>
        <v>Lakeville</v>
      </c>
      <c r="Y282" s="10">
        <v>0</v>
      </c>
    </row>
    <row r="283" spans="1:26" x14ac:dyDescent="0.35">
      <c r="A283" t="s">
        <v>1050</v>
      </c>
      <c r="B283" t="s">
        <v>194</v>
      </c>
      <c r="C283">
        <v>32</v>
      </c>
      <c r="E283">
        <v>4</v>
      </c>
      <c r="F283">
        <f>32*4</f>
        <v>128</v>
      </c>
      <c r="H283" s="7">
        <v>45566</v>
      </c>
      <c r="I283" t="s">
        <v>1048</v>
      </c>
      <c r="K283" t="s">
        <v>1049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32</v>
      </c>
      <c r="T283" s="4">
        <v>0</v>
      </c>
      <c r="U283" s="4">
        <v>0</v>
      </c>
      <c r="V283" t="s">
        <v>1054</v>
      </c>
      <c r="W283">
        <v>115</v>
      </c>
      <c r="X283" t="str" cm="1">
        <f t="array" ref="X283">INDEX(Summary_by_Sub!$B$5:$B$489,MATCH(1,(V283=Summary_by_Sub!$B$5:$B$489)*(W283=Summary_by_Sub!$C$5:$C$489),0))</f>
        <v>GWF Hanford</v>
      </c>
      <c r="Y283" s="10">
        <v>0</v>
      </c>
    </row>
    <row r="284" spans="1:26" x14ac:dyDescent="0.35">
      <c r="A284" t="s">
        <v>1026</v>
      </c>
      <c r="B284" t="s">
        <v>511</v>
      </c>
      <c r="C284">
        <v>75</v>
      </c>
      <c r="E284">
        <v>8</v>
      </c>
      <c r="F284">
        <v>600</v>
      </c>
      <c r="G284" t="s">
        <v>884</v>
      </c>
      <c r="H284" s="7">
        <v>46174</v>
      </c>
      <c r="I284" t="s">
        <v>1025</v>
      </c>
      <c r="K284" t="s">
        <v>331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75</v>
      </c>
      <c r="U284" s="4">
        <v>0</v>
      </c>
      <c r="V284" t="s">
        <v>332</v>
      </c>
      <c r="W284">
        <v>230</v>
      </c>
      <c r="X284" t="str" cm="1">
        <f t="array" ref="X284">INDEX(Summary_by_Sub!$B$5:$B$489,MATCH(1,(V284=Summary_by_Sub!$B$5:$B$489)*(W284=Summary_by_Sub!$C$5:$C$489),0))</f>
        <v>Devers</v>
      </c>
      <c r="Y284" s="10">
        <v>0</v>
      </c>
    </row>
    <row r="285" spans="1:26" x14ac:dyDescent="0.35">
      <c r="A285" t="s">
        <v>1023</v>
      </c>
      <c r="B285" t="s">
        <v>1022</v>
      </c>
      <c r="C285">
        <v>200</v>
      </c>
      <c r="E285">
        <v>8</v>
      </c>
      <c r="F285">
        <v>1600</v>
      </c>
      <c r="H285" s="7">
        <v>46539</v>
      </c>
      <c r="I285" t="s">
        <v>1024</v>
      </c>
      <c r="K285" t="s">
        <v>682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200</v>
      </c>
      <c r="V285" t="s">
        <v>259</v>
      </c>
      <c r="W285">
        <v>230</v>
      </c>
      <c r="X285" t="str" cm="1">
        <f t="array" ref="X285">INDEX(Summary_by_Sub!$B$5:$B$489,MATCH(1,(V285=Summary_by_Sub!$B$5:$B$489)*(W285=Summary_by_Sub!$C$5:$C$489),0))</f>
        <v>Whirlwind</v>
      </c>
      <c r="Y285" s="10">
        <v>0</v>
      </c>
    </row>
    <row r="286" spans="1:26" x14ac:dyDescent="0.35">
      <c r="A286" t="s">
        <v>885</v>
      </c>
      <c r="B286" t="s">
        <v>511</v>
      </c>
      <c r="C286">
        <v>250</v>
      </c>
      <c r="H286" s="7">
        <v>45840</v>
      </c>
      <c r="I286" t="s">
        <v>860</v>
      </c>
      <c r="K286" t="s">
        <v>868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250</v>
      </c>
      <c r="T286" s="4">
        <v>0</v>
      </c>
      <c r="U286" s="4">
        <v>0</v>
      </c>
      <c r="V286" t="s">
        <v>879</v>
      </c>
      <c r="W286">
        <v>138</v>
      </c>
      <c r="X286" t="str" cm="1">
        <f t="array" ref="X286">INDEX(Summary_by_Sub!$B$5:$B$489,MATCH(1,(V286=Summary_by_Sub!$B$5:$B$489)*(W286=Summary_by_Sub!$C$5:$C$489),0))</f>
        <v>Capistrano</v>
      </c>
      <c r="Y286" s="10">
        <v>0</v>
      </c>
    </row>
    <row r="287" spans="1:26" x14ac:dyDescent="0.35">
      <c r="A287" t="s">
        <v>877</v>
      </c>
      <c r="B287" t="s">
        <v>511</v>
      </c>
      <c r="C287">
        <v>55</v>
      </c>
      <c r="G287" t="s">
        <v>1403</v>
      </c>
      <c r="H287" s="7">
        <v>45292</v>
      </c>
      <c r="I287" t="s">
        <v>861</v>
      </c>
      <c r="K287" t="s">
        <v>869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55</v>
      </c>
      <c r="T287" s="4">
        <v>0</v>
      </c>
      <c r="U287" s="4">
        <v>0</v>
      </c>
      <c r="V287" t="s">
        <v>881</v>
      </c>
      <c r="W287">
        <v>115</v>
      </c>
      <c r="X287" t="str" cm="1">
        <f t="array" ref="X287">INDEX(Summary_by_Sub!$B$5:$B$489,MATCH(1,(V287=Summary_by_Sub!$B$5:$B$489)*(W287=Summary_by_Sub!$C$5:$C$489),0))</f>
        <v>Oakland C</v>
      </c>
      <c r="Y287" s="10">
        <v>0</v>
      </c>
      <c r="Z287">
        <v>1</v>
      </c>
    </row>
    <row r="288" spans="1:26" x14ac:dyDescent="0.35">
      <c r="A288" t="s">
        <v>150</v>
      </c>
      <c r="B288" t="s">
        <v>194</v>
      </c>
      <c r="C288">
        <v>50</v>
      </c>
      <c r="D288" t="s">
        <v>192</v>
      </c>
      <c r="E288">
        <v>8</v>
      </c>
      <c r="F288">
        <v>400</v>
      </c>
      <c r="H288" s="3">
        <v>45809</v>
      </c>
      <c r="I288" t="s">
        <v>406</v>
      </c>
      <c r="K288" t="s">
        <v>407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50</v>
      </c>
      <c r="U288" s="4">
        <v>0</v>
      </c>
      <c r="V288" t="s">
        <v>408</v>
      </c>
      <c r="W288">
        <v>230</v>
      </c>
      <c r="X288" t="str" cm="1">
        <f t="array" ref="X288">INDEX(Summary_by_Sub!$B$5:$B$489,MATCH(1,(V288=Summary_by_Sub!$B$5:$B$489)*(W288=Summary_by_Sub!$C$5:$C$489),0))</f>
        <v>Escondido</v>
      </c>
      <c r="Y288" s="10">
        <v>1</v>
      </c>
    </row>
    <row r="289" spans="1:26" x14ac:dyDescent="0.35">
      <c r="A289" t="s">
        <v>151</v>
      </c>
      <c r="B289" t="s">
        <v>195</v>
      </c>
      <c r="C289">
        <v>20.8</v>
      </c>
      <c r="D289" t="s">
        <v>192</v>
      </c>
      <c r="E289">
        <v>0</v>
      </c>
      <c r="F289">
        <v>0</v>
      </c>
      <c r="H289" s="3">
        <v>46357</v>
      </c>
      <c r="I289" t="s">
        <v>409</v>
      </c>
      <c r="K289" t="s">
        <v>410</v>
      </c>
      <c r="L289" s="4">
        <v>20.8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t="s">
        <v>1104</v>
      </c>
      <c r="W289">
        <v>115</v>
      </c>
      <c r="X289" t="str" cm="1">
        <f t="array" ref="X289">INDEX(Summary_by_Sub!$B$5:$B$489,MATCH(1,(V289=Summary_by_Sub!$B$5:$B$489)*(W289=Summary_by_Sub!$C$5:$C$489),0))</f>
        <v>Cloverdale</v>
      </c>
      <c r="Y289" s="10">
        <v>1</v>
      </c>
    </row>
    <row r="290" spans="1:26" x14ac:dyDescent="0.35">
      <c r="A290" t="s">
        <v>921</v>
      </c>
      <c r="B290" t="s">
        <v>194</v>
      </c>
      <c r="C290">
        <v>225</v>
      </c>
      <c r="E290">
        <v>4</v>
      </c>
      <c r="F290">
        <v>900</v>
      </c>
      <c r="H290" s="7">
        <v>45658</v>
      </c>
      <c r="I290" t="s">
        <v>922</v>
      </c>
      <c r="K290" t="s">
        <v>908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225</v>
      </c>
      <c r="T290" s="4">
        <v>0</v>
      </c>
      <c r="U290" s="4">
        <v>0</v>
      </c>
      <c r="V290" t="s">
        <v>428</v>
      </c>
      <c r="W290">
        <v>230</v>
      </c>
      <c r="X290" t="str" cm="1">
        <f t="array" ref="X290">INDEX(Summary_by_Sub!$B$5:$B$489,MATCH(1,(V290=Summary_by_Sub!$B$5:$B$489)*(W290=Summary_by_Sub!$C$5:$C$489),0))</f>
        <v>Springville</v>
      </c>
      <c r="Y290" s="10">
        <v>0</v>
      </c>
    </row>
    <row r="291" spans="1:26" x14ac:dyDescent="0.35">
      <c r="A291" t="s">
        <v>920</v>
      </c>
      <c r="B291" t="s">
        <v>194</v>
      </c>
      <c r="C291">
        <v>200</v>
      </c>
      <c r="E291">
        <v>4</v>
      </c>
      <c r="F291">
        <v>800</v>
      </c>
      <c r="I291" t="s">
        <v>1404</v>
      </c>
      <c r="K291" t="s">
        <v>907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200</v>
      </c>
      <c r="T291" s="4">
        <v>0</v>
      </c>
      <c r="U291" s="4">
        <v>0</v>
      </c>
      <c r="V291" t="s">
        <v>509</v>
      </c>
      <c r="W291">
        <v>230</v>
      </c>
      <c r="X291" t="str" cm="1">
        <f t="array" ref="X291">INDEX(Summary_by_Sub!$B$5:$B$489,MATCH(1,(V291=Summary_by_Sub!$B$5:$B$489)*(W291=Summary_by_Sub!$C$5:$C$489),0))</f>
        <v>Hinson</v>
      </c>
      <c r="Y291" s="10">
        <v>0</v>
      </c>
    </row>
    <row r="292" spans="1:26" x14ac:dyDescent="0.35">
      <c r="A292" t="s">
        <v>152</v>
      </c>
      <c r="B292" t="s">
        <v>194</v>
      </c>
      <c r="C292">
        <v>47</v>
      </c>
      <c r="D292" t="s">
        <v>192</v>
      </c>
      <c r="E292">
        <v>4</v>
      </c>
      <c r="F292">
        <v>188</v>
      </c>
      <c r="H292" s="3">
        <v>44832</v>
      </c>
      <c r="I292" t="s">
        <v>411</v>
      </c>
      <c r="J292" t="s">
        <v>152</v>
      </c>
      <c r="K292" t="s">
        <v>297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47</v>
      </c>
      <c r="T292" s="4">
        <v>0</v>
      </c>
      <c r="U292" s="4">
        <v>0</v>
      </c>
      <c r="V292" t="s">
        <v>298</v>
      </c>
      <c r="W292">
        <v>230</v>
      </c>
      <c r="X292" t="str" cm="1">
        <f t="array" ref="X292">INDEX(Summary_by_Sub!$B$5:$B$489,MATCH(1,(V292=Summary_by_Sub!$B$5:$B$489)*(W292=Summary_by_Sub!$C$5:$C$489),0))</f>
        <v>Colorado River</v>
      </c>
      <c r="Y292" s="10">
        <v>1</v>
      </c>
    </row>
    <row r="293" spans="1:26" x14ac:dyDescent="0.35">
      <c r="A293" t="s">
        <v>153</v>
      </c>
      <c r="B293" t="s">
        <v>194</v>
      </c>
      <c r="C293">
        <v>50</v>
      </c>
      <c r="D293" t="s">
        <v>203</v>
      </c>
      <c r="E293">
        <v>2</v>
      </c>
      <c r="F293">
        <v>100</v>
      </c>
      <c r="H293" s="3">
        <v>44739</v>
      </c>
      <c r="I293" t="s">
        <v>412</v>
      </c>
      <c r="J293" t="s">
        <v>153</v>
      </c>
      <c r="K293" t="s">
        <v>413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50</v>
      </c>
      <c r="T293" s="4">
        <v>0</v>
      </c>
      <c r="U293" s="4">
        <v>0</v>
      </c>
      <c r="V293" t="s">
        <v>375</v>
      </c>
      <c r="W293">
        <v>230</v>
      </c>
      <c r="X293" t="str" cm="1">
        <f t="array" ref="X293">INDEX(Summary_by_Sub!$B$5:$B$489,MATCH(1,(V293=Summary_by_Sub!$B$5:$B$489)*(W293=Summary_by_Sub!$C$5:$C$489),0))</f>
        <v>Red Bluff</v>
      </c>
      <c r="Y293" s="10">
        <v>1</v>
      </c>
    </row>
    <row r="294" spans="1:26" x14ac:dyDescent="0.35">
      <c r="A294" t="s">
        <v>703</v>
      </c>
      <c r="B294" t="s">
        <v>193</v>
      </c>
      <c r="C294">
        <v>50</v>
      </c>
      <c r="G294" t="s">
        <v>702</v>
      </c>
      <c r="H294" s="7">
        <v>45279</v>
      </c>
      <c r="I294" t="s">
        <v>701</v>
      </c>
      <c r="J294" t="s">
        <v>846</v>
      </c>
      <c r="K294" t="s">
        <v>693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50</v>
      </c>
      <c r="S294" s="4">
        <v>0</v>
      </c>
      <c r="T294" s="4">
        <v>0</v>
      </c>
      <c r="U294" s="4">
        <v>0</v>
      </c>
      <c r="V294" t="s">
        <v>375</v>
      </c>
      <c r="W294">
        <v>230</v>
      </c>
      <c r="X294" t="str" cm="1">
        <f t="array" ref="X294">INDEX(Summary_by_Sub!$B$5:$B$489,MATCH(1,(V294=Summary_by_Sub!$B$5:$B$489)*(W294=Summary_by_Sub!$C$5:$C$489),0))</f>
        <v>Red Bluff</v>
      </c>
      <c r="Y294" s="10">
        <v>0</v>
      </c>
    </row>
    <row r="295" spans="1:26" x14ac:dyDescent="0.35">
      <c r="A295" t="s">
        <v>703</v>
      </c>
      <c r="B295" t="s">
        <v>194</v>
      </c>
      <c r="C295">
        <v>15</v>
      </c>
      <c r="E295">
        <v>4</v>
      </c>
      <c r="F295">
        <v>60</v>
      </c>
      <c r="G295" t="s">
        <v>702</v>
      </c>
      <c r="H295" s="7">
        <v>45444</v>
      </c>
      <c r="I295" t="s">
        <v>701</v>
      </c>
      <c r="J295" t="s">
        <v>847</v>
      </c>
      <c r="K295" t="s">
        <v>693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15</v>
      </c>
      <c r="T295" s="4">
        <v>0</v>
      </c>
      <c r="U295" s="4">
        <v>0</v>
      </c>
      <c r="V295" t="s">
        <v>375</v>
      </c>
      <c r="W295">
        <v>230</v>
      </c>
      <c r="X295" t="str" cm="1">
        <f t="array" ref="X295">INDEX(Summary_by_Sub!$B$5:$B$489,MATCH(1,(V295=Summary_by_Sub!$B$5:$B$489)*(W295=Summary_by_Sub!$C$5:$C$489),0))</f>
        <v>Red Bluff</v>
      </c>
      <c r="Y295" s="10">
        <v>0</v>
      </c>
    </row>
    <row r="296" spans="1:26" x14ac:dyDescent="0.35">
      <c r="A296" t="s">
        <v>1041</v>
      </c>
      <c r="B296" t="s">
        <v>194</v>
      </c>
      <c r="C296">
        <v>200</v>
      </c>
      <c r="E296">
        <v>4</v>
      </c>
      <c r="F296">
        <v>800</v>
      </c>
      <c r="H296" s="7">
        <v>45658</v>
      </c>
      <c r="I296" t="s">
        <v>1043</v>
      </c>
      <c r="K296" t="s">
        <v>1042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200</v>
      </c>
      <c r="T296" s="4">
        <v>0</v>
      </c>
      <c r="U296" s="4">
        <v>0</v>
      </c>
      <c r="V296" t="s">
        <v>1044</v>
      </c>
      <c r="W296">
        <v>230</v>
      </c>
      <c r="X296" t="str" cm="1">
        <f t="array" ref="X296">INDEX(Summary_by_Sub!$B$5:$B$489,MATCH(1,(V296=Summary_by_Sub!$B$5:$B$489)*(W296=Summary_by_Sub!$C$5:$C$489),0))</f>
        <v>Primm</v>
      </c>
      <c r="Y296" s="10">
        <v>0</v>
      </c>
    </row>
    <row r="297" spans="1:26" x14ac:dyDescent="0.35">
      <c r="A297" t="s">
        <v>736</v>
      </c>
      <c r="B297" t="s">
        <v>194</v>
      </c>
      <c r="C297">
        <v>147</v>
      </c>
      <c r="E297">
        <v>4</v>
      </c>
      <c r="F297">
        <v>588</v>
      </c>
      <c r="H297" s="7">
        <v>45351</v>
      </c>
      <c r="I297" t="s">
        <v>734</v>
      </c>
      <c r="J297" t="s">
        <v>735</v>
      </c>
      <c r="K297" t="s">
        <v>682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147</v>
      </c>
      <c r="T297" s="4">
        <v>0</v>
      </c>
      <c r="U297" s="4">
        <v>0</v>
      </c>
      <c r="V297" t="s">
        <v>259</v>
      </c>
      <c r="W297" s="5">
        <v>230</v>
      </c>
      <c r="X297" t="str" cm="1">
        <f t="array" ref="X297">INDEX(Summary_by_Sub!$B$5:$B$489,MATCH(1,(V297=Summary_by_Sub!$B$5:$B$489)*(W297=Summary_by_Sub!$C$5:$C$489),0))</f>
        <v>Whirlwind</v>
      </c>
      <c r="Y297" s="10">
        <v>0</v>
      </c>
    </row>
    <row r="298" spans="1:26" x14ac:dyDescent="0.35">
      <c r="A298" t="s">
        <v>154</v>
      </c>
      <c r="B298" t="s">
        <v>193</v>
      </c>
      <c r="C298">
        <v>223.6</v>
      </c>
      <c r="D298" t="s">
        <v>155</v>
      </c>
      <c r="E298">
        <v>0</v>
      </c>
      <c r="F298">
        <v>0</v>
      </c>
      <c r="H298" s="3">
        <v>44916</v>
      </c>
      <c r="I298" t="s">
        <v>414</v>
      </c>
      <c r="J298" t="s">
        <v>154</v>
      </c>
      <c r="K298" t="s">
        <v>301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223.6</v>
      </c>
      <c r="R298" s="4">
        <v>0</v>
      </c>
      <c r="S298" s="4">
        <v>0</v>
      </c>
      <c r="T298" s="4">
        <v>0</v>
      </c>
      <c r="U298" s="4">
        <v>0</v>
      </c>
      <c r="V298" t="s">
        <v>298</v>
      </c>
      <c r="W298">
        <v>230</v>
      </c>
      <c r="X298" t="str" cm="1">
        <f t="array" ref="X298">INDEX(Summary_by_Sub!$B$5:$B$489,MATCH(1,(V298=Summary_by_Sub!$B$5:$B$489)*(W298=Summary_by_Sub!$C$5:$C$489),0))</f>
        <v>Colorado River</v>
      </c>
      <c r="Y298" s="10">
        <v>1</v>
      </c>
    </row>
    <row r="299" spans="1:26" x14ac:dyDescent="0.35">
      <c r="A299" t="s">
        <v>155</v>
      </c>
      <c r="B299" t="s">
        <v>194</v>
      </c>
      <c r="C299">
        <v>112</v>
      </c>
      <c r="D299" t="s">
        <v>154</v>
      </c>
      <c r="E299">
        <v>4</v>
      </c>
      <c r="F299">
        <v>448</v>
      </c>
      <c r="H299" s="3">
        <v>44916</v>
      </c>
      <c r="I299" t="s">
        <v>414</v>
      </c>
      <c r="J299" t="s">
        <v>155</v>
      </c>
      <c r="K299" t="s">
        <v>297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112</v>
      </c>
      <c r="T299" s="4">
        <v>0</v>
      </c>
      <c r="U299" s="4">
        <v>0</v>
      </c>
      <c r="V299" t="s">
        <v>298</v>
      </c>
      <c r="W299">
        <v>230</v>
      </c>
      <c r="X299" t="str" cm="1">
        <f t="array" ref="X299">INDEX(Summary_by_Sub!$B$5:$B$489,MATCH(1,(V299=Summary_by_Sub!$B$5:$B$489)*(W299=Summary_by_Sub!$C$5:$C$489),0))</f>
        <v>Colorado River</v>
      </c>
      <c r="Y299" s="10">
        <v>1</v>
      </c>
    </row>
    <row r="300" spans="1:26" x14ac:dyDescent="0.35">
      <c r="A300" t="s">
        <v>156</v>
      </c>
      <c r="B300" t="s">
        <v>194</v>
      </c>
      <c r="C300">
        <v>72</v>
      </c>
      <c r="D300" t="s">
        <v>204</v>
      </c>
      <c r="E300">
        <v>4</v>
      </c>
      <c r="F300">
        <v>288</v>
      </c>
      <c r="H300" s="3">
        <v>44636</v>
      </c>
      <c r="I300" t="s">
        <v>415</v>
      </c>
      <c r="J300" t="s">
        <v>156</v>
      </c>
      <c r="K300" t="s">
        <v>272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72</v>
      </c>
      <c r="T300" s="4">
        <v>0</v>
      </c>
      <c r="U300" s="4">
        <v>0</v>
      </c>
      <c r="V300" t="s">
        <v>273</v>
      </c>
      <c r="W300">
        <v>230</v>
      </c>
      <c r="X300" t="str" cm="1">
        <f t="array" ref="X300">INDEX(Summary_by_Sub!$B$5:$B$489,MATCH(1,(V300=Summary_by_Sub!$B$5:$B$489)*(W300=Summary_by_Sub!$C$5:$C$489),0))</f>
        <v>Tranquility</v>
      </c>
      <c r="Y300" s="10">
        <v>1</v>
      </c>
      <c r="Z300">
        <v>1</v>
      </c>
    </row>
    <row r="301" spans="1:26" x14ac:dyDescent="0.35">
      <c r="A301" t="s">
        <v>739</v>
      </c>
      <c r="B301" t="s">
        <v>193</v>
      </c>
      <c r="C301">
        <v>12</v>
      </c>
      <c r="G301" t="s">
        <v>742</v>
      </c>
      <c r="H301" s="7">
        <v>45442</v>
      </c>
      <c r="I301" t="s">
        <v>737</v>
      </c>
      <c r="J301" t="s">
        <v>740</v>
      </c>
      <c r="K301" t="s">
        <v>738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12</v>
      </c>
      <c r="S301" s="4">
        <v>0</v>
      </c>
      <c r="T301" s="4">
        <v>0</v>
      </c>
      <c r="U301" s="4">
        <v>0</v>
      </c>
      <c r="V301" t="s">
        <v>741</v>
      </c>
      <c r="W301" s="5">
        <v>115</v>
      </c>
      <c r="X301" t="str" cm="1">
        <f t="array" ref="X301">INDEX(Summary_by_Sub!$B$5:$B$489,MATCH(1,(V301=Summary_by_Sub!$B$5:$B$489)*(W301=Summary_by_Sub!$C$5:$C$489),0))</f>
        <v>Woodland</v>
      </c>
      <c r="Y301" s="10">
        <v>0</v>
      </c>
    </row>
    <row r="302" spans="1:26" x14ac:dyDescent="0.35">
      <c r="A302" t="s">
        <v>878</v>
      </c>
      <c r="B302" t="s">
        <v>193</v>
      </c>
      <c r="C302">
        <v>12</v>
      </c>
      <c r="H302" s="7">
        <v>45474</v>
      </c>
      <c r="I302" t="s">
        <v>862</v>
      </c>
      <c r="K302" t="s">
        <v>870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12</v>
      </c>
      <c r="S302" s="4">
        <v>0</v>
      </c>
      <c r="T302" s="4">
        <v>0</v>
      </c>
      <c r="U302" s="4">
        <v>0</v>
      </c>
      <c r="V302" t="s">
        <v>880</v>
      </c>
      <c r="W302">
        <v>115</v>
      </c>
      <c r="X302" t="str" cm="1">
        <f t="array" ref="X302">INDEX(Summary_by_Sub!$B$5:$B$489,MATCH(1,(V302=Summary_by_Sub!$B$5:$B$489)*(W302=Summary_by_Sub!$C$5:$C$489),0))</f>
        <v>Lamont</v>
      </c>
      <c r="Y302" s="10">
        <v>0</v>
      </c>
    </row>
    <row r="303" spans="1:26" x14ac:dyDescent="0.35">
      <c r="A303" t="s">
        <v>157</v>
      </c>
      <c r="B303" t="s">
        <v>194</v>
      </c>
      <c r="C303">
        <v>80</v>
      </c>
      <c r="D303" t="s">
        <v>205</v>
      </c>
      <c r="E303">
        <v>4</v>
      </c>
      <c r="F303">
        <v>320</v>
      </c>
      <c r="H303" s="3">
        <v>45233</v>
      </c>
      <c r="I303" t="s">
        <v>416</v>
      </c>
      <c r="K303" t="s">
        <v>417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80</v>
      </c>
      <c r="T303" s="4">
        <v>0</v>
      </c>
      <c r="U303" s="4">
        <v>0</v>
      </c>
      <c r="V303" t="s">
        <v>360</v>
      </c>
      <c r="W303">
        <v>230</v>
      </c>
      <c r="X303" t="str" cm="1">
        <f t="array" ref="X303">INDEX(Summary_by_Sub!$B$5:$B$489,MATCH(1,(V303=Summary_by_Sub!$B$5:$B$489)*(W303=Summary_by_Sub!$C$5:$C$489),0))</f>
        <v>Los Banos</v>
      </c>
      <c r="Y303" s="10">
        <v>1</v>
      </c>
    </row>
    <row r="304" spans="1:26" x14ac:dyDescent="0.35">
      <c r="A304" t="s">
        <v>158</v>
      </c>
      <c r="B304" t="s">
        <v>193</v>
      </c>
      <c r="C304">
        <v>100</v>
      </c>
      <c r="D304" t="s">
        <v>192</v>
      </c>
      <c r="E304">
        <v>0</v>
      </c>
      <c r="F304">
        <v>0</v>
      </c>
      <c r="H304" s="3">
        <v>44869</v>
      </c>
      <c r="I304" t="s">
        <v>418</v>
      </c>
      <c r="J304" t="s">
        <v>158</v>
      </c>
      <c r="K304" t="s">
        <v>295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100</v>
      </c>
      <c r="R304" s="4">
        <v>0</v>
      </c>
      <c r="S304" s="4">
        <v>0</v>
      </c>
      <c r="T304" s="4">
        <v>0</v>
      </c>
      <c r="U304" s="4">
        <v>0</v>
      </c>
      <c r="V304" t="s">
        <v>239</v>
      </c>
      <c r="W304">
        <v>230</v>
      </c>
      <c r="X304" t="str" cm="1">
        <f t="array" ref="X304">INDEX(Summary_by_Sub!$B$5:$B$489,MATCH(1,(V304=Summary_by_Sub!$B$5:$B$489)*(W304=Summary_by_Sub!$C$5:$C$489),0))</f>
        <v>Imperial Valley</v>
      </c>
      <c r="Y304" s="10">
        <v>1</v>
      </c>
    </row>
    <row r="305" spans="1:26" x14ac:dyDescent="0.35">
      <c r="A305" t="s">
        <v>744</v>
      </c>
      <c r="B305" t="s">
        <v>699</v>
      </c>
      <c r="C305">
        <v>150</v>
      </c>
      <c r="E305">
        <v>4</v>
      </c>
      <c r="F305">
        <v>368</v>
      </c>
      <c r="H305" s="7">
        <v>45383</v>
      </c>
      <c r="I305" t="s">
        <v>743</v>
      </c>
      <c r="K305" t="s">
        <v>1017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150</v>
      </c>
      <c r="S305" s="4">
        <v>92</v>
      </c>
      <c r="T305" s="4">
        <v>0</v>
      </c>
      <c r="U305" s="4">
        <v>0</v>
      </c>
      <c r="V305" t="s">
        <v>745</v>
      </c>
      <c r="W305" s="5">
        <v>230</v>
      </c>
      <c r="X305" t="str" cm="1">
        <f t="array" ref="X305">INDEX(Summary_by_Sub!$B$5:$B$489,MATCH(1,(V305=Summary_by_Sub!$B$5:$B$489)*(W305=Summary_by_Sub!$C$5:$C$489),0))</f>
        <v>New Sub - Midway - Wheeler Ridge (Proposed)</v>
      </c>
      <c r="Y305" s="10">
        <v>0</v>
      </c>
    </row>
    <row r="306" spans="1:26" x14ac:dyDescent="0.35">
      <c r="A306" t="s">
        <v>568</v>
      </c>
      <c r="B306" t="s">
        <v>193</v>
      </c>
      <c r="C306">
        <v>150</v>
      </c>
      <c r="H306" s="3">
        <v>45200</v>
      </c>
      <c r="I306" t="s">
        <v>569</v>
      </c>
      <c r="J306" t="s">
        <v>570</v>
      </c>
      <c r="K306" t="s">
        <v>514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31.5</v>
      </c>
      <c r="R306" s="4">
        <v>118.5</v>
      </c>
      <c r="S306" s="4">
        <v>0</v>
      </c>
      <c r="T306" s="4">
        <v>0</v>
      </c>
      <c r="U306" s="4">
        <v>0</v>
      </c>
      <c r="V306" t="s">
        <v>515</v>
      </c>
      <c r="W306">
        <v>230</v>
      </c>
      <c r="X306" t="str" cm="1">
        <f t="array" ref="X306">INDEX(Summary_by_Sub!$B$5:$B$489,MATCH(1,(V306=Summary_by_Sub!$B$5:$B$489)*(W306=Summary_by_Sub!$C$5:$C$489),0))</f>
        <v>Gates</v>
      </c>
      <c r="Y306" s="10">
        <v>0</v>
      </c>
    </row>
    <row r="307" spans="1:26" x14ac:dyDescent="0.35">
      <c r="A307" t="s">
        <v>159</v>
      </c>
      <c r="B307" t="s">
        <v>193</v>
      </c>
      <c r="C307">
        <v>13.5</v>
      </c>
      <c r="D307" t="s">
        <v>192</v>
      </c>
      <c r="E307">
        <v>0</v>
      </c>
      <c r="F307">
        <v>0</v>
      </c>
      <c r="H307" s="3">
        <v>44883</v>
      </c>
      <c r="I307" t="s">
        <v>419</v>
      </c>
      <c r="J307" t="s">
        <v>159</v>
      </c>
      <c r="K307" t="s">
        <v>420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13.5</v>
      </c>
      <c r="R307" s="4">
        <v>0</v>
      </c>
      <c r="S307" s="4">
        <v>0</v>
      </c>
      <c r="T307" s="4">
        <v>0</v>
      </c>
      <c r="U307" s="4">
        <v>0</v>
      </c>
      <c r="V307" t="s">
        <v>279</v>
      </c>
      <c r="W307" s="5">
        <v>230</v>
      </c>
      <c r="X307" t="str" cm="1">
        <f t="array" ref="X307">INDEX(Summary_by_Sub!$B$5:$B$489,MATCH(1,(V307=Summary_by_Sub!$B$5:$B$489)*(W307=Summary_by_Sub!$C$5:$C$489),0))</f>
        <v>Henrietta</v>
      </c>
      <c r="Y307" s="10">
        <v>1</v>
      </c>
      <c r="Z307">
        <v>1</v>
      </c>
    </row>
    <row r="308" spans="1:26" x14ac:dyDescent="0.35">
      <c r="A308" t="s">
        <v>160</v>
      </c>
      <c r="B308" t="s">
        <v>194</v>
      </c>
      <c r="C308">
        <v>88</v>
      </c>
      <c r="D308" t="s">
        <v>206</v>
      </c>
      <c r="E308">
        <v>4</v>
      </c>
      <c r="F308">
        <v>352</v>
      </c>
      <c r="H308" s="3">
        <v>44592</v>
      </c>
      <c r="I308" t="s">
        <v>421</v>
      </c>
      <c r="J308" t="s">
        <v>160</v>
      </c>
      <c r="K308" t="s">
        <v>422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88</v>
      </c>
      <c r="T308" s="4">
        <v>0</v>
      </c>
      <c r="U308" s="4">
        <v>0</v>
      </c>
      <c r="V308" t="s">
        <v>259</v>
      </c>
      <c r="W308">
        <v>230</v>
      </c>
      <c r="X308" t="str" cm="1">
        <f t="array" ref="X308">INDEX(Summary_by_Sub!$B$5:$B$489,MATCH(1,(V308=Summary_by_Sub!$B$5:$B$489)*(W308=Summary_by_Sub!$C$5:$C$489),0))</f>
        <v>Whirlwind</v>
      </c>
      <c r="Y308" s="10">
        <v>1</v>
      </c>
    </row>
    <row r="309" spans="1:26" x14ac:dyDescent="0.35">
      <c r="A309" t="s">
        <v>161</v>
      </c>
      <c r="B309" t="s">
        <v>193</v>
      </c>
      <c r="C309">
        <v>3.5</v>
      </c>
      <c r="D309" t="s">
        <v>192</v>
      </c>
      <c r="E309">
        <v>0</v>
      </c>
      <c r="F309">
        <v>0</v>
      </c>
      <c r="H309" s="3">
        <v>44589</v>
      </c>
      <c r="I309" t="s">
        <v>423</v>
      </c>
      <c r="J309" t="s">
        <v>161</v>
      </c>
      <c r="K309" t="s">
        <v>424</v>
      </c>
      <c r="L309" s="4">
        <v>0</v>
      </c>
      <c r="M309" s="4">
        <v>0</v>
      </c>
      <c r="N309" s="4">
        <v>0</v>
      </c>
      <c r="O309" s="4">
        <v>0</v>
      </c>
      <c r="P309" s="4">
        <v>3.5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t="s">
        <v>425</v>
      </c>
      <c r="W309">
        <v>230</v>
      </c>
      <c r="X309" t="str" cm="1">
        <f t="array" ref="X309">INDEX(Summary_by_Sub!$B$5:$B$489,MATCH(1,(V309=Summary_by_Sub!$B$5:$B$489)*(W309=Summary_by_Sub!$C$5:$C$489),0))</f>
        <v>Rector</v>
      </c>
      <c r="Y309" s="10">
        <v>1</v>
      </c>
    </row>
    <row r="310" spans="1:26" x14ac:dyDescent="0.35">
      <c r="A310" t="s">
        <v>162</v>
      </c>
      <c r="B310" t="s">
        <v>193</v>
      </c>
      <c r="C310">
        <v>3.5</v>
      </c>
      <c r="D310" t="s">
        <v>192</v>
      </c>
      <c r="E310">
        <v>0</v>
      </c>
      <c r="F310">
        <v>0</v>
      </c>
      <c r="H310" s="3">
        <v>44589</v>
      </c>
      <c r="I310" t="s">
        <v>426</v>
      </c>
      <c r="J310" t="s">
        <v>162</v>
      </c>
      <c r="K310" t="s">
        <v>427</v>
      </c>
      <c r="L310" s="4">
        <v>0</v>
      </c>
      <c r="M310" s="4">
        <v>0</v>
      </c>
      <c r="N310" s="4">
        <v>0</v>
      </c>
      <c r="O310" s="4">
        <v>0</v>
      </c>
      <c r="P310" s="4">
        <v>3.5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t="s">
        <v>428</v>
      </c>
      <c r="W310">
        <v>230</v>
      </c>
      <c r="X310" t="str" cm="1">
        <f t="array" ref="X310">INDEX(Summary_by_Sub!$B$5:$B$489,MATCH(1,(V310=Summary_by_Sub!$B$5:$B$489)*(W310=Summary_by_Sub!$C$5:$C$489),0))</f>
        <v>Springville</v>
      </c>
      <c r="Y310" s="10">
        <v>1</v>
      </c>
    </row>
    <row r="311" spans="1:26" x14ac:dyDescent="0.35">
      <c r="A311" t="s">
        <v>163</v>
      </c>
      <c r="B311" t="s">
        <v>193</v>
      </c>
      <c r="C311">
        <v>4</v>
      </c>
      <c r="D311" t="s">
        <v>192</v>
      </c>
      <c r="E311">
        <v>0</v>
      </c>
      <c r="F311">
        <v>0</v>
      </c>
      <c r="H311" s="3">
        <v>44589</v>
      </c>
      <c r="I311" t="s">
        <v>426</v>
      </c>
      <c r="J311" t="s">
        <v>163</v>
      </c>
      <c r="K311" t="s">
        <v>427</v>
      </c>
      <c r="L311" s="4">
        <v>0</v>
      </c>
      <c r="M311" s="4">
        <v>0</v>
      </c>
      <c r="N311" s="4">
        <v>0</v>
      </c>
      <c r="O311" s="4">
        <v>0</v>
      </c>
      <c r="P311" s="4">
        <v>4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t="s">
        <v>428</v>
      </c>
      <c r="W311">
        <v>230</v>
      </c>
      <c r="X311" t="str" cm="1">
        <f t="array" ref="X311">INDEX(Summary_by_Sub!$B$5:$B$489,MATCH(1,(V311=Summary_by_Sub!$B$5:$B$489)*(W311=Summary_by_Sub!$C$5:$C$489),0))</f>
        <v>Springville</v>
      </c>
      <c r="Y311" s="10">
        <v>1</v>
      </c>
    </row>
    <row r="312" spans="1:26" x14ac:dyDescent="0.35">
      <c r="A312" t="s">
        <v>164</v>
      </c>
      <c r="B312" t="s">
        <v>193</v>
      </c>
      <c r="C312">
        <v>3.5</v>
      </c>
      <c r="D312" t="s">
        <v>192</v>
      </c>
      <c r="E312">
        <v>0</v>
      </c>
      <c r="F312">
        <v>0</v>
      </c>
      <c r="H312" s="3">
        <v>44595</v>
      </c>
      <c r="I312" t="s">
        <v>426</v>
      </c>
      <c r="J312" t="s">
        <v>164</v>
      </c>
      <c r="K312" t="s">
        <v>427</v>
      </c>
      <c r="L312" s="4">
        <v>0</v>
      </c>
      <c r="M312" s="4">
        <v>0</v>
      </c>
      <c r="N312" s="4">
        <v>0</v>
      </c>
      <c r="O312" s="4">
        <v>0</v>
      </c>
      <c r="P312" s="4">
        <v>3.5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t="s">
        <v>428</v>
      </c>
      <c r="W312">
        <v>230</v>
      </c>
      <c r="X312" t="str" cm="1">
        <f t="array" ref="X312">INDEX(Summary_by_Sub!$B$5:$B$489,MATCH(1,(V312=Summary_by_Sub!$B$5:$B$489)*(W312=Summary_by_Sub!$C$5:$C$489),0))</f>
        <v>Springville</v>
      </c>
      <c r="Y312" s="10">
        <v>1</v>
      </c>
    </row>
    <row r="313" spans="1:26" x14ac:dyDescent="0.35">
      <c r="A313" t="s">
        <v>165</v>
      </c>
      <c r="B313" t="s">
        <v>194</v>
      </c>
      <c r="C313">
        <v>10</v>
      </c>
      <c r="D313" t="s">
        <v>192</v>
      </c>
      <c r="E313">
        <v>16</v>
      </c>
      <c r="F313">
        <v>160</v>
      </c>
      <c r="H313" s="3">
        <v>44630</v>
      </c>
      <c r="I313" t="s">
        <v>431</v>
      </c>
      <c r="J313" t="s">
        <v>165</v>
      </c>
      <c r="K313" t="s">
        <v>429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/>
      <c r="T313" s="4">
        <v>10</v>
      </c>
      <c r="U313" s="4">
        <v>0</v>
      </c>
      <c r="V313" t="s">
        <v>430</v>
      </c>
      <c r="W313">
        <v>230</v>
      </c>
      <c r="X313" t="str" cm="1">
        <f t="array" ref="X313">INDEX(Summary_by_Sub!$B$5:$B$489,MATCH(1,(V313=Summary_by_Sub!$B$5:$B$489)*(W313=Summary_by_Sub!$C$5:$C$489),0))</f>
        <v>Mission</v>
      </c>
      <c r="Y313" s="10">
        <v>1</v>
      </c>
    </row>
    <row r="314" spans="1:26" x14ac:dyDescent="0.35">
      <c r="A314" t="s">
        <v>166</v>
      </c>
      <c r="B314" t="s">
        <v>194</v>
      </c>
      <c r="C314">
        <v>10</v>
      </c>
      <c r="D314" t="s">
        <v>192</v>
      </c>
      <c r="E314">
        <v>4</v>
      </c>
      <c r="F314">
        <v>40</v>
      </c>
      <c r="H314" s="3">
        <v>44630</v>
      </c>
      <c r="I314" t="s">
        <v>648</v>
      </c>
      <c r="J314" t="s">
        <v>166</v>
      </c>
      <c r="K314" t="s">
        <v>429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10</v>
      </c>
      <c r="T314" s="4">
        <v>0</v>
      </c>
      <c r="U314" s="4">
        <v>0</v>
      </c>
      <c r="V314" t="s">
        <v>430</v>
      </c>
      <c r="W314">
        <v>230</v>
      </c>
      <c r="X314" t="str" cm="1">
        <f t="array" ref="X314">INDEX(Summary_by_Sub!$B$5:$B$489,MATCH(1,(V314=Summary_by_Sub!$B$5:$B$489)*(W314=Summary_by_Sub!$C$5:$C$489),0))</f>
        <v>Mission</v>
      </c>
      <c r="Y314" s="10">
        <v>1</v>
      </c>
    </row>
    <row r="315" spans="1:26" x14ac:dyDescent="0.35">
      <c r="A315" t="s">
        <v>571</v>
      </c>
      <c r="B315" t="s">
        <v>194</v>
      </c>
      <c r="C315">
        <v>9.75</v>
      </c>
      <c r="E315">
        <v>4</v>
      </c>
      <c r="F315">
        <v>39</v>
      </c>
      <c r="H315" s="3">
        <v>45139</v>
      </c>
      <c r="I315" t="s">
        <v>572</v>
      </c>
      <c r="J315" t="s">
        <v>573</v>
      </c>
      <c r="K315" t="s">
        <v>574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9.75</v>
      </c>
      <c r="T315" s="4">
        <v>0</v>
      </c>
      <c r="U315" s="4">
        <v>0</v>
      </c>
      <c r="V315" t="s">
        <v>398</v>
      </c>
      <c r="W315">
        <v>138</v>
      </c>
      <c r="X315" t="str" cm="1">
        <f t="array" ref="X315">INDEX(Summary_by_Sub!$B$5:$B$489,MATCH(1,(V315=Summary_by_Sub!$B$5:$B$489)*(W315=Summary_by_Sub!$C$5:$C$489),0))</f>
        <v>ECO</v>
      </c>
      <c r="Y315" s="10">
        <v>0</v>
      </c>
    </row>
    <row r="316" spans="1:26" x14ac:dyDescent="0.35">
      <c r="A316" t="s">
        <v>575</v>
      </c>
      <c r="B316" t="s">
        <v>194</v>
      </c>
      <c r="C316">
        <v>9</v>
      </c>
      <c r="E316">
        <v>4</v>
      </c>
      <c r="F316">
        <v>36</v>
      </c>
      <c r="H316" s="3">
        <v>45139</v>
      </c>
      <c r="I316" t="s">
        <v>576</v>
      </c>
      <c r="J316" t="s">
        <v>577</v>
      </c>
      <c r="K316" t="s">
        <v>578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9</v>
      </c>
      <c r="T316" s="4">
        <v>0</v>
      </c>
      <c r="U316" s="4">
        <v>0</v>
      </c>
      <c r="V316" t="s">
        <v>430</v>
      </c>
      <c r="W316">
        <v>230</v>
      </c>
      <c r="X316" t="str" cm="1">
        <f t="array" ref="X316">INDEX(Summary_by_Sub!$B$5:$B$489,MATCH(1,(V316=Summary_by_Sub!$B$5:$B$489)*(W316=Summary_by_Sub!$C$5:$C$489),0))</f>
        <v>Mission</v>
      </c>
      <c r="Y316" s="10">
        <v>0</v>
      </c>
    </row>
    <row r="317" spans="1:26" x14ac:dyDescent="0.35">
      <c r="A317" t="s">
        <v>167</v>
      </c>
      <c r="B317" t="s">
        <v>194</v>
      </c>
      <c r="C317">
        <v>3</v>
      </c>
      <c r="D317" t="s">
        <v>192</v>
      </c>
      <c r="E317">
        <v>4</v>
      </c>
      <c r="F317">
        <v>12</v>
      </c>
      <c r="H317" s="3">
        <v>45153</v>
      </c>
      <c r="I317" t="s">
        <v>432</v>
      </c>
      <c r="J317" t="s">
        <v>167</v>
      </c>
      <c r="K317" t="s">
        <v>433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3</v>
      </c>
      <c r="T317" s="4">
        <v>0</v>
      </c>
      <c r="U317" s="4">
        <v>0</v>
      </c>
      <c r="V317" t="s">
        <v>434</v>
      </c>
      <c r="W317" s="5">
        <v>69</v>
      </c>
      <c r="X317" t="str" cm="1">
        <f t="array" ref="X317">INDEX(Summary_by_Sub!$B$5:$B$489,MATCH(1,(V317=Summary_by_Sub!$B$5:$B$489)*(W317=Summary_by_Sub!$C$5:$C$489),0))</f>
        <v>Otay</v>
      </c>
      <c r="Y317" s="10">
        <v>1</v>
      </c>
    </row>
    <row r="318" spans="1:26" x14ac:dyDescent="0.35">
      <c r="A318" t="s">
        <v>168</v>
      </c>
      <c r="B318" t="s">
        <v>194</v>
      </c>
      <c r="C318">
        <v>3</v>
      </c>
      <c r="D318" t="s">
        <v>192</v>
      </c>
      <c r="E318">
        <v>4</v>
      </c>
      <c r="F318">
        <v>12</v>
      </c>
      <c r="H318" s="3">
        <v>45153</v>
      </c>
      <c r="I318" t="s">
        <v>435</v>
      </c>
      <c r="J318" t="s">
        <v>168</v>
      </c>
      <c r="K318" t="s">
        <v>433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3</v>
      </c>
      <c r="T318" s="4">
        <v>0</v>
      </c>
      <c r="U318" s="4">
        <v>0</v>
      </c>
      <c r="V318" t="s">
        <v>434</v>
      </c>
      <c r="W318" s="5">
        <v>69</v>
      </c>
      <c r="X318" t="str" cm="1">
        <f t="array" ref="X318">INDEX(Summary_by_Sub!$B$5:$B$489,MATCH(1,(V318=Summary_by_Sub!$B$5:$B$489)*(W318=Summary_by_Sub!$C$5:$C$489),0))</f>
        <v>Otay</v>
      </c>
      <c r="Y318" s="10">
        <v>1</v>
      </c>
    </row>
    <row r="319" spans="1:26" x14ac:dyDescent="0.35">
      <c r="A319" t="s">
        <v>169</v>
      </c>
      <c r="B319" t="s">
        <v>193</v>
      </c>
      <c r="C319">
        <v>3</v>
      </c>
      <c r="D319" t="s">
        <v>192</v>
      </c>
      <c r="E319">
        <v>0</v>
      </c>
      <c r="F319">
        <v>0</v>
      </c>
      <c r="H319" s="3">
        <v>45135</v>
      </c>
      <c r="I319" t="s">
        <v>436</v>
      </c>
      <c r="J319" t="s">
        <v>169</v>
      </c>
      <c r="K319" t="s">
        <v>437</v>
      </c>
      <c r="L319" s="4">
        <v>0</v>
      </c>
      <c r="M319" s="4">
        <v>0</v>
      </c>
      <c r="N319" s="4">
        <v>0</v>
      </c>
      <c r="O319" s="4">
        <v>0</v>
      </c>
      <c r="P319" s="4">
        <v>3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t="s">
        <v>438</v>
      </c>
      <c r="W319">
        <v>115</v>
      </c>
      <c r="X319" t="str" cm="1">
        <f t="array" ref="X319">INDEX(Summary_by_Sub!$B$5:$B$489,MATCH(1,(V319=Summary_by_Sub!$B$5:$B$489)*(W319=Summary_by_Sub!$C$5:$C$489),0))</f>
        <v>Roadway</v>
      </c>
      <c r="Y319" s="10">
        <v>1</v>
      </c>
    </row>
    <row r="320" spans="1:26" x14ac:dyDescent="0.35">
      <c r="A320" t="s">
        <v>170</v>
      </c>
      <c r="B320" t="s">
        <v>193</v>
      </c>
      <c r="C320">
        <v>55.8</v>
      </c>
      <c r="D320" t="s">
        <v>192</v>
      </c>
      <c r="E320">
        <v>0</v>
      </c>
      <c r="F320">
        <v>0</v>
      </c>
      <c r="H320" s="3">
        <v>44680</v>
      </c>
      <c r="I320" t="s">
        <v>439</v>
      </c>
      <c r="J320" t="s">
        <v>170</v>
      </c>
      <c r="K320" t="s">
        <v>385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55.8</v>
      </c>
      <c r="R320" s="4">
        <v>0</v>
      </c>
      <c r="S320" s="4">
        <v>0</v>
      </c>
      <c r="T320" s="4">
        <v>0</v>
      </c>
      <c r="U320" s="4">
        <v>0</v>
      </c>
      <c r="V320" t="s">
        <v>386</v>
      </c>
      <c r="W320">
        <v>230</v>
      </c>
      <c r="X320" t="str" cm="1">
        <f t="array" ref="X320">INDEX(Summary_by_Sub!$B$5:$B$489,MATCH(1,(V320=Summary_by_Sub!$B$5:$B$489)*(W320=Summary_by_Sub!$C$5:$C$489),0))</f>
        <v>Vestal</v>
      </c>
      <c r="Y320" s="10">
        <v>1</v>
      </c>
    </row>
    <row r="321" spans="1:25" x14ac:dyDescent="0.35">
      <c r="A321" t="s">
        <v>579</v>
      </c>
      <c r="B321" t="s">
        <v>194</v>
      </c>
      <c r="C321">
        <v>10</v>
      </c>
      <c r="E321">
        <v>4</v>
      </c>
      <c r="F321">
        <v>40</v>
      </c>
      <c r="H321" s="3">
        <v>45077</v>
      </c>
      <c r="I321" t="s">
        <v>580</v>
      </c>
      <c r="J321" t="s">
        <v>581</v>
      </c>
      <c r="K321" t="s">
        <v>582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10</v>
      </c>
      <c r="T321" s="4">
        <v>0</v>
      </c>
      <c r="U321" s="4">
        <v>0</v>
      </c>
      <c r="V321" t="s">
        <v>583</v>
      </c>
      <c r="W321">
        <v>230</v>
      </c>
      <c r="X321" t="str" cm="1">
        <f t="array" ref="X321">INDEX(Summary_by_Sub!$B$5:$B$489,MATCH(1,(V321=Summary_by_Sub!$B$5:$B$489)*(W321=Summary_by_Sub!$C$5:$C$489),0))</f>
        <v>San Luis Rey</v>
      </c>
      <c r="Y321" s="10">
        <v>0</v>
      </c>
    </row>
    <row r="322" spans="1:25" x14ac:dyDescent="0.35">
      <c r="A322" t="s">
        <v>584</v>
      </c>
      <c r="B322" t="s">
        <v>194</v>
      </c>
      <c r="C322">
        <v>10</v>
      </c>
      <c r="E322">
        <v>4</v>
      </c>
      <c r="F322">
        <v>40</v>
      </c>
      <c r="H322" s="3">
        <v>45077</v>
      </c>
      <c r="I322" t="s">
        <v>585</v>
      </c>
      <c r="J322" t="s">
        <v>586</v>
      </c>
      <c r="K322" t="s">
        <v>582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10</v>
      </c>
      <c r="T322" s="4">
        <v>0</v>
      </c>
      <c r="U322" s="4">
        <v>0</v>
      </c>
      <c r="V322" t="s">
        <v>583</v>
      </c>
      <c r="W322">
        <v>230</v>
      </c>
      <c r="X322" t="str" cm="1">
        <f t="array" ref="X322">INDEX(Summary_by_Sub!$B$5:$B$489,MATCH(1,(V322=Summary_by_Sub!$B$5:$B$489)*(W322=Summary_by_Sub!$C$5:$C$489),0))</f>
        <v>San Luis Rey</v>
      </c>
      <c r="Y322" s="10">
        <v>0</v>
      </c>
    </row>
    <row r="323" spans="1:25" x14ac:dyDescent="0.35">
      <c r="A323" t="s">
        <v>587</v>
      </c>
      <c r="B323" t="s">
        <v>194</v>
      </c>
      <c r="C323">
        <v>9.75</v>
      </c>
      <c r="E323">
        <v>4</v>
      </c>
      <c r="F323">
        <v>39</v>
      </c>
      <c r="H323" s="3">
        <v>45139</v>
      </c>
      <c r="I323" t="s">
        <v>588</v>
      </c>
      <c r="J323" t="s">
        <v>589</v>
      </c>
      <c r="K323" t="s">
        <v>590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9.75</v>
      </c>
      <c r="T323" s="4">
        <v>0</v>
      </c>
      <c r="U323" s="4">
        <v>0</v>
      </c>
      <c r="V323" t="s">
        <v>590</v>
      </c>
      <c r="W323">
        <v>69</v>
      </c>
      <c r="X323" t="str" cm="1">
        <f t="array" ref="X323">INDEX(Summary_by_Sub!$B$5:$B$489,MATCH(1,(V323=Summary_by_Sub!$B$5:$B$489)*(W323=Summary_by_Sub!$C$5:$C$489),0))</f>
        <v>Elliot</v>
      </c>
      <c r="Y323" s="10">
        <v>0</v>
      </c>
    </row>
    <row r="324" spans="1:25" x14ac:dyDescent="0.35">
      <c r="A324" t="s">
        <v>97</v>
      </c>
      <c r="B324" t="s">
        <v>194</v>
      </c>
      <c r="C324">
        <v>69</v>
      </c>
      <c r="E324">
        <v>4</v>
      </c>
      <c r="F324">
        <v>273</v>
      </c>
      <c r="H324" s="3">
        <v>45126</v>
      </c>
      <c r="I324" t="s">
        <v>440</v>
      </c>
      <c r="J324" t="s">
        <v>441</v>
      </c>
      <c r="K324" t="s">
        <v>442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69</v>
      </c>
      <c r="T324" s="4">
        <v>0</v>
      </c>
      <c r="U324" s="4">
        <v>0</v>
      </c>
      <c r="V324" t="s">
        <v>443</v>
      </c>
      <c r="W324" s="5">
        <v>230</v>
      </c>
      <c r="X324" t="str" cm="1">
        <f t="array" ref="X324">INDEX(Summary_by_Sub!$B$5:$B$489,MATCH(1,(V324=Summary_by_Sub!$B$5:$B$489)*(W324=Summary_by_Sub!$C$5:$C$489),0))</f>
        <v>Barre</v>
      </c>
      <c r="Y324" s="10">
        <v>1</v>
      </c>
    </row>
    <row r="325" spans="1:25" x14ac:dyDescent="0.35">
      <c r="A325" t="s">
        <v>591</v>
      </c>
      <c r="B325" t="s">
        <v>194</v>
      </c>
      <c r="C325">
        <v>9.75</v>
      </c>
      <c r="E325">
        <v>4</v>
      </c>
      <c r="F325">
        <v>39</v>
      </c>
      <c r="H325" s="3">
        <v>45139</v>
      </c>
      <c r="I325" t="s">
        <v>592</v>
      </c>
      <c r="J325" t="s">
        <v>593</v>
      </c>
      <c r="K325" t="s">
        <v>594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9.75</v>
      </c>
      <c r="T325" s="4">
        <v>0</v>
      </c>
      <c r="U325" s="4">
        <v>0</v>
      </c>
      <c r="V325" t="s">
        <v>595</v>
      </c>
      <c r="W325">
        <v>230</v>
      </c>
      <c r="X325" t="str" cm="1">
        <f t="array" ref="X325">INDEX(Summary_by_Sub!$B$5:$B$489,MATCH(1,(V325=Summary_by_Sub!$B$5:$B$489)*(W325=Summary_by_Sub!$C$5:$C$489),0))</f>
        <v>Miguel</v>
      </c>
      <c r="Y325" s="10">
        <v>0</v>
      </c>
    </row>
    <row r="326" spans="1:25" x14ac:dyDescent="0.35">
      <c r="A326" t="s">
        <v>596</v>
      </c>
      <c r="B326" t="s">
        <v>194</v>
      </c>
      <c r="C326">
        <v>60</v>
      </c>
      <c r="E326">
        <v>4</v>
      </c>
      <c r="H326" s="3">
        <v>45143</v>
      </c>
      <c r="I326" t="s">
        <v>597</v>
      </c>
      <c r="J326" t="s">
        <v>598</v>
      </c>
      <c r="K326" t="s">
        <v>599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60</v>
      </c>
      <c r="T326" s="4">
        <v>0</v>
      </c>
      <c r="U326" s="4">
        <v>0</v>
      </c>
      <c r="V326" t="s">
        <v>233</v>
      </c>
      <c r="W326">
        <v>230</v>
      </c>
      <c r="X326" t="str" cm="1">
        <f t="array" ref="X326">INDEX(Summary_by_Sub!$B$5:$B$489,MATCH(1,(V326=Summary_by_Sub!$B$5:$B$489)*(W326=Summary_by_Sub!$C$5:$C$489),0))</f>
        <v>Goleta</v>
      </c>
      <c r="Y326" s="10">
        <v>0</v>
      </c>
    </row>
    <row r="327" spans="1:25" x14ac:dyDescent="0.35">
      <c r="A327" t="s">
        <v>897</v>
      </c>
      <c r="B327" t="s">
        <v>194</v>
      </c>
      <c r="C327">
        <v>200</v>
      </c>
      <c r="E327">
        <v>4</v>
      </c>
      <c r="F327">
        <v>200</v>
      </c>
      <c r="H327" s="7">
        <v>45444</v>
      </c>
      <c r="I327" t="s">
        <v>888</v>
      </c>
      <c r="K327" t="s">
        <v>898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200</v>
      </c>
      <c r="T327" s="4">
        <v>0</v>
      </c>
      <c r="U327" s="4">
        <v>0</v>
      </c>
      <c r="V327" t="s">
        <v>1349</v>
      </c>
      <c r="W327">
        <v>230</v>
      </c>
      <c r="X327" t="str" cm="1">
        <f t="array" ref="X327">INDEX(Summary_by_Sub!$B$5:$B$489,MATCH(1,(V327=Summary_by_Sub!$B$5:$B$489)*(W327=Summary_by_Sub!$C$5:$C$489),0))</f>
        <v>Vista (SCE)</v>
      </c>
      <c r="Y327" s="10">
        <v>0</v>
      </c>
    </row>
    <row r="328" spans="1:25" x14ac:dyDescent="0.35">
      <c r="A328" t="s">
        <v>600</v>
      </c>
      <c r="B328" t="s">
        <v>511</v>
      </c>
      <c r="C328">
        <v>0.47</v>
      </c>
      <c r="H328" s="3">
        <v>45153</v>
      </c>
      <c r="I328" t="s">
        <v>601</v>
      </c>
      <c r="J328" t="s">
        <v>602</v>
      </c>
      <c r="K328" t="s">
        <v>603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0.47</v>
      </c>
      <c r="T328" s="4">
        <v>0</v>
      </c>
      <c r="U328" s="4">
        <v>0</v>
      </c>
      <c r="V328" t="s">
        <v>604</v>
      </c>
      <c r="W328">
        <v>69</v>
      </c>
      <c r="X328" t="str" cm="1">
        <f t="array" ref="X328">INDEX(Summary_by_Sub!$B$5:$B$489,MATCH(1,(V328=Summary_by_Sub!$B$5:$B$489)*(W328=Summary_by_Sub!$C$5:$C$489),0))</f>
        <v>Creelman</v>
      </c>
      <c r="Y328" s="10">
        <v>0</v>
      </c>
    </row>
    <row r="329" spans="1:25" x14ac:dyDescent="0.35">
      <c r="A329" t="s">
        <v>605</v>
      </c>
      <c r="B329" t="s">
        <v>193</v>
      </c>
      <c r="C329">
        <v>0.84</v>
      </c>
      <c r="H329" s="3">
        <v>45166</v>
      </c>
      <c r="I329" t="s">
        <v>606</v>
      </c>
      <c r="J329" t="s">
        <v>607</v>
      </c>
      <c r="K329" t="s">
        <v>608</v>
      </c>
      <c r="L329" s="4">
        <v>0</v>
      </c>
      <c r="M329" s="4">
        <v>0</v>
      </c>
      <c r="N329" s="4">
        <v>0</v>
      </c>
      <c r="O329" s="4">
        <v>0</v>
      </c>
      <c r="P329" s="4">
        <v>0.84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t="s">
        <v>609</v>
      </c>
      <c r="W329">
        <v>69</v>
      </c>
      <c r="X329" t="str" cm="1">
        <f t="array" ref="X329">INDEX(Summary_by_Sub!$B$5:$B$489,MATCH(1,(V329=Summary_by_Sub!$B$5:$B$489)*(W329=Summary_by_Sub!$C$5:$C$489),0))</f>
        <v>Loveland</v>
      </c>
      <c r="Y329" s="10">
        <v>0</v>
      </c>
    </row>
    <row r="330" spans="1:25" x14ac:dyDescent="0.35">
      <c r="A330" t="s">
        <v>610</v>
      </c>
      <c r="B330" t="s">
        <v>194</v>
      </c>
      <c r="C330">
        <v>10</v>
      </c>
      <c r="E330">
        <v>4</v>
      </c>
      <c r="F330">
        <v>40</v>
      </c>
      <c r="H330" s="3">
        <v>45083</v>
      </c>
      <c r="I330" t="s">
        <v>611</v>
      </c>
      <c r="J330" t="s">
        <v>612</v>
      </c>
      <c r="K330" t="s">
        <v>613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10</v>
      </c>
      <c r="T330" s="4">
        <v>0</v>
      </c>
      <c r="U330" s="4">
        <v>0</v>
      </c>
      <c r="V330" t="s">
        <v>614</v>
      </c>
      <c r="W330">
        <v>69</v>
      </c>
      <c r="X330" t="str" cm="1">
        <f t="array" ref="X330">INDEX(Summary_by_Sub!$B$5:$B$489,MATCH(1,(V330=Summary_by_Sub!$B$5:$B$489)*(W330=Summary_by_Sub!$C$5:$C$489),0))</f>
        <v>Pala</v>
      </c>
      <c r="Y330" s="10">
        <v>0</v>
      </c>
    </row>
    <row r="331" spans="1:25" x14ac:dyDescent="0.35">
      <c r="A331" t="s">
        <v>171</v>
      </c>
      <c r="B331" t="s">
        <v>191</v>
      </c>
      <c r="C331">
        <v>66.599999999999994</v>
      </c>
      <c r="D331" t="s">
        <v>192</v>
      </c>
      <c r="E331">
        <v>0</v>
      </c>
      <c r="F331">
        <v>0</v>
      </c>
      <c r="H331" s="3">
        <v>44768</v>
      </c>
      <c r="I331" t="s">
        <v>444</v>
      </c>
      <c r="J331" t="s">
        <v>171</v>
      </c>
      <c r="K331" t="s">
        <v>445</v>
      </c>
      <c r="L331" s="4">
        <v>0</v>
      </c>
      <c r="M331" s="4">
        <v>0</v>
      </c>
      <c r="N331" s="4">
        <v>66.599999999999994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t="s">
        <v>332</v>
      </c>
      <c r="W331">
        <v>230</v>
      </c>
      <c r="X331" t="str" cm="1">
        <f t="array" ref="X331">INDEX(Summary_by_Sub!$B$5:$B$489,MATCH(1,(V331=Summary_by_Sub!$B$5:$B$489)*(W331=Summary_by_Sub!$C$5:$C$489),0))</f>
        <v>Devers</v>
      </c>
      <c r="Y331" s="10">
        <v>1</v>
      </c>
    </row>
    <row r="332" spans="1:25" x14ac:dyDescent="0.35">
      <c r="A332" t="s">
        <v>172</v>
      </c>
      <c r="B332" t="s">
        <v>194</v>
      </c>
      <c r="C332">
        <v>40</v>
      </c>
      <c r="D332" t="s">
        <v>192</v>
      </c>
      <c r="E332">
        <v>4</v>
      </c>
      <c r="F332">
        <v>160</v>
      </c>
      <c r="G332" t="s">
        <v>1386</v>
      </c>
      <c r="H332" s="3">
        <v>45115</v>
      </c>
      <c r="I332" t="s">
        <v>446</v>
      </c>
      <c r="J332" t="s">
        <v>447</v>
      </c>
      <c r="K332" t="s">
        <v>448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20</v>
      </c>
      <c r="T332" s="4">
        <v>0</v>
      </c>
      <c r="U332" s="4">
        <v>0</v>
      </c>
      <c r="V332" t="s">
        <v>449</v>
      </c>
      <c r="W332">
        <v>230</v>
      </c>
      <c r="X332" t="str" cm="1">
        <f t="array" ref="X332">INDEX(Summary_by_Sub!$B$5:$B$489,MATCH(1,(V332=Summary_by_Sub!$B$5:$B$489)*(W332=Summary_by_Sub!$C$5:$C$489),0))</f>
        <v>Chino</v>
      </c>
      <c r="Y332" s="10">
        <v>1</v>
      </c>
    </row>
    <row r="333" spans="1:25" x14ac:dyDescent="0.35">
      <c r="A333" t="s">
        <v>756</v>
      </c>
      <c r="B333" t="s">
        <v>491</v>
      </c>
      <c r="C333">
        <v>50</v>
      </c>
      <c r="E333">
        <v>4</v>
      </c>
      <c r="F333">
        <v>200</v>
      </c>
      <c r="H333" s="7">
        <v>45597</v>
      </c>
      <c r="I333" t="s">
        <v>746</v>
      </c>
      <c r="K333" t="s">
        <v>751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50</v>
      </c>
      <c r="S333" s="4">
        <v>50</v>
      </c>
      <c r="T333" s="4">
        <v>0</v>
      </c>
      <c r="U333" s="4">
        <v>0</v>
      </c>
      <c r="V333" t="s">
        <v>386</v>
      </c>
      <c r="W333" s="5">
        <v>230</v>
      </c>
      <c r="X333" t="str" cm="1">
        <f t="array" ref="X333">INDEX(Summary_by_Sub!$B$5:$B$489,MATCH(1,(V333=Summary_by_Sub!$B$5:$B$489)*(W333=Summary_by_Sub!$C$5:$C$489),0))</f>
        <v>Vestal</v>
      </c>
      <c r="Y333" s="10">
        <v>0</v>
      </c>
    </row>
    <row r="334" spans="1:25" x14ac:dyDescent="0.35">
      <c r="A334" t="s">
        <v>173</v>
      </c>
      <c r="B334" t="s">
        <v>194</v>
      </c>
      <c r="C334">
        <v>20</v>
      </c>
      <c r="D334" t="s">
        <v>192</v>
      </c>
      <c r="E334">
        <v>4</v>
      </c>
      <c r="F334">
        <v>80</v>
      </c>
      <c r="H334" s="3">
        <v>44718</v>
      </c>
      <c r="I334" t="s">
        <v>450</v>
      </c>
      <c r="J334" t="s">
        <v>173</v>
      </c>
      <c r="K334" t="s">
        <v>451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20</v>
      </c>
      <c r="T334" s="4">
        <v>0</v>
      </c>
      <c r="U334" s="4">
        <v>0</v>
      </c>
      <c r="V334" t="s">
        <v>452</v>
      </c>
      <c r="W334">
        <v>230</v>
      </c>
      <c r="X334" t="str" cm="1">
        <f t="array" ref="X334">INDEX(Summary_by_Sub!$B$5:$B$489,MATCH(1,(V334=Summary_by_Sub!$B$5:$B$489)*(W334=Summary_by_Sub!$C$5:$C$489),0))</f>
        <v>Johanna</v>
      </c>
      <c r="Y334" s="10">
        <v>1</v>
      </c>
    </row>
    <row r="335" spans="1:25" x14ac:dyDescent="0.35">
      <c r="A335" t="s">
        <v>912</v>
      </c>
      <c r="B335" t="s">
        <v>511</v>
      </c>
      <c r="C335">
        <v>40</v>
      </c>
      <c r="H335" s="7">
        <v>45444</v>
      </c>
      <c r="I335" t="s">
        <v>889</v>
      </c>
      <c r="K335" t="s">
        <v>899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40</v>
      </c>
      <c r="T335" s="4">
        <v>0</v>
      </c>
      <c r="U335" s="4">
        <v>0</v>
      </c>
      <c r="V335" t="s">
        <v>452</v>
      </c>
      <c r="W335">
        <v>230</v>
      </c>
      <c r="X335" t="str" cm="1">
        <f t="array" ref="X335">INDEX(Summary_by_Sub!$B$5:$B$489,MATCH(1,(V335=Summary_by_Sub!$B$5:$B$489)*(W335=Summary_by_Sub!$C$5:$C$489),0))</f>
        <v>Johanna</v>
      </c>
      <c r="Y335" s="10">
        <v>0</v>
      </c>
    </row>
    <row r="336" spans="1:25" x14ac:dyDescent="0.35">
      <c r="A336" t="s">
        <v>174</v>
      </c>
      <c r="B336" t="s">
        <v>194</v>
      </c>
      <c r="C336">
        <v>40</v>
      </c>
      <c r="D336" t="s">
        <v>192</v>
      </c>
      <c r="E336">
        <v>2</v>
      </c>
      <c r="F336">
        <v>80</v>
      </c>
      <c r="H336" s="3">
        <v>45079</v>
      </c>
      <c r="I336" t="s">
        <v>453</v>
      </c>
      <c r="J336" t="s">
        <v>174</v>
      </c>
      <c r="K336" t="s">
        <v>454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40</v>
      </c>
      <c r="T336" s="4">
        <v>0</v>
      </c>
      <c r="U336" s="4">
        <v>0</v>
      </c>
      <c r="V336" t="s">
        <v>452</v>
      </c>
      <c r="W336">
        <v>230</v>
      </c>
      <c r="X336" t="str" cm="1">
        <f t="array" ref="X336">INDEX(Summary_by_Sub!$B$5:$B$489,MATCH(1,(V336=Summary_by_Sub!$B$5:$B$489)*(W336=Summary_by_Sub!$C$5:$C$489),0))</f>
        <v>Johanna</v>
      </c>
      <c r="Y336" s="10">
        <v>1</v>
      </c>
    </row>
    <row r="337" spans="1:25" x14ac:dyDescent="0.35">
      <c r="A337" t="s">
        <v>175</v>
      </c>
      <c r="B337" t="s">
        <v>194</v>
      </c>
      <c r="C337">
        <v>1.4</v>
      </c>
      <c r="D337" t="s">
        <v>192</v>
      </c>
      <c r="E337">
        <v>4</v>
      </c>
      <c r="F337">
        <v>5.6</v>
      </c>
      <c r="H337" s="3">
        <v>45219</v>
      </c>
      <c r="I337" t="s">
        <v>455</v>
      </c>
      <c r="J337" t="s">
        <v>175</v>
      </c>
      <c r="K337" t="s">
        <v>456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1.4</v>
      </c>
      <c r="T337" s="4">
        <v>0</v>
      </c>
      <c r="U337" s="4">
        <v>0</v>
      </c>
      <c r="V337" t="s">
        <v>452</v>
      </c>
      <c r="W337">
        <v>230</v>
      </c>
      <c r="X337" t="str" cm="1">
        <f t="array" ref="X337">INDEX(Summary_by_Sub!$B$5:$B$489,MATCH(1,(V337=Summary_by_Sub!$B$5:$B$489)*(W337=Summary_by_Sub!$C$5:$C$489),0))</f>
        <v>Johanna</v>
      </c>
      <c r="Y337" s="10">
        <v>1</v>
      </c>
    </row>
    <row r="338" spans="1:25" x14ac:dyDescent="0.35">
      <c r="A338" t="s">
        <v>1055</v>
      </c>
      <c r="B338" t="s">
        <v>191</v>
      </c>
      <c r="C338">
        <v>27</v>
      </c>
      <c r="H338" s="7">
        <v>45346</v>
      </c>
      <c r="I338" t="s">
        <v>1057</v>
      </c>
      <c r="J338" t="s">
        <v>1056</v>
      </c>
      <c r="K338" t="s">
        <v>331</v>
      </c>
      <c r="L338" s="4">
        <v>0</v>
      </c>
      <c r="M338" s="4">
        <v>0</v>
      </c>
      <c r="N338" s="4">
        <v>27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t="s">
        <v>332</v>
      </c>
      <c r="W338">
        <v>230</v>
      </c>
      <c r="X338" t="str" cm="1">
        <f t="array" ref="X338">INDEX(Summary_by_Sub!$B$5:$B$489,MATCH(1,(V338=Summary_by_Sub!$B$5:$B$489)*(W338=Summary_by_Sub!$C$5:$C$489),0))</f>
        <v>Devers</v>
      </c>
      <c r="Y338" s="10">
        <v>1</v>
      </c>
    </row>
    <row r="339" spans="1:25" x14ac:dyDescent="0.35">
      <c r="A339" t="s">
        <v>176</v>
      </c>
      <c r="B339" t="s">
        <v>194</v>
      </c>
      <c r="C339">
        <v>15</v>
      </c>
      <c r="D339" t="s">
        <v>192</v>
      </c>
      <c r="E339">
        <v>4</v>
      </c>
      <c r="F339">
        <v>60</v>
      </c>
      <c r="H339" s="3">
        <v>45218</v>
      </c>
      <c r="I339" t="s">
        <v>457</v>
      </c>
      <c r="J339" t="s">
        <v>458</v>
      </c>
      <c r="K339" t="s">
        <v>459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15</v>
      </c>
      <c r="T339" s="4">
        <v>0</v>
      </c>
      <c r="U339" s="4">
        <v>0</v>
      </c>
      <c r="V339" t="s">
        <v>460</v>
      </c>
      <c r="W339">
        <v>230</v>
      </c>
      <c r="X339" t="str" cm="1">
        <f t="array" ref="X339">INDEX(Summary_by_Sub!$B$5:$B$489,MATCH(1,(V339=Summary_by_Sub!$B$5:$B$489)*(W339=Summary_by_Sub!$C$5:$C$489),0))</f>
        <v>Santa Clara</v>
      </c>
      <c r="Y339" s="10">
        <v>1</v>
      </c>
    </row>
    <row r="340" spans="1:25" x14ac:dyDescent="0.35">
      <c r="A340" s="6" t="s">
        <v>634</v>
      </c>
      <c r="B340" t="s">
        <v>194</v>
      </c>
      <c r="C340">
        <v>15</v>
      </c>
      <c r="H340" s="7">
        <v>45218</v>
      </c>
      <c r="I340" t="s">
        <v>457</v>
      </c>
      <c r="J340" t="s">
        <v>458</v>
      </c>
      <c r="K340" t="s">
        <v>459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15</v>
      </c>
      <c r="T340" s="4">
        <v>0</v>
      </c>
      <c r="U340" s="4">
        <v>0</v>
      </c>
      <c r="V340" t="s">
        <v>460</v>
      </c>
      <c r="W340">
        <v>230</v>
      </c>
      <c r="X340" t="str" cm="1">
        <f t="array" ref="X340">INDEX(Summary_by_Sub!$B$5:$B$489,MATCH(1,(V340=Summary_by_Sub!$B$5:$B$489)*(W340=Summary_by_Sub!$C$5:$C$489),0))</f>
        <v>Santa Clara</v>
      </c>
      <c r="Y340" s="10">
        <v>0</v>
      </c>
    </row>
    <row r="341" spans="1:25" x14ac:dyDescent="0.35">
      <c r="A341" t="s">
        <v>919</v>
      </c>
      <c r="B341" t="s">
        <v>194</v>
      </c>
      <c r="C341">
        <v>10</v>
      </c>
      <c r="E341">
        <v>4</v>
      </c>
      <c r="F341">
        <v>40</v>
      </c>
      <c r="H341" s="7">
        <v>45261</v>
      </c>
      <c r="I341" t="s">
        <v>890</v>
      </c>
      <c r="K341" t="s">
        <v>900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10</v>
      </c>
      <c r="T341" s="4">
        <v>0</v>
      </c>
      <c r="U341" s="4">
        <v>0</v>
      </c>
      <c r="V341" t="s">
        <v>233</v>
      </c>
      <c r="W341">
        <v>230</v>
      </c>
      <c r="X341" t="str" cm="1">
        <f t="array" ref="X341">INDEX(Summary_by_Sub!$B$5:$B$489,MATCH(1,(V341=Summary_by_Sub!$B$5:$B$489)*(W341=Summary_by_Sub!$C$5:$C$489),0))</f>
        <v>Goleta</v>
      </c>
      <c r="Y341" s="10">
        <v>0</v>
      </c>
    </row>
    <row r="342" spans="1:25" x14ac:dyDescent="0.35">
      <c r="A342" t="s">
        <v>761</v>
      </c>
      <c r="B342" t="s">
        <v>511</v>
      </c>
      <c r="C342">
        <v>65</v>
      </c>
      <c r="H342" s="7">
        <v>45214</v>
      </c>
      <c r="I342" t="s">
        <v>747</v>
      </c>
      <c r="J342" t="s">
        <v>764</v>
      </c>
      <c r="K342" t="s">
        <v>752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65</v>
      </c>
      <c r="T342" s="4">
        <v>0</v>
      </c>
      <c r="U342" s="4">
        <v>0</v>
      </c>
      <c r="V342" t="s">
        <v>469</v>
      </c>
      <c r="W342" s="5">
        <v>230</v>
      </c>
      <c r="X342" t="str" cm="1">
        <f t="array" ref="X342">INDEX(Summary_by_Sub!$B$5:$B$489,MATCH(1,(V342=Summary_by_Sub!$B$5:$B$489)*(W342=Summary_by_Sub!$C$5:$C$489),0))</f>
        <v>El Casco</v>
      </c>
      <c r="Y342" s="10">
        <v>0</v>
      </c>
    </row>
    <row r="343" spans="1:25" x14ac:dyDescent="0.35">
      <c r="A343" t="s">
        <v>177</v>
      </c>
      <c r="B343" t="s">
        <v>194</v>
      </c>
      <c r="C343">
        <v>10</v>
      </c>
      <c r="D343" t="s">
        <v>192</v>
      </c>
      <c r="E343">
        <v>4</v>
      </c>
      <c r="F343">
        <v>40</v>
      </c>
      <c r="H343" s="3">
        <v>45117</v>
      </c>
      <c r="I343" t="s">
        <v>461</v>
      </c>
      <c r="J343" t="s">
        <v>177</v>
      </c>
      <c r="K343" t="s">
        <v>462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10</v>
      </c>
      <c r="T343" s="4">
        <v>0</v>
      </c>
      <c r="U343" s="4">
        <v>0</v>
      </c>
      <c r="V343" t="s">
        <v>443</v>
      </c>
      <c r="W343">
        <v>230</v>
      </c>
      <c r="X343" t="str" cm="1">
        <f t="array" ref="X343">INDEX(Summary_by_Sub!$B$5:$B$489,MATCH(1,(V343=Summary_by_Sub!$B$5:$B$489)*(W343=Summary_by_Sub!$C$5:$C$489),0))</f>
        <v>Barre</v>
      </c>
      <c r="Y343" s="10">
        <v>1</v>
      </c>
    </row>
    <row r="344" spans="1:25" x14ac:dyDescent="0.35">
      <c r="A344" s="6" t="s">
        <v>635</v>
      </c>
      <c r="B344" t="s">
        <v>193</v>
      </c>
      <c r="C344">
        <v>13</v>
      </c>
      <c r="E344">
        <v>0</v>
      </c>
      <c r="F344">
        <v>0</v>
      </c>
      <c r="H344" s="3">
        <v>45117</v>
      </c>
      <c r="I344" t="s">
        <v>461</v>
      </c>
      <c r="J344" t="s">
        <v>177</v>
      </c>
      <c r="K344" t="s">
        <v>462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13</v>
      </c>
      <c r="S344" s="4">
        <v>0</v>
      </c>
      <c r="T344" s="4">
        <v>0</v>
      </c>
      <c r="U344" s="4">
        <v>0</v>
      </c>
      <c r="V344" t="s">
        <v>443</v>
      </c>
      <c r="W344">
        <v>230</v>
      </c>
      <c r="X344" t="str" cm="1">
        <f t="array" ref="X344">INDEX(Summary_by_Sub!$B$5:$B$489,MATCH(1,(V344=Summary_by_Sub!$B$5:$B$489)*(W344=Summary_by_Sub!$C$5:$C$489),0))</f>
        <v>Barre</v>
      </c>
      <c r="Y344" s="10">
        <v>0</v>
      </c>
    </row>
    <row r="345" spans="1:25" x14ac:dyDescent="0.35">
      <c r="A345" t="s">
        <v>178</v>
      </c>
      <c r="B345" t="s">
        <v>194</v>
      </c>
      <c r="C345">
        <v>10</v>
      </c>
      <c r="D345" t="s">
        <v>192</v>
      </c>
      <c r="E345">
        <v>4</v>
      </c>
      <c r="F345">
        <v>40</v>
      </c>
      <c r="H345" s="3">
        <v>44713</v>
      </c>
      <c r="I345" t="s">
        <v>463</v>
      </c>
      <c r="J345" t="s">
        <v>178</v>
      </c>
      <c r="K345" t="s">
        <v>464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10</v>
      </c>
      <c r="T345" s="4">
        <v>0</v>
      </c>
      <c r="U345" s="4">
        <v>0</v>
      </c>
      <c r="V345" t="s">
        <v>465</v>
      </c>
      <c r="W345">
        <v>230</v>
      </c>
      <c r="X345" t="str" cm="1">
        <f t="array" ref="X345">INDEX(Summary_by_Sub!$B$5:$B$489,MATCH(1,(V345=Summary_by_Sub!$B$5:$B$489)*(W345=Summary_by_Sub!$C$5:$C$489),0))</f>
        <v>Del Amo</v>
      </c>
      <c r="Y345" s="10">
        <v>1</v>
      </c>
    </row>
    <row r="346" spans="1:25" x14ac:dyDescent="0.35">
      <c r="A346" s="6" t="s">
        <v>757</v>
      </c>
      <c r="B346" t="s">
        <v>511</v>
      </c>
      <c r="C346">
        <v>80</v>
      </c>
      <c r="H346" s="7">
        <v>45291</v>
      </c>
      <c r="I346" t="s">
        <v>748</v>
      </c>
      <c r="K346" t="s">
        <v>753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80</v>
      </c>
      <c r="T346" s="4">
        <v>0</v>
      </c>
      <c r="U346" s="4">
        <v>0</v>
      </c>
      <c r="V346" t="s">
        <v>1338</v>
      </c>
      <c r="W346" s="5">
        <v>500</v>
      </c>
      <c r="X346" t="str" cm="1">
        <f t="array" ref="X346">INDEX(Summary_by_Sub!$B$5:$B$489,MATCH(1,(V346=Summary_by_Sub!$B$5:$B$489)*(W346=Summary_by_Sub!$C$5:$C$489),0))</f>
        <v>Valley (SCE)</v>
      </c>
      <c r="Y346" s="10">
        <v>0</v>
      </c>
    </row>
    <row r="347" spans="1:25" x14ac:dyDescent="0.35">
      <c r="A347" t="s">
        <v>615</v>
      </c>
      <c r="B347" t="s">
        <v>194</v>
      </c>
      <c r="C347">
        <v>20</v>
      </c>
      <c r="E347">
        <v>4</v>
      </c>
      <c r="F347">
        <v>80</v>
      </c>
      <c r="H347" s="3">
        <v>45170</v>
      </c>
      <c r="I347" t="s">
        <v>616</v>
      </c>
      <c r="J347" t="s">
        <v>617</v>
      </c>
      <c r="K347" t="s">
        <v>618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20</v>
      </c>
      <c r="T347" s="4">
        <v>0</v>
      </c>
      <c r="U347" s="4">
        <v>0</v>
      </c>
      <c r="V347" t="s">
        <v>1338</v>
      </c>
      <c r="W347">
        <v>500</v>
      </c>
      <c r="X347" t="str" cm="1">
        <f t="array" ref="X347">INDEX(Summary_by_Sub!$B$5:$B$489,MATCH(1,(V347=Summary_by_Sub!$B$5:$B$489)*(W347=Summary_by_Sub!$C$5:$C$489),0))</f>
        <v>Valley (SCE)</v>
      </c>
      <c r="Y347" s="10">
        <v>0</v>
      </c>
    </row>
    <row r="348" spans="1:25" x14ac:dyDescent="0.35">
      <c r="A348" t="s">
        <v>1018</v>
      </c>
      <c r="B348" t="s">
        <v>194</v>
      </c>
      <c r="C348">
        <v>80</v>
      </c>
      <c r="E348">
        <v>4</v>
      </c>
      <c r="F348">
        <v>320</v>
      </c>
      <c r="H348" s="7">
        <v>45383</v>
      </c>
      <c r="I348" t="s">
        <v>1019</v>
      </c>
      <c r="J348" t="s">
        <v>1020</v>
      </c>
      <c r="K348" t="s">
        <v>1021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80</v>
      </c>
      <c r="T348" s="4">
        <v>0</v>
      </c>
      <c r="U348" s="4">
        <v>0</v>
      </c>
      <c r="V348" t="s">
        <v>386</v>
      </c>
      <c r="W348">
        <v>230</v>
      </c>
      <c r="X348" t="str" cm="1">
        <f t="array" ref="X348">INDEX(Summary_by_Sub!$B$5:$B$489,MATCH(1,(V348=Summary_by_Sub!$B$5:$B$489)*(W348=Summary_by_Sub!$C$5:$C$489),0))</f>
        <v>Vestal</v>
      </c>
      <c r="Y348" s="10">
        <v>0</v>
      </c>
    </row>
    <row r="349" spans="1:25" x14ac:dyDescent="0.35">
      <c r="A349" t="s">
        <v>758</v>
      </c>
      <c r="B349" t="s">
        <v>194</v>
      </c>
      <c r="C349">
        <v>100</v>
      </c>
      <c r="E349">
        <v>4</v>
      </c>
      <c r="F349">
        <v>400</v>
      </c>
      <c r="H349" s="7">
        <v>45444</v>
      </c>
      <c r="I349" t="s">
        <v>749</v>
      </c>
      <c r="J349" s="6" t="s">
        <v>759</v>
      </c>
      <c r="K349" t="s">
        <v>754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100</v>
      </c>
      <c r="T349" s="4">
        <v>0</v>
      </c>
      <c r="U349" s="4">
        <v>0</v>
      </c>
      <c r="V349" t="s">
        <v>760</v>
      </c>
      <c r="W349" s="5">
        <v>230</v>
      </c>
      <c r="X349" t="str" cm="1">
        <f t="array" ref="X349">INDEX(Summary_by_Sub!$B$5:$B$489,MATCH(1,(V349=Summary_by_Sub!$B$5:$B$489)*(W349=Summary_by_Sub!$C$5:$C$489),0))</f>
        <v>Laguna Bell</v>
      </c>
      <c r="Y349" s="10">
        <v>0</v>
      </c>
    </row>
    <row r="350" spans="1:25" x14ac:dyDescent="0.35">
      <c r="A350" t="s">
        <v>1053</v>
      </c>
      <c r="B350" t="s">
        <v>699</v>
      </c>
      <c r="C350">
        <v>20</v>
      </c>
      <c r="E350">
        <v>5</v>
      </c>
      <c r="F350">
        <v>50</v>
      </c>
      <c r="H350" s="7">
        <v>45536</v>
      </c>
      <c r="I350" t="s">
        <v>1051</v>
      </c>
      <c r="K350" t="s">
        <v>1052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10</v>
      </c>
      <c r="S350" s="4">
        <v>10</v>
      </c>
      <c r="T350" s="4">
        <v>0</v>
      </c>
      <c r="U350" s="4">
        <v>0</v>
      </c>
      <c r="V350" t="s">
        <v>443</v>
      </c>
      <c r="W350">
        <v>230</v>
      </c>
      <c r="X350" t="str" cm="1">
        <f t="array" ref="X350">INDEX(Summary_by_Sub!$B$5:$B$489,MATCH(1,(V350=Summary_by_Sub!$B$5:$B$489)*(W350=Summary_by_Sub!$C$5:$C$489),0))</f>
        <v>Barre</v>
      </c>
      <c r="Y350" s="10">
        <v>0</v>
      </c>
    </row>
    <row r="351" spans="1:25" x14ac:dyDescent="0.35">
      <c r="A351" t="s">
        <v>914</v>
      </c>
      <c r="B351" t="s">
        <v>511</v>
      </c>
      <c r="C351">
        <v>134.9</v>
      </c>
      <c r="H351" s="7">
        <v>45627</v>
      </c>
      <c r="I351" t="s">
        <v>891</v>
      </c>
      <c r="K351" t="s">
        <v>901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134.9</v>
      </c>
      <c r="T351" s="4">
        <v>0</v>
      </c>
      <c r="U351" s="4">
        <v>0</v>
      </c>
      <c r="V351" t="s">
        <v>909</v>
      </c>
      <c r="W351">
        <v>230</v>
      </c>
      <c r="X351" t="str" cm="1">
        <f t="array" ref="X351">INDEX(Summary_by_Sub!$B$5:$B$489,MATCH(1,(V351=Summary_by_Sub!$B$5:$B$489)*(W351=Summary_by_Sub!$C$5:$C$489),0))</f>
        <v>Moorpark</v>
      </c>
      <c r="Y351" s="10">
        <v>0</v>
      </c>
    </row>
    <row r="352" spans="1:25" x14ac:dyDescent="0.35">
      <c r="A352" t="s">
        <v>179</v>
      </c>
      <c r="B352" t="s">
        <v>194</v>
      </c>
      <c r="C352">
        <v>100</v>
      </c>
      <c r="D352" t="s">
        <v>192</v>
      </c>
      <c r="E352">
        <v>4</v>
      </c>
      <c r="F352">
        <v>400</v>
      </c>
      <c r="H352" s="3">
        <v>45369</v>
      </c>
      <c r="I352" t="s">
        <v>466</v>
      </c>
      <c r="J352" t="s">
        <v>467</v>
      </c>
      <c r="K352" t="s">
        <v>468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100</v>
      </c>
      <c r="T352" s="4">
        <v>0</v>
      </c>
      <c r="U352" s="4">
        <v>0</v>
      </c>
      <c r="V352" t="s">
        <v>469</v>
      </c>
      <c r="W352">
        <v>230</v>
      </c>
      <c r="X352" t="str" cm="1">
        <f t="array" ref="X352">INDEX(Summary_by_Sub!$B$5:$B$489,MATCH(1,(V352=Summary_by_Sub!$B$5:$B$489)*(W352=Summary_by_Sub!$C$5:$C$489),0))</f>
        <v>El Casco</v>
      </c>
      <c r="Y352" s="10">
        <v>1</v>
      </c>
    </row>
    <row r="353" spans="1:25" x14ac:dyDescent="0.35">
      <c r="A353" t="s">
        <v>180</v>
      </c>
      <c r="B353" t="s">
        <v>194</v>
      </c>
      <c r="C353">
        <v>80</v>
      </c>
      <c r="D353" t="s">
        <v>192</v>
      </c>
      <c r="E353">
        <v>4</v>
      </c>
      <c r="F353">
        <v>320</v>
      </c>
      <c r="H353" s="3">
        <v>45369</v>
      </c>
      <c r="I353" t="s">
        <v>470</v>
      </c>
      <c r="K353" t="s">
        <v>471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80</v>
      </c>
      <c r="T353" s="4">
        <v>0</v>
      </c>
      <c r="U353" s="4">
        <v>0</v>
      </c>
      <c r="V353" t="s">
        <v>472</v>
      </c>
      <c r="W353">
        <v>230</v>
      </c>
      <c r="X353" t="str" cm="1">
        <f t="array" ref="X353">INDEX(Summary_by_Sub!$B$5:$B$489,MATCH(1,(V353=Summary_by_Sub!$B$5:$B$489)*(W353=Summary_by_Sub!$C$5:$C$489),0))</f>
        <v>Pardee</v>
      </c>
      <c r="Y353" s="10">
        <v>1</v>
      </c>
    </row>
    <row r="354" spans="1:25" x14ac:dyDescent="0.35">
      <c r="A354" t="s">
        <v>915</v>
      </c>
      <c r="C354">
        <v>100</v>
      </c>
      <c r="H354" s="7">
        <v>45566</v>
      </c>
      <c r="I354" t="s">
        <v>892</v>
      </c>
      <c r="K354" t="s">
        <v>902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100</v>
      </c>
      <c r="T354" s="4">
        <v>0</v>
      </c>
      <c r="U354" s="4">
        <v>0</v>
      </c>
      <c r="V354" t="s">
        <v>910</v>
      </c>
      <c r="W354">
        <v>230</v>
      </c>
      <c r="X354" t="str" cm="1">
        <f t="array" ref="X354">INDEX(Summary_by_Sub!$B$5:$B$489,MATCH(1,(V354=Summary_by_Sub!$B$5:$B$489)*(W354=Summary_by_Sub!$C$5:$C$489),0))</f>
        <v>Lighthipe</v>
      </c>
      <c r="Y354" s="10">
        <v>0</v>
      </c>
    </row>
    <row r="355" spans="1:25" x14ac:dyDescent="0.35">
      <c r="A355" t="s">
        <v>181</v>
      </c>
      <c r="B355" t="s">
        <v>194</v>
      </c>
      <c r="C355">
        <v>100</v>
      </c>
      <c r="D355" t="s">
        <v>192</v>
      </c>
      <c r="E355">
        <v>4</v>
      </c>
      <c r="F355">
        <v>400</v>
      </c>
      <c r="H355" s="3">
        <v>45352</v>
      </c>
      <c r="I355" t="s">
        <v>473</v>
      </c>
      <c r="K355" t="s">
        <v>474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100</v>
      </c>
      <c r="T355" s="4">
        <v>0</v>
      </c>
      <c r="U355" s="4">
        <v>0</v>
      </c>
      <c r="V355" t="s">
        <v>475</v>
      </c>
      <c r="W355">
        <v>230</v>
      </c>
      <c r="X355" t="str" cm="1">
        <f t="array" ref="X355">INDEX(Summary_by_Sub!$B$5:$B$489,MATCH(1,(V355=Summary_by_Sub!$B$5:$B$489)*(W355=Summary_by_Sub!$C$5:$C$489),0))</f>
        <v>Etiwanda</v>
      </c>
      <c r="Y355" s="10">
        <v>1</v>
      </c>
    </row>
    <row r="356" spans="1:25" x14ac:dyDescent="0.35">
      <c r="A356" t="s">
        <v>182</v>
      </c>
      <c r="B356" t="s">
        <v>194</v>
      </c>
      <c r="C356">
        <v>15</v>
      </c>
      <c r="D356" t="s">
        <v>192</v>
      </c>
      <c r="E356">
        <v>4</v>
      </c>
      <c r="F356">
        <v>60</v>
      </c>
      <c r="H356" s="3">
        <v>45214</v>
      </c>
      <c r="I356" t="s">
        <v>476</v>
      </c>
      <c r="K356" t="s">
        <v>477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15</v>
      </c>
      <c r="T356" s="4">
        <v>0</v>
      </c>
      <c r="U356" s="4">
        <v>0</v>
      </c>
      <c r="V356" t="s">
        <v>460</v>
      </c>
      <c r="W356">
        <v>230</v>
      </c>
      <c r="X356" t="str" cm="1">
        <f t="array" ref="X356">INDEX(Summary_by_Sub!$B$5:$B$489,MATCH(1,(V356=Summary_by_Sub!$B$5:$B$489)*(W356=Summary_by_Sub!$C$5:$C$489),0))</f>
        <v>Santa Clara</v>
      </c>
      <c r="Y356" s="10">
        <v>1</v>
      </c>
    </row>
    <row r="357" spans="1:25" x14ac:dyDescent="0.35">
      <c r="A357" t="s">
        <v>916</v>
      </c>
      <c r="C357">
        <v>75</v>
      </c>
      <c r="H357" s="7">
        <v>45611</v>
      </c>
      <c r="I357" t="s">
        <v>893</v>
      </c>
      <c r="K357" t="s">
        <v>903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75</v>
      </c>
      <c r="T357" s="4">
        <v>0</v>
      </c>
      <c r="U357" s="4">
        <v>0</v>
      </c>
      <c r="V357" t="s">
        <v>910</v>
      </c>
      <c r="W357">
        <v>230</v>
      </c>
      <c r="X357" t="str" cm="1">
        <f t="array" ref="X357">INDEX(Summary_by_Sub!$B$5:$B$489,MATCH(1,(V357=Summary_by_Sub!$B$5:$B$489)*(W357=Summary_by_Sub!$C$5:$C$489),0))</f>
        <v>Lighthipe</v>
      </c>
      <c r="Y357" s="10">
        <v>0</v>
      </c>
    </row>
    <row r="358" spans="1:25" x14ac:dyDescent="0.35">
      <c r="A358" t="s">
        <v>917</v>
      </c>
      <c r="B358" t="s">
        <v>194</v>
      </c>
      <c r="C358">
        <v>15</v>
      </c>
      <c r="E358">
        <v>4</v>
      </c>
      <c r="F358">
        <v>60</v>
      </c>
      <c r="H358" s="7">
        <v>45261</v>
      </c>
      <c r="I358" t="s">
        <v>894</v>
      </c>
      <c r="K358" t="s">
        <v>904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15</v>
      </c>
      <c r="T358" s="4">
        <v>0</v>
      </c>
      <c r="U358" s="4">
        <v>0</v>
      </c>
      <c r="V358" t="s">
        <v>472</v>
      </c>
      <c r="W358">
        <v>230</v>
      </c>
      <c r="X358" t="str" cm="1">
        <f t="array" ref="X358">INDEX(Summary_by_Sub!$B$5:$B$489,MATCH(1,(V358=Summary_by_Sub!$B$5:$B$489)*(W358=Summary_by_Sub!$C$5:$C$489),0))</f>
        <v>Pardee</v>
      </c>
      <c r="Y358" s="10">
        <v>0</v>
      </c>
    </row>
    <row r="359" spans="1:25" x14ac:dyDescent="0.35">
      <c r="A359" t="s">
        <v>913</v>
      </c>
      <c r="B359" t="s">
        <v>194</v>
      </c>
      <c r="C359">
        <v>120</v>
      </c>
      <c r="E359">
        <v>4</v>
      </c>
      <c r="F359">
        <v>480</v>
      </c>
      <c r="H359" s="7">
        <v>45444</v>
      </c>
      <c r="I359" t="s">
        <v>895</v>
      </c>
      <c r="K359" t="s">
        <v>905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120</v>
      </c>
      <c r="T359" s="4">
        <v>0</v>
      </c>
      <c r="U359" s="4">
        <v>0</v>
      </c>
      <c r="V359" t="s">
        <v>1257</v>
      </c>
      <c r="W359">
        <v>230</v>
      </c>
      <c r="X359" t="str" cm="1">
        <f t="array" ref="X359">INDEX(Summary_by_Sub!$B$5:$B$489,MATCH(1,(V359=Summary_by_Sub!$B$5:$B$489)*(W359=Summary_by_Sub!$C$5:$C$489),0))</f>
        <v>Pauda</v>
      </c>
      <c r="Y359" s="10">
        <v>0</v>
      </c>
    </row>
    <row r="360" spans="1:25" x14ac:dyDescent="0.35">
      <c r="A360" t="s">
        <v>918</v>
      </c>
      <c r="B360" t="s">
        <v>511</v>
      </c>
      <c r="C360">
        <v>85</v>
      </c>
      <c r="H360" s="7">
        <v>45505</v>
      </c>
      <c r="I360" t="s">
        <v>896</v>
      </c>
      <c r="K360" t="s">
        <v>906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85</v>
      </c>
      <c r="T360" s="4">
        <v>0</v>
      </c>
      <c r="U360" s="4">
        <v>0</v>
      </c>
      <c r="V360" t="s">
        <v>911</v>
      </c>
      <c r="W360">
        <v>230</v>
      </c>
      <c r="X360" t="str" cm="1">
        <f t="array" ref="X360">INDEX(Summary_by_Sub!$B$5:$B$489,MATCH(1,(V360=Summary_by_Sub!$B$5:$B$489)*(W360=Summary_by_Sub!$C$5:$C$489),0))</f>
        <v>Mira Loma</v>
      </c>
      <c r="Y360" s="10">
        <v>0</v>
      </c>
    </row>
    <row r="361" spans="1:25" x14ac:dyDescent="0.35">
      <c r="A361" t="s">
        <v>1038</v>
      </c>
      <c r="B361" t="s">
        <v>194</v>
      </c>
      <c r="C361">
        <v>90</v>
      </c>
      <c r="E361">
        <v>4</v>
      </c>
      <c r="F361">
        <v>360</v>
      </c>
      <c r="H361" s="7">
        <v>45748</v>
      </c>
      <c r="I361" t="s">
        <v>1037</v>
      </c>
      <c r="K361" t="s">
        <v>1039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90</v>
      </c>
      <c r="T361" s="4">
        <v>0</v>
      </c>
      <c r="U361" s="4">
        <v>0</v>
      </c>
      <c r="V361" t="s">
        <v>1040</v>
      </c>
      <c r="W361">
        <v>230</v>
      </c>
      <c r="X361" t="str" cm="1">
        <f t="array" ref="X361">INDEX(Summary_by_Sub!$B$5:$B$489,MATCH(1,(V361=Summary_by_Sub!$B$5:$B$489)*(W361=Summary_by_Sub!$C$5:$C$489),0))</f>
        <v>Center</v>
      </c>
      <c r="Y361" s="10">
        <v>0</v>
      </c>
    </row>
    <row r="362" spans="1:25" x14ac:dyDescent="0.35">
      <c r="A362" t="s">
        <v>762</v>
      </c>
      <c r="B362" t="s">
        <v>193</v>
      </c>
      <c r="C362">
        <v>3</v>
      </c>
      <c r="H362" s="7">
        <v>45287</v>
      </c>
      <c r="I362" t="s">
        <v>750</v>
      </c>
      <c r="J362" t="s">
        <v>763</v>
      </c>
      <c r="K362" t="s">
        <v>755</v>
      </c>
      <c r="L362" s="4">
        <v>0</v>
      </c>
      <c r="M362" s="4">
        <v>0</v>
      </c>
      <c r="N362" s="4">
        <v>0</v>
      </c>
      <c r="O362" s="4">
        <v>0</v>
      </c>
      <c r="P362" s="4">
        <v>3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t="s">
        <v>425</v>
      </c>
      <c r="W362" s="5">
        <v>230</v>
      </c>
      <c r="X362" t="str" cm="1">
        <f t="array" ref="X362">INDEX(Summary_by_Sub!$B$5:$B$489,MATCH(1,(V362=Summary_by_Sub!$B$5:$B$489)*(W362=Summary_by_Sub!$C$5:$C$489),0))</f>
        <v>Rector</v>
      </c>
      <c r="Y362" s="10">
        <v>0</v>
      </c>
    </row>
    <row r="363" spans="1:25" x14ac:dyDescent="0.35">
      <c r="A363" t="s">
        <v>1004</v>
      </c>
      <c r="B363" t="s">
        <v>194</v>
      </c>
      <c r="C363">
        <v>75</v>
      </c>
      <c r="E363">
        <v>4</v>
      </c>
      <c r="F363">
        <v>300</v>
      </c>
      <c r="H363" s="7">
        <v>45444</v>
      </c>
      <c r="I363" t="s">
        <v>1002</v>
      </c>
      <c r="K363" t="s">
        <v>1003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75</v>
      </c>
      <c r="T363" s="4">
        <v>0</v>
      </c>
      <c r="U363" s="4">
        <v>0</v>
      </c>
      <c r="V363" t="s">
        <v>1257</v>
      </c>
      <c r="W363">
        <v>230</v>
      </c>
      <c r="X363" t="str" cm="1">
        <f t="array" ref="X363">INDEX(Summary_by_Sub!$B$5:$B$489,MATCH(1,(V363=Summary_by_Sub!$B$5:$B$489)*(W363=Summary_by_Sub!$C$5:$C$489),0))</f>
        <v>Pauda</v>
      </c>
      <c r="Y363" s="10">
        <v>0</v>
      </c>
    </row>
    <row r="364" spans="1:25" x14ac:dyDescent="0.35">
      <c r="A364" t="s">
        <v>1033</v>
      </c>
      <c r="B364" t="s">
        <v>193</v>
      </c>
      <c r="C364">
        <v>0.3</v>
      </c>
      <c r="H364" s="7">
        <v>45291</v>
      </c>
      <c r="I364" t="s">
        <v>1027</v>
      </c>
      <c r="K364" t="s">
        <v>1029</v>
      </c>
      <c r="L364" s="4">
        <v>0</v>
      </c>
      <c r="M364" s="4">
        <v>0</v>
      </c>
      <c r="N364" s="4">
        <v>0</v>
      </c>
      <c r="O364" s="4">
        <v>0</v>
      </c>
      <c r="P364" s="4">
        <v>0.3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t="s">
        <v>378</v>
      </c>
      <c r="W364">
        <v>230</v>
      </c>
      <c r="X364" t="str" cm="1">
        <f t="array" ref="X364">INDEX(Summary_by_Sub!$B$5:$B$489,MATCH(1,(V364=Summary_by_Sub!$B$5:$B$489)*(W364=Summary_by_Sub!$C$5:$C$489),0))</f>
        <v>Mesa</v>
      </c>
      <c r="Y364" s="10">
        <v>0</v>
      </c>
    </row>
    <row r="365" spans="1:25" x14ac:dyDescent="0.35">
      <c r="A365" t="s">
        <v>1032</v>
      </c>
      <c r="B365" t="s">
        <v>193</v>
      </c>
      <c r="C365">
        <v>0.4</v>
      </c>
      <c r="H365" s="7">
        <v>45291</v>
      </c>
      <c r="I365" t="s">
        <v>1028</v>
      </c>
      <c r="K365" t="s">
        <v>1029</v>
      </c>
      <c r="L365" s="4">
        <v>0</v>
      </c>
      <c r="M365" s="4">
        <v>0</v>
      </c>
      <c r="N365" s="4">
        <v>0</v>
      </c>
      <c r="O365" s="4">
        <v>0</v>
      </c>
      <c r="P365" s="4">
        <v>0.4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t="s">
        <v>378</v>
      </c>
      <c r="W365">
        <v>230</v>
      </c>
      <c r="X365" t="str" cm="1">
        <f t="array" ref="X365">INDEX(Summary_by_Sub!$B$5:$B$489,MATCH(1,(V365=Summary_by_Sub!$B$5:$B$489)*(W365=Summary_by_Sub!$C$5:$C$489),0))</f>
        <v>Mesa</v>
      </c>
      <c r="Y365" s="10">
        <v>0</v>
      </c>
    </row>
    <row r="366" spans="1:25" x14ac:dyDescent="0.35">
      <c r="A366" t="s">
        <v>959</v>
      </c>
      <c r="B366" t="s">
        <v>193</v>
      </c>
      <c r="C366">
        <v>3</v>
      </c>
      <c r="H366" s="7">
        <v>45566</v>
      </c>
      <c r="I366" t="s">
        <v>961</v>
      </c>
      <c r="K366" t="s">
        <v>960</v>
      </c>
      <c r="L366" s="4">
        <v>0</v>
      </c>
      <c r="M366" s="4">
        <v>0</v>
      </c>
      <c r="N366" s="4">
        <v>0</v>
      </c>
      <c r="O366" s="4">
        <v>0</v>
      </c>
      <c r="P366" s="4">
        <v>3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t="s">
        <v>960</v>
      </c>
      <c r="W366">
        <v>115</v>
      </c>
      <c r="X366" t="str" cm="1">
        <f t="array" ref="X366">INDEX(Summary_by_Sub!$B$5:$B$489,MATCH(1,(V366=Summary_by_Sub!$B$5:$B$489)*(W366=Summary_by_Sub!$C$5:$C$489),0))</f>
        <v>Tortilla</v>
      </c>
      <c r="Y366" s="10">
        <v>0</v>
      </c>
    </row>
    <row r="367" spans="1:25" x14ac:dyDescent="0.35">
      <c r="A367" t="s">
        <v>973</v>
      </c>
      <c r="B367" t="s">
        <v>193</v>
      </c>
      <c r="C367">
        <v>0.64</v>
      </c>
      <c r="H367" s="7">
        <v>45290</v>
      </c>
      <c r="I367" t="s">
        <v>974</v>
      </c>
      <c r="K367" t="s">
        <v>975</v>
      </c>
      <c r="L367" s="4">
        <v>0</v>
      </c>
      <c r="M367" s="4">
        <v>0</v>
      </c>
      <c r="N367" s="4">
        <v>0</v>
      </c>
      <c r="O367" s="4">
        <v>0</v>
      </c>
      <c r="P367" s="4">
        <v>0.64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t="s">
        <v>976</v>
      </c>
      <c r="W367">
        <v>230</v>
      </c>
      <c r="X367" t="str" cm="1">
        <f t="array" ref="X367">INDEX(Summary_by_Sub!$B$5:$B$489,MATCH(1,(V367=Summary_by_Sub!$B$5:$B$489)*(W367=Summary_by_Sub!$C$5:$C$489),0))</f>
        <v>La Fresa</v>
      </c>
      <c r="Y367" s="10">
        <v>0</v>
      </c>
    </row>
    <row r="368" spans="1:25" x14ac:dyDescent="0.35">
      <c r="A368" t="s">
        <v>965</v>
      </c>
      <c r="B368" t="s">
        <v>193</v>
      </c>
      <c r="C368">
        <v>1.8</v>
      </c>
      <c r="H368" s="7">
        <v>45290</v>
      </c>
      <c r="I368" t="s">
        <v>962</v>
      </c>
      <c r="K368" t="s">
        <v>963</v>
      </c>
      <c r="L368" s="4">
        <v>0</v>
      </c>
      <c r="M368" s="4">
        <v>0</v>
      </c>
      <c r="N368" s="4">
        <v>0</v>
      </c>
      <c r="O368" s="4">
        <v>0</v>
      </c>
      <c r="P368" s="4">
        <v>1.8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t="s">
        <v>509</v>
      </c>
      <c r="W368">
        <v>230</v>
      </c>
      <c r="X368" t="str" cm="1">
        <f t="array" ref="X368">INDEX(Summary_by_Sub!$B$5:$B$489,MATCH(1,(V368=Summary_by_Sub!$B$5:$B$489)*(W368=Summary_by_Sub!$C$5:$C$489),0))</f>
        <v>Hinson</v>
      </c>
      <c r="Y368" s="10">
        <v>0</v>
      </c>
    </row>
    <row r="369" spans="1:26" x14ac:dyDescent="0.35">
      <c r="A369" t="s">
        <v>972</v>
      </c>
      <c r="B369" t="s">
        <v>193</v>
      </c>
      <c r="C369">
        <v>0.96</v>
      </c>
      <c r="H369" s="7">
        <v>45290</v>
      </c>
      <c r="I369" t="s">
        <v>970</v>
      </c>
      <c r="K369" t="s">
        <v>971</v>
      </c>
      <c r="L369" s="4">
        <v>0</v>
      </c>
      <c r="M369" s="4">
        <v>0</v>
      </c>
      <c r="O369" s="4">
        <v>0</v>
      </c>
      <c r="P369" s="4">
        <v>0.96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t="s">
        <v>910</v>
      </c>
      <c r="W369">
        <v>230</v>
      </c>
      <c r="X369" t="str" cm="1">
        <f t="array" ref="X369">INDEX(Summary_by_Sub!$B$5:$B$489,MATCH(1,(V369=Summary_by_Sub!$B$5:$B$489)*(W369=Summary_by_Sub!$C$5:$C$489),0))</f>
        <v>Lighthipe</v>
      </c>
      <c r="Y369" s="10">
        <v>0</v>
      </c>
    </row>
    <row r="370" spans="1:26" x14ac:dyDescent="0.35">
      <c r="A370" t="s">
        <v>966</v>
      </c>
      <c r="B370" t="s">
        <v>193</v>
      </c>
      <c r="C370">
        <v>0.6</v>
      </c>
      <c r="H370" s="7">
        <v>45290</v>
      </c>
      <c r="I370" t="s">
        <v>964</v>
      </c>
      <c r="K370" t="s">
        <v>963</v>
      </c>
      <c r="L370" s="4">
        <v>0</v>
      </c>
      <c r="M370" s="4">
        <v>0</v>
      </c>
      <c r="N370" s="4">
        <v>0</v>
      </c>
      <c r="O370" s="4">
        <v>0</v>
      </c>
      <c r="P370" s="4">
        <v>0.6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t="s">
        <v>509</v>
      </c>
      <c r="W370">
        <v>230</v>
      </c>
      <c r="X370" t="str" cm="1">
        <f t="array" ref="X370">INDEX(Summary_by_Sub!$B$5:$B$489,MATCH(1,(V370=Summary_by_Sub!$B$5:$B$489)*(W370=Summary_by_Sub!$C$5:$C$489),0))</f>
        <v>Hinson</v>
      </c>
      <c r="Y370" s="10">
        <v>0</v>
      </c>
    </row>
    <row r="371" spans="1:26" x14ac:dyDescent="0.35">
      <c r="A371" t="s">
        <v>967</v>
      </c>
      <c r="B371" t="s">
        <v>193</v>
      </c>
      <c r="C371">
        <v>1.92</v>
      </c>
      <c r="H371" s="7">
        <v>45290</v>
      </c>
      <c r="I371" t="s">
        <v>968</v>
      </c>
      <c r="K371" t="s">
        <v>969</v>
      </c>
      <c r="L371" s="4">
        <v>0</v>
      </c>
      <c r="M371" s="4">
        <v>0</v>
      </c>
      <c r="N371" s="4">
        <v>0</v>
      </c>
      <c r="O371" s="4">
        <v>0</v>
      </c>
      <c r="P371" s="4">
        <v>1.92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t="s">
        <v>378</v>
      </c>
      <c r="W371">
        <v>230</v>
      </c>
      <c r="X371" t="str" cm="1">
        <f t="array" ref="X371">INDEX(Summary_by_Sub!$B$5:$B$489,MATCH(1,(V371=Summary_by_Sub!$B$5:$B$489)*(W371=Summary_by_Sub!$C$5:$C$489),0))</f>
        <v>Mesa</v>
      </c>
      <c r="Y371" s="10">
        <v>0</v>
      </c>
    </row>
    <row r="372" spans="1:26" x14ac:dyDescent="0.35">
      <c r="A372" t="s">
        <v>184</v>
      </c>
      <c r="B372" t="s">
        <v>195</v>
      </c>
      <c r="C372">
        <v>31</v>
      </c>
      <c r="D372" t="s">
        <v>192</v>
      </c>
      <c r="E372">
        <v>0</v>
      </c>
      <c r="F372">
        <v>0</v>
      </c>
      <c r="G372" t="s">
        <v>1411</v>
      </c>
      <c r="H372" s="3">
        <v>44923</v>
      </c>
      <c r="I372" t="s">
        <v>480</v>
      </c>
      <c r="J372" t="s">
        <v>184</v>
      </c>
      <c r="K372" t="s">
        <v>481</v>
      </c>
      <c r="L372" s="4">
        <v>40.700000000000003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t="s">
        <v>482</v>
      </c>
      <c r="W372">
        <v>115</v>
      </c>
      <c r="X372" t="str" cm="1">
        <f t="array" ref="X372">INDEX(Summary_by_Sub!$B$5:$B$489,MATCH(1,(V372=Summary_by_Sub!$B$5:$B$489)*(W372=Summary_by_Sub!$C$5:$C$489),0))</f>
        <v>Control</v>
      </c>
      <c r="Y372" s="10">
        <v>1</v>
      </c>
    </row>
    <row r="373" spans="1:26" x14ac:dyDescent="0.35">
      <c r="A373" t="s">
        <v>186</v>
      </c>
      <c r="B373" t="s">
        <v>193</v>
      </c>
      <c r="C373">
        <v>3</v>
      </c>
      <c r="D373" t="s">
        <v>192</v>
      </c>
      <c r="E373">
        <v>0</v>
      </c>
      <c r="F373">
        <v>0</v>
      </c>
      <c r="H373" s="3">
        <v>45105</v>
      </c>
      <c r="J373" t="s">
        <v>186</v>
      </c>
      <c r="K373" t="s">
        <v>485</v>
      </c>
      <c r="L373" s="4">
        <v>0</v>
      </c>
      <c r="M373" s="4">
        <v>0</v>
      </c>
      <c r="N373" s="4">
        <v>0</v>
      </c>
      <c r="O373" s="4">
        <v>0</v>
      </c>
      <c r="P373" s="4">
        <v>3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t="s">
        <v>225</v>
      </c>
      <c r="W373">
        <v>230</v>
      </c>
      <c r="X373" t="str" cm="1">
        <f t="array" ref="X373">INDEX(Summary_by_Sub!$B$5:$B$489,MATCH(1,(V373=Summary_by_Sub!$B$5:$B$489)*(W373=Summary_by_Sub!$C$5:$C$489),0))</f>
        <v>Antelope</v>
      </c>
      <c r="Y373" s="10">
        <v>1</v>
      </c>
    </row>
    <row r="374" spans="1:26" x14ac:dyDescent="0.35">
      <c r="A374" t="s">
        <v>187</v>
      </c>
      <c r="B374" t="s">
        <v>1406</v>
      </c>
      <c r="C374">
        <v>10</v>
      </c>
      <c r="D374" t="s">
        <v>192</v>
      </c>
      <c r="E374">
        <v>8</v>
      </c>
      <c r="F374">
        <v>80</v>
      </c>
      <c r="G374" t="s">
        <v>1407</v>
      </c>
      <c r="H374" s="3">
        <v>46174</v>
      </c>
      <c r="K374" t="s">
        <v>486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10</v>
      </c>
      <c r="U374" s="4">
        <v>0</v>
      </c>
      <c r="V374" t="s">
        <v>487</v>
      </c>
      <c r="W374" s="5">
        <v>230</v>
      </c>
      <c r="X374" t="str" cm="1">
        <f t="array" ref="X374">INDEX(Summary_by_Sub!$B$5:$B$489,MATCH(1,(V374=Summary_by_Sub!$B$5:$B$489)*(W374=Summary_by_Sub!$C$5:$C$489),0))</f>
        <v>Coburn</v>
      </c>
      <c r="Y374" s="10">
        <v>1</v>
      </c>
    </row>
    <row r="375" spans="1:26" x14ac:dyDescent="0.35">
      <c r="A375" t="s">
        <v>188</v>
      </c>
      <c r="B375" t="s">
        <v>1406</v>
      </c>
      <c r="C375">
        <v>16</v>
      </c>
      <c r="D375" t="s">
        <v>192</v>
      </c>
      <c r="E375">
        <v>8</v>
      </c>
      <c r="F375">
        <v>128</v>
      </c>
      <c r="G375" t="s">
        <v>1407</v>
      </c>
      <c r="H375" s="3">
        <v>46174</v>
      </c>
      <c r="K375" t="s">
        <v>488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16</v>
      </c>
      <c r="U375" s="4">
        <v>0</v>
      </c>
      <c r="V375" t="s">
        <v>487</v>
      </c>
      <c r="W375" s="5">
        <v>230</v>
      </c>
      <c r="X375" t="str" cm="1">
        <f t="array" ref="X375">INDEX(Summary_by_Sub!$B$5:$B$489,MATCH(1,(V375=Summary_by_Sub!$B$5:$B$489)*(W375=Summary_by_Sub!$C$5:$C$489),0))</f>
        <v>Coburn</v>
      </c>
      <c r="Y375" s="10">
        <v>1</v>
      </c>
    </row>
    <row r="376" spans="1:26" x14ac:dyDescent="0.35">
      <c r="A376" t="s">
        <v>189</v>
      </c>
      <c r="B376" t="s">
        <v>1406</v>
      </c>
      <c r="C376">
        <v>6</v>
      </c>
      <c r="D376" t="s">
        <v>192</v>
      </c>
      <c r="E376">
        <v>8</v>
      </c>
      <c r="F376">
        <v>48</v>
      </c>
      <c r="G376" t="s">
        <v>1407</v>
      </c>
      <c r="H376" s="3">
        <v>46174</v>
      </c>
      <c r="K376" t="s">
        <v>489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6</v>
      </c>
      <c r="U376" s="4">
        <v>0</v>
      </c>
      <c r="V376" t="s">
        <v>487</v>
      </c>
      <c r="W376" s="5">
        <v>230</v>
      </c>
      <c r="X376" t="str" cm="1">
        <f t="array" ref="X376">INDEX(Summary_by_Sub!$B$5:$B$489,MATCH(1,(V376=Summary_by_Sub!$B$5:$B$489)*(W376=Summary_by_Sub!$C$5:$C$489),0))</f>
        <v>Coburn</v>
      </c>
      <c r="Y376" s="10">
        <v>1</v>
      </c>
    </row>
    <row r="377" spans="1:26" x14ac:dyDescent="0.35">
      <c r="A377" t="s">
        <v>190</v>
      </c>
      <c r="B377" t="s">
        <v>193</v>
      </c>
      <c r="C377">
        <v>3</v>
      </c>
      <c r="D377" t="s">
        <v>192</v>
      </c>
      <c r="E377">
        <v>0</v>
      </c>
      <c r="F377">
        <v>0</v>
      </c>
      <c r="H377" s="3">
        <v>44767</v>
      </c>
      <c r="J377" t="s">
        <v>190</v>
      </c>
      <c r="K377" t="s">
        <v>224</v>
      </c>
      <c r="L377" s="4">
        <v>0</v>
      </c>
      <c r="M377" s="4">
        <v>0</v>
      </c>
      <c r="N377" s="4">
        <v>0</v>
      </c>
      <c r="O377" s="4">
        <v>0</v>
      </c>
      <c r="P377" s="4">
        <v>3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t="s">
        <v>225</v>
      </c>
      <c r="W377">
        <v>230</v>
      </c>
      <c r="X377" t="str" cm="1">
        <f t="array" ref="X377">INDEX(Summary_by_Sub!$B$5:$B$489,MATCH(1,(V377=Summary_by_Sub!$B$5:$B$489)*(W377=Summary_by_Sub!$C$5:$C$489),0))</f>
        <v>Antelope</v>
      </c>
      <c r="Y377" s="10">
        <v>1</v>
      </c>
      <c r="Z377">
        <v>0</v>
      </c>
    </row>
    <row r="378" spans="1:26" x14ac:dyDescent="0.35">
      <c r="A378" t="s">
        <v>956</v>
      </c>
      <c r="B378" t="s">
        <v>193</v>
      </c>
      <c r="C378">
        <v>0.24</v>
      </c>
      <c r="H378" s="7">
        <v>45291</v>
      </c>
      <c r="L378" s="4">
        <v>0</v>
      </c>
      <c r="M378" s="4">
        <v>0</v>
      </c>
      <c r="N378" s="4">
        <v>0</v>
      </c>
      <c r="O378" s="4">
        <v>0</v>
      </c>
      <c r="P378" s="4">
        <v>0.24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t="s">
        <v>958</v>
      </c>
      <c r="W378">
        <v>115</v>
      </c>
      <c r="X378" t="str" cm="1">
        <f t="array" ref="X378">INDEX(Summary_by_Sub!$B$5:$B$489,MATCH(1,(V378=Summary_by_Sub!$B$5:$B$489)*(W378=Summary_by_Sub!$C$5:$C$489),0))</f>
        <v>Panoche</v>
      </c>
      <c r="Y378" s="10">
        <v>0</v>
      </c>
      <c r="Z378">
        <v>0</v>
      </c>
    </row>
    <row r="379" spans="1:26" x14ac:dyDescent="0.35">
      <c r="A379" t="s">
        <v>957</v>
      </c>
      <c r="B379" t="s">
        <v>193</v>
      </c>
      <c r="C379">
        <v>4.4000000000000004</v>
      </c>
      <c r="H379" s="7">
        <v>45291</v>
      </c>
      <c r="L379" s="4">
        <v>0</v>
      </c>
      <c r="M379" s="4">
        <v>0</v>
      </c>
      <c r="N379" s="4">
        <v>0</v>
      </c>
      <c r="O379" s="4">
        <v>0</v>
      </c>
      <c r="P379" s="4">
        <v>4.4000000000000004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t="s">
        <v>958</v>
      </c>
      <c r="W379">
        <v>115</v>
      </c>
      <c r="X379" t="str" cm="1">
        <f t="array" ref="X379">INDEX(Summary_by_Sub!$B$5:$B$489,MATCH(1,(V379=Summary_by_Sub!$B$5:$B$489)*(W379=Summary_by_Sub!$C$5:$C$489),0))</f>
        <v>Panoche</v>
      </c>
      <c r="Y379" s="10">
        <v>0</v>
      </c>
      <c r="Z379">
        <v>1</v>
      </c>
    </row>
    <row r="380" spans="1:26" x14ac:dyDescent="0.35">
      <c r="A380" t="s">
        <v>954</v>
      </c>
      <c r="B380" t="s">
        <v>194</v>
      </c>
      <c r="C380">
        <v>17.25</v>
      </c>
      <c r="E380">
        <v>4</v>
      </c>
      <c r="F380">
        <v>69</v>
      </c>
      <c r="H380" s="7">
        <v>45261</v>
      </c>
      <c r="K380" t="s">
        <v>955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17.25</v>
      </c>
      <c r="T380" s="4">
        <v>0</v>
      </c>
      <c r="U380" s="4">
        <v>0</v>
      </c>
      <c r="V380" t="s">
        <v>802</v>
      </c>
      <c r="W380">
        <v>115</v>
      </c>
      <c r="X380" t="str" cm="1">
        <f t="array" ref="X380">INDEX(Summary_by_Sub!$B$5:$B$489,MATCH(1,(V380=Summary_by_Sub!$B$5:$B$489)*(W380=Summary_by_Sub!$C$5:$C$489),0))</f>
        <v>Humboldt</v>
      </c>
      <c r="Y380" s="10">
        <v>0</v>
      </c>
      <c r="Z380">
        <v>0</v>
      </c>
    </row>
  </sheetData>
  <autoFilter ref="A4:Z380" xr:uid="{498BF4BB-9827-4666-A13E-ABEDEB450F1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0B11-3BEF-42E0-9063-10D0420DE54E}">
  <dimension ref="A2:AU489"/>
  <sheetViews>
    <sheetView zoomScaleNormal="100" workbookViewId="0">
      <pane xSplit="3" ySplit="4" topLeftCell="N419" activePane="bottomRight" state="frozen"/>
      <selection pane="topRight" activeCell="D1" sqref="D1"/>
      <selection pane="bottomLeft" activeCell="A5" sqref="A5"/>
      <selection pane="bottomRight" activeCell="S1" sqref="S1:AU1048576"/>
    </sheetView>
  </sheetViews>
  <sheetFormatPr defaultRowHeight="14.5" x14ac:dyDescent="0.35"/>
  <sheetData>
    <row r="2" spans="1:47" x14ac:dyDescent="0.35">
      <c r="D2" t="s">
        <v>1408</v>
      </c>
      <c r="S2" t="s">
        <v>1383</v>
      </c>
      <c r="AH2" s="1" t="s">
        <v>1405</v>
      </c>
    </row>
    <row r="3" spans="1:47" ht="29" x14ac:dyDescent="0.35">
      <c r="D3" s="2" t="s">
        <v>1373</v>
      </c>
      <c r="E3" s="2" t="s">
        <v>1374</v>
      </c>
      <c r="F3" s="2" t="s">
        <v>1375</v>
      </c>
      <c r="G3" s="2" t="s">
        <v>1375</v>
      </c>
      <c r="H3" s="2" t="s">
        <v>1376</v>
      </c>
      <c r="I3" s="2" t="s">
        <v>1376</v>
      </c>
      <c r="J3" s="2" t="s">
        <v>1377</v>
      </c>
      <c r="K3" s="2" t="s">
        <v>1377</v>
      </c>
      <c r="L3" s="2" t="s">
        <v>1378</v>
      </c>
      <c r="M3" s="2" t="s">
        <v>1379</v>
      </c>
      <c r="N3" s="2" t="s">
        <v>1379</v>
      </c>
      <c r="O3" s="2" t="s">
        <v>18</v>
      </c>
      <c r="P3" s="2" t="s">
        <v>19</v>
      </c>
      <c r="Q3" s="2" t="s">
        <v>20</v>
      </c>
      <c r="S3" s="2" t="s">
        <v>1373</v>
      </c>
      <c r="T3" s="2" t="s">
        <v>1374</v>
      </c>
      <c r="U3" s="2" t="s">
        <v>1375</v>
      </c>
      <c r="V3" s="2" t="s">
        <v>1375</v>
      </c>
      <c r="W3" s="2" t="s">
        <v>1376</v>
      </c>
      <c r="X3" s="2" t="s">
        <v>1376</v>
      </c>
      <c r="Y3" s="2" t="s">
        <v>1377</v>
      </c>
      <c r="Z3" s="2" t="s">
        <v>1377</v>
      </c>
      <c r="AA3" s="2" t="s">
        <v>1378</v>
      </c>
      <c r="AB3" s="2" t="s">
        <v>1379</v>
      </c>
      <c r="AC3" s="2" t="s">
        <v>1379</v>
      </c>
      <c r="AD3" s="2" t="s">
        <v>18</v>
      </c>
      <c r="AE3" s="2" t="s">
        <v>19</v>
      </c>
      <c r="AF3" s="2" t="s">
        <v>20</v>
      </c>
      <c r="AH3" s="11" t="s">
        <v>1373</v>
      </c>
      <c r="AI3" s="11" t="s">
        <v>1374</v>
      </c>
      <c r="AJ3" s="11" t="s">
        <v>1375</v>
      </c>
      <c r="AK3" s="11" t="s">
        <v>1375</v>
      </c>
      <c r="AL3" s="11" t="s">
        <v>1376</v>
      </c>
      <c r="AM3" s="11" t="s">
        <v>1376</v>
      </c>
      <c r="AN3" s="11" t="s">
        <v>1377</v>
      </c>
      <c r="AO3" s="11" t="s">
        <v>1377</v>
      </c>
      <c r="AP3" s="11" t="s">
        <v>1378</v>
      </c>
      <c r="AQ3" s="11" t="s">
        <v>1379</v>
      </c>
      <c r="AR3" s="11" t="s">
        <v>1379</v>
      </c>
      <c r="AS3" s="11" t="s">
        <v>18</v>
      </c>
      <c r="AT3" s="11" t="s">
        <v>19</v>
      </c>
      <c r="AU3" s="11" t="s">
        <v>20</v>
      </c>
    </row>
    <row r="4" spans="1:47" x14ac:dyDescent="0.35">
      <c r="A4" s="1" t="s">
        <v>1362</v>
      </c>
      <c r="B4" s="1" t="s">
        <v>10</v>
      </c>
      <c r="C4" s="1" t="s">
        <v>1059</v>
      </c>
      <c r="D4" s="1" t="s">
        <v>1380</v>
      </c>
      <c r="E4" s="1" t="s">
        <v>1380</v>
      </c>
      <c r="F4" s="1" t="s">
        <v>1380</v>
      </c>
      <c r="G4" s="1" t="s">
        <v>1381</v>
      </c>
      <c r="H4" s="1" t="s">
        <v>1380</v>
      </c>
      <c r="I4" s="1" t="s">
        <v>1381</v>
      </c>
      <c r="J4" s="1" t="s">
        <v>1380</v>
      </c>
      <c r="K4" s="1" t="s">
        <v>1381</v>
      </c>
      <c r="L4" s="1" t="s">
        <v>1380</v>
      </c>
      <c r="M4" s="1" t="s">
        <v>1380</v>
      </c>
      <c r="N4" s="1" t="s">
        <v>1381</v>
      </c>
      <c r="O4" s="1" t="s">
        <v>1380</v>
      </c>
      <c r="P4" s="1" t="s">
        <v>1380</v>
      </c>
      <c r="Q4" s="1" t="s">
        <v>1380</v>
      </c>
      <c r="S4" s="1" t="s">
        <v>1380</v>
      </c>
      <c r="T4" s="1" t="s">
        <v>1380</v>
      </c>
      <c r="U4" s="1" t="s">
        <v>1380</v>
      </c>
      <c r="V4" s="1" t="s">
        <v>1381</v>
      </c>
      <c r="W4" s="1" t="s">
        <v>1380</v>
      </c>
      <c r="X4" s="1" t="s">
        <v>1381</v>
      </c>
      <c r="Y4" s="1" t="s">
        <v>1380</v>
      </c>
      <c r="Z4" s="1" t="s">
        <v>1381</v>
      </c>
      <c r="AA4" s="1" t="s">
        <v>1380</v>
      </c>
      <c r="AB4" s="1" t="s">
        <v>1380</v>
      </c>
      <c r="AC4" s="1" t="s">
        <v>1381</v>
      </c>
      <c r="AD4" s="1" t="s">
        <v>1380</v>
      </c>
      <c r="AE4" s="1" t="s">
        <v>1380</v>
      </c>
      <c r="AF4" s="1" t="s">
        <v>1380</v>
      </c>
      <c r="AH4" s="12" t="s">
        <v>1380</v>
      </c>
      <c r="AI4" s="12" t="s">
        <v>1380</v>
      </c>
      <c r="AJ4" s="12" t="s">
        <v>1380</v>
      </c>
      <c r="AK4" s="12" t="s">
        <v>1381</v>
      </c>
      <c r="AL4" s="12" t="s">
        <v>1380</v>
      </c>
      <c r="AM4" s="12" t="s">
        <v>1381</v>
      </c>
      <c r="AN4" s="12" t="s">
        <v>1380</v>
      </c>
      <c r="AO4" s="12" t="s">
        <v>1381</v>
      </c>
      <c r="AP4" s="12" t="s">
        <v>1380</v>
      </c>
      <c r="AQ4" s="12" t="s">
        <v>1380</v>
      </c>
      <c r="AR4" s="12" t="s">
        <v>1381</v>
      </c>
      <c r="AS4" s="12" t="s">
        <v>1380</v>
      </c>
      <c r="AT4" s="12" t="s">
        <v>1380</v>
      </c>
      <c r="AU4" s="12" t="s">
        <v>1380</v>
      </c>
    </row>
    <row r="5" spans="1:47" x14ac:dyDescent="0.35">
      <c r="A5" t="s">
        <v>1363</v>
      </c>
      <c r="B5" t="s">
        <v>1058</v>
      </c>
      <c r="C5">
        <v>115</v>
      </c>
      <c r="D5">
        <v>0</v>
      </c>
      <c r="E5">
        <v>0</v>
      </c>
      <c r="F5">
        <v>0</v>
      </c>
      <c r="G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S5">
        <v>0</v>
      </c>
      <c r="T5">
        <v>0</v>
      </c>
      <c r="U5">
        <v>0</v>
      </c>
      <c r="V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H5">
        <v>0</v>
      </c>
      <c r="AI5">
        <v>0</v>
      </c>
      <c r="AJ5">
        <v>0</v>
      </c>
      <c r="AK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</row>
    <row r="6" spans="1:47" x14ac:dyDescent="0.35">
      <c r="A6" t="s">
        <v>1364</v>
      </c>
      <c r="B6" t="s">
        <v>1060</v>
      </c>
      <c r="C6">
        <v>230</v>
      </c>
      <c r="D6">
        <v>0</v>
      </c>
      <c r="E6">
        <v>0</v>
      </c>
      <c r="F6">
        <v>0</v>
      </c>
      <c r="G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S6">
        <v>0</v>
      </c>
      <c r="T6">
        <v>0</v>
      </c>
      <c r="U6">
        <v>0</v>
      </c>
      <c r="V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H6">
        <v>0</v>
      </c>
      <c r="AI6">
        <v>0</v>
      </c>
      <c r="AJ6">
        <v>0</v>
      </c>
      <c r="AK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</row>
    <row r="7" spans="1:47" x14ac:dyDescent="0.35">
      <c r="A7" t="s">
        <v>1365</v>
      </c>
      <c r="B7" t="s">
        <v>1061</v>
      </c>
      <c r="C7">
        <v>500</v>
      </c>
      <c r="D7">
        <v>0</v>
      </c>
      <c r="E7">
        <v>0</v>
      </c>
      <c r="F7">
        <v>0</v>
      </c>
      <c r="G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0</v>
      </c>
      <c r="T7">
        <v>0</v>
      </c>
      <c r="U7">
        <v>0</v>
      </c>
      <c r="V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H7">
        <v>0</v>
      </c>
      <c r="AI7">
        <v>0</v>
      </c>
      <c r="AJ7">
        <v>0</v>
      </c>
      <c r="AK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</row>
    <row r="8" spans="1:47" x14ac:dyDescent="0.35">
      <c r="A8" t="s">
        <v>1363</v>
      </c>
      <c r="B8" t="s">
        <v>674</v>
      </c>
      <c r="C8">
        <v>115</v>
      </c>
      <c r="D8">
        <v>0</v>
      </c>
      <c r="E8">
        <v>0</v>
      </c>
      <c r="F8">
        <v>0</v>
      </c>
      <c r="G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0</v>
      </c>
      <c r="U8">
        <v>0</v>
      </c>
      <c r="V8">
        <v>0</v>
      </c>
      <c r="AA8">
        <v>6</v>
      </c>
      <c r="AB8">
        <v>0</v>
      </c>
      <c r="AC8">
        <v>0</v>
      </c>
      <c r="AD8">
        <v>10</v>
      </c>
      <c r="AE8">
        <v>0</v>
      </c>
      <c r="AF8">
        <v>0</v>
      </c>
      <c r="AH8">
        <v>0</v>
      </c>
      <c r="AI8">
        <v>0</v>
      </c>
      <c r="AJ8">
        <v>0</v>
      </c>
      <c r="AK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</row>
    <row r="9" spans="1:47" x14ac:dyDescent="0.35">
      <c r="A9" t="s">
        <v>1366</v>
      </c>
      <c r="B9" t="s">
        <v>1062</v>
      </c>
      <c r="C9">
        <v>69</v>
      </c>
      <c r="D9">
        <v>0</v>
      </c>
      <c r="E9">
        <v>0</v>
      </c>
      <c r="F9">
        <v>0</v>
      </c>
      <c r="G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0</v>
      </c>
      <c r="U9">
        <v>0</v>
      </c>
      <c r="V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H9">
        <v>0</v>
      </c>
      <c r="AI9">
        <v>0</v>
      </c>
      <c r="AJ9">
        <v>0</v>
      </c>
      <c r="AK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</row>
    <row r="10" spans="1:47" x14ac:dyDescent="0.35">
      <c r="A10" t="s">
        <v>1367</v>
      </c>
      <c r="B10" t="s">
        <v>1063</v>
      </c>
      <c r="C10">
        <v>230</v>
      </c>
      <c r="D10">
        <v>0</v>
      </c>
      <c r="E10">
        <v>0</v>
      </c>
      <c r="F10">
        <v>0</v>
      </c>
      <c r="G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S10">
        <v>0</v>
      </c>
      <c r="T10">
        <v>0</v>
      </c>
      <c r="U10">
        <v>0</v>
      </c>
      <c r="V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H10">
        <v>0</v>
      </c>
      <c r="AI10">
        <v>0</v>
      </c>
      <c r="AJ10">
        <v>0</v>
      </c>
      <c r="AK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</row>
    <row r="11" spans="1:47" x14ac:dyDescent="0.35">
      <c r="A11" t="s">
        <v>1368</v>
      </c>
      <c r="B11" t="s">
        <v>225</v>
      </c>
      <c r="C11">
        <v>500</v>
      </c>
      <c r="D11">
        <v>0</v>
      </c>
      <c r="E11">
        <v>0</v>
      </c>
      <c r="F11">
        <v>0</v>
      </c>
      <c r="G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0</v>
      </c>
      <c r="U11">
        <v>0</v>
      </c>
      <c r="V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H11">
        <v>0</v>
      </c>
      <c r="AI11">
        <v>0</v>
      </c>
      <c r="AJ11">
        <v>0</v>
      </c>
      <c r="AK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</row>
    <row r="12" spans="1:47" x14ac:dyDescent="0.35">
      <c r="A12" t="s">
        <v>1368</v>
      </c>
      <c r="B12" t="s">
        <v>225</v>
      </c>
      <c r="C12">
        <v>230</v>
      </c>
      <c r="D12">
        <v>0</v>
      </c>
      <c r="E12">
        <v>0</v>
      </c>
      <c r="F12">
        <v>0</v>
      </c>
      <c r="G12">
        <v>0</v>
      </c>
      <c r="L12">
        <v>14.5</v>
      </c>
      <c r="M12">
        <v>142</v>
      </c>
      <c r="N12">
        <v>0</v>
      </c>
      <c r="O12">
        <v>307</v>
      </c>
      <c r="P12">
        <v>0</v>
      </c>
      <c r="Q12">
        <v>0</v>
      </c>
      <c r="S12">
        <v>0</v>
      </c>
      <c r="T12">
        <v>0</v>
      </c>
      <c r="U12">
        <v>0</v>
      </c>
      <c r="V12">
        <v>0</v>
      </c>
      <c r="AA12">
        <v>2</v>
      </c>
      <c r="AB12">
        <v>56</v>
      </c>
      <c r="AC12">
        <v>0</v>
      </c>
      <c r="AD12">
        <v>28</v>
      </c>
      <c r="AE12">
        <v>0</v>
      </c>
      <c r="AF12">
        <v>0</v>
      </c>
      <c r="AH12">
        <v>0</v>
      </c>
      <c r="AI12">
        <v>0</v>
      </c>
      <c r="AJ12">
        <v>0</v>
      </c>
      <c r="AK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</row>
    <row r="13" spans="1:47" x14ac:dyDescent="0.35">
      <c r="A13" t="s">
        <v>1363</v>
      </c>
      <c r="B13" t="s">
        <v>381</v>
      </c>
      <c r="C13">
        <v>230</v>
      </c>
      <c r="D13">
        <v>0</v>
      </c>
      <c r="E13">
        <v>0</v>
      </c>
      <c r="F13">
        <v>0</v>
      </c>
      <c r="G13">
        <v>0</v>
      </c>
      <c r="L13">
        <v>0</v>
      </c>
      <c r="M13">
        <v>119.9</v>
      </c>
      <c r="N13">
        <v>5</v>
      </c>
      <c r="O13">
        <v>63</v>
      </c>
      <c r="P13">
        <v>0</v>
      </c>
      <c r="Q13">
        <v>0</v>
      </c>
      <c r="S13">
        <v>0</v>
      </c>
      <c r="T13">
        <v>0</v>
      </c>
      <c r="U13">
        <v>0</v>
      </c>
      <c r="V13">
        <v>0</v>
      </c>
      <c r="AA13">
        <v>4.79</v>
      </c>
      <c r="AB13">
        <v>0</v>
      </c>
      <c r="AC13">
        <v>0</v>
      </c>
      <c r="AD13">
        <v>0</v>
      </c>
      <c r="AE13">
        <v>0</v>
      </c>
      <c r="AF13">
        <v>0</v>
      </c>
      <c r="AH13">
        <v>0</v>
      </c>
      <c r="AI13">
        <v>0</v>
      </c>
      <c r="AJ13">
        <v>0</v>
      </c>
      <c r="AK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</row>
    <row r="14" spans="1:47" x14ac:dyDescent="0.35">
      <c r="A14" t="s">
        <v>1364</v>
      </c>
      <c r="B14" t="s">
        <v>1064</v>
      </c>
      <c r="C14">
        <v>230</v>
      </c>
      <c r="D14">
        <v>0</v>
      </c>
      <c r="E14">
        <v>0</v>
      </c>
      <c r="F14">
        <v>0</v>
      </c>
      <c r="G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S14">
        <v>0</v>
      </c>
      <c r="T14">
        <v>0</v>
      </c>
      <c r="U14">
        <v>0</v>
      </c>
      <c r="V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H14">
        <v>0</v>
      </c>
      <c r="AI14">
        <v>0</v>
      </c>
      <c r="AJ14">
        <v>0</v>
      </c>
      <c r="AK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</row>
    <row r="15" spans="1:47" x14ac:dyDescent="0.35">
      <c r="A15" t="s">
        <v>1366</v>
      </c>
      <c r="B15" t="s">
        <v>1065</v>
      </c>
      <c r="C15">
        <v>230</v>
      </c>
      <c r="D15">
        <v>0</v>
      </c>
      <c r="E15">
        <v>0</v>
      </c>
      <c r="F15">
        <v>0</v>
      </c>
      <c r="G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S15">
        <v>0</v>
      </c>
      <c r="T15">
        <v>0</v>
      </c>
      <c r="U15">
        <v>0</v>
      </c>
      <c r="V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H15">
        <v>0</v>
      </c>
      <c r="AI15">
        <v>0</v>
      </c>
      <c r="AJ15">
        <v>0</v>
      </c>
      <c r="AK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</row>
    <row r="16" spans="1:47" x14ac:dyDescent="0.35">
      <c r="A16" t="s">
        <v>1369</v>
      </c>
      <c r="B16" t="s">
        <v>1066</v>
      </c>
      <c r="C16">
        <v>230</v>
      </c>
      <c r="D16">
        <v>0</v>
      </c>
      <c r="E16">
        <v>0</v>
      </c>
      <c r="F16">
        <v>0</v>
      </c>
      <c r="G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S16">
        <v>0</v>
      </c>
      <c r="T16">
        <v>0</v>
      </c>
      <c r="U16">
        <v>0</v>
      </c>
      <c r="V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H16">
        <v>0</v>
      </c>
      <c r="AI16">
        <v>0</v>
      </c>
      <c r="AJ16">
        <v>0</v>
      </c>
      <c r="AK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</row>
    <row r="17" spans="1:47" x14ac:dyDescent="0.35">
      <c r="A17" t="s">
        <v>1370</v>
      </c>
      <c r="B17" t="s">
        <v>1067</v>
      </c>
      <c r="C17">
        <v>230</v>
      </c>
      <c r="D17">
        <v>0</v>
      </c>
      <c r="E17">
        <v>0</v>
      </c>
      <c r="F17">
        <v>0</v>
      </c>
      <c r="G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0</v>
      </c>
      <c r="U17">
        <v>0</v>
      </c>
      <c r="V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H17">
        <v>0</v>
      </c>
      <c r="AI17">
        <v>0</v>
      </c>
      <c r="AJ17">
        <v>0</v>
      </c>
      <c r="AK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</row>
    <row r="18" spans="1:47" x14ac:dyDescent="0.35">
      <c r="A18" t="s">
        <v>1370</v>
      </c>
      <c r="B18" t="s">
        <v>1067</v>
      </c>
      <c r="C18">
        <v>115</v>
      </c>
      <c r="D18">
        <v>0</v>
      </c>
      <c r="E18">
        <v>0</v>
      </c>
      <c r="F18">
        <v>0</v>
      </c>
      <c r="G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0</v>
      </c>
      <c r="U18">
        <v>0</v>
      </c>
      <c r="V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H18">
        <v>0</v>
      </c>
      <c r="AI18">
        <v>0</v>
      </c>
      <c r="AJ18">
        <v>0</v>
      </c>
      <c r="AK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</row>
    <row r="19" spans="1:47" x14ac:dyDescent="0.35">
      <c r="A19" t="s">
        <v>1367</v>
      </c>
      <c r="B19" t="s">
        <v>1068</v>
      </c>
      <c r="C19">
        <v>115</v>
      </c>
      <c r="D19">
        <v>0</v>
      </c>
      <c r="E19">
        <v>0</v>
      </c>
      <c r="F19">
        <v>0</v>
      </c>
      <c r="G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S19">
        <v>0</v>
      </c>
      <c r="T19">
        <v>0</v>
      </c>
      <c r="U19">
        <v>0</v>
      </c>
      <c r="V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H19">
        <v>0</v>
      </c>
      <c r="AI19">
        <v>0</v>
      </c>
      <c r="AJ19">
        <v>0</v>
      </c>
      <c r="AK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</row>
    <row r="20" spans="1:47" x14ac:dyDescent="0.35">
      <c r="A20" t="s">
        <v>1366</v>
      </c>
      <c r="B20" t="s">
        <v>290</v>
      </c>
      <c r="C20">
        <v>69</v>
      </c>
      <c r="D20">
        <v>0</v>
      </c>
      <c r="E20">
        <v>0</v>
      </c>
      <c r="F20">
        <v>0</v>
      </c>
      <c r="G20">
        <v>0</v>
      </c>
      <c r="L20">
        <v>0</v>
      </c>
      <c r="M20">
        <v>0</v>
      </c>
      <c r="N20">
        <v>0</v>
      </c>
      <c r="O20">
        <v>40</v>
      </c>
      <c r="P20">
        <v>0</v>
      </c>
      <c r="Q20">
        <v>0</v>
      </c>
      <c r="S20">
        <v>0</v>
      </c>
      <c r="T20">
        <v>0</v>
      </c>
      <c r="U20">
        <v>0</v>
      </c>
      <c r="V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H20">
        <v>0</v>
      </c>
      <c r="AI20">
        <v>0</v>
      </c>
      <c r="AJ20">
        <v>0</v>
      </c>
      <c r="AK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35">
      <c r="A21" t="s">
        <v>1370</v>
      </c>
      <c r="B21" t="s">
        <v>1069</v>
      </c>
      <c r="C21">
        <v>230</v>
      </c>
      <c r="D21">
        <v>0</v>
      </c>
      <c r="E21">
        <v>0</v>
      </c>
      <c r="F21">
        <v>0</v>
      </c>
      <c r="G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0</v>
      </c>
      <c r="U21">
        <v>0</v>
      </c>
      <c r="V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H21">
        <v>0</v>
      </c>
      <c r="AI21">
        <v>0</v>
      </c>
      <c r="AJ21">
        <v>0</v>
      </c>
      <c r="AK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</row>
    <row r="22" spans="1:47" x14ac:dyDescent="0.35">
      <c r="A22" t="s">
        <v>1368</v>
      </c>
      <c r="B22" t="s">
        <v>1070</v>
      </c>
      <c r="C22">
        <v>230</v>
      </c>
      <c r="D22">
        <v>0</v>
      </c>
      <c r="E22">
        <v>0</v>
      </c>
      <c r="F22">
        <v>0</v>
      </c>
      <c r="G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0</v>
      </c>
      <c r="U22">
        <v>0</v>
      </c>
      <c r="V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H22">
        <v>0</v>
      </c>
      <c r="AI22">
        <v>0</v>
      </c>
      <c r="AJ22">
        <v>0</v>
      </c>
      <c r="AK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</row>
    <row r="23" spans="1:47" x14ac:dyDescent="0.35">
      <c r="A23" t="s">
        <v>1363</v>
      </c>
      <c r="B23" t="s">
        <v>1071</v>
      </c>
      <c r="C23">
        <v>230</v>
      </c>
      <c r="D23">
        <v>0</v>
      </c>
      <c r="E23">
        <v>0</v>
      </c>
      <c r="F23">
        <v>0</v>
      </c>
      <c r="G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0</v>
      </c>
      <c r="U23">
        <v>0</v>
      </c>
      <c r="V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H23">
        <v>0</v>
      </c>
      <c r="AI23">
        <v>0</v>
      </c>
      <c r="AJ23">
        <v>0</v>
      </c>
      <c r="AK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</row>
    <row r="24" spans="1:47" x14ac:dyDescent="0.35">
      <c r="A24" t="s">
        <v>1369</v>
      </c>
      <c r="B24" t="s">
        <v>1072</v>
      </c>
      <c r="C24">
        <v>230</v>
      </c>
      <c r="D24">
        <v>0</v>
      </c>
      <c r="E24">
        <v>0</v>
      </c>
      <c r="F24">
        <v>0</v>
      </c>
      <c r="G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S24">
        <v>0</v>
      </c>
      <c r="T24">
        <v>0</v>
      </c>
      <c r="U24">
        <v>0</v>
      </c>
      <c r="V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H24">
        <v>0</v>
      </c>
      <c r="AI24">
        <v>0</v>
      </c>
      <c r="AJ24">
        <v>0</v>
      </c>
      <c r="AK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</row>
    <row r="25" spans="1:47" x14ac:dyDescent="0.35">
      <c r="A25" t="s">
        <v>1364</v>
      </c>
      <c r="B25" t="s">
        <v>443</v>
      </c>
      <c r="C25">
        <v>230</v>
      </c>
      <c r="D25">
        <v>0</v>
      </c>
      <c r="E25">
        <v>0</v>
      </c>
      <c r="F25">
        <v>0</v>
      </c>
      <c r="G25">
        <v>0</v>
      </c>
      <c r="L25">
        <v>0</v>
      </c>
      <c r="M25">
        <v>0</v>
      </c>
      <c r="N25">
        <v>0</v>
      </c>
      <c r="O25">
        <v>79</v>
      </c>
      <c r="P25">
        <v>0</v>
      </c>
      <c r="Q25">
        <v>0</v>
      </c>
      <c r="S25">
        <v>0</v>
      </c>
      <c r="T25">
        <v>0</v>
      </c>
      <c r="U25">
        <v>0</v>
      </c>
      <c r="V25">
        <v>0</v>
      </c>
      <c r="AA25">
        <v>0</v>
      </c>
      <c r="AB25">
        <v>0</v>
      </c>
      <c r="AC25">
        <v>23</v>
      </c>
      <c r="AD25">
        <v>10</v>
      </c>
      <c r="AE25">
        <v>0</v>
      </c>
      <c r="AF25">
        <v>0</v>
      </c>
      <c r="AH25">
        <v>0</v>
      </c>
      <c r="AI25">
        <v>0</v>
      </c>
      <c r="AJ25">
        <v>0</v>
      </c>
      <c r="AK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</row>
    <row r="26" spans="1:47" x14ac:dyDescent="0.35">
      <c r="A26" t="s">
        <v>1366</v>
      </c>
      <c r="B26" t="s">
        <v>1073</v>
      </c>
      <c r="C26">
        <v>230</v>
      </c>
      <c r="D26">
        <v>0</v>
      </c>
      <c r="E26">
        <v>0</v>
      </c>
      <c r="F26">
        <v>0</v>
      </c>
      <c r="G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S26">
        <v>0</v>
      </c>
      <c r="T26">
        <v>0</v>
      </c>
      <c r="U26">
        <v>0</v>
      </c>
      <c r="V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H26">
        <v>0</v>
      </c>
      <c r="AI26">
        <v>0</v>
      </c>
      <c r="AJ26">
        <v>0</v>
      </c>
      <c r="AK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</row>
    <row r="27" spans="1:47" x14ac:dyDescent="0.35">
      <c r="A27" t="s">
        <v>1371</v>
      </c>
      <c r="B27" t="s">
        <v>1074</v>
      </c>
      <c r="C27">
        <v>138</v>
      </c>
      <c r="D27">
        <v>0</v>
      </c>
      <c r="E27">
        <v>0</v>
      </c>
      <c r="F27">
        <v>0</v>
      </c>
      <c r="G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0</v>
      </c>
      <c r="U27">
        <v>0</v>
      </c>
      <c r="V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H27">
        <v>0</v>
      </c>
      <c r="AI27">
        <v>0</v>
      </c>
      <c r="AJ27">
        <v>0</v>
      </c>
      <c r="AK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</row>
    <row r="28" spans="1:47" x14ac:dyDescent="0.35">
      <c r="A28" t="s">
        <v>1367</v>
      </c>
      <c r="B28" t="s">
        <v>1075</v>
      </c>
      <c r="C28">
        <v>230</v>
      </c>
      <c r="D28">
        <v>0</v>
      </c>
      <c r="E28">
        <v>0</v>
      </c>
      <c r="F28">
        <v>0</v>
      </c>
      <c r="G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0</v>
      </c>
      <c r="U28">
        <v>0</v>
      </c>
      <c r="V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H28">
        <v>0</v>
      </c>
      <c r="AI28">
        <v>0</v>
      </c>
      <c r="AJ28">
        <v>0</v>
      </c>
      <c r="AK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</row>
    <row r="29" spans="1:47" x14ac:dyDescent="0.35">
      <c r="A29" t="s">
        <v>1370</v>
      </c>
      <c r="B29" t="s">
        <v>801</v>
      </c>
      <c r="C29">
        <v>115</v>
      </c>
      <c r="D29">
        <v>0</v>
      </c>
      <c r="E29">
        <v>0</v>
      </c>
      <c r="F29">
        <v>0</v>
      </c>
      <c r="G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0</v>
      </c>
      <c r="U29">
        <v>0</v>
      </c>
      <c r="V29">
        <v>0</v>
      </c>
      <c r="AA29">
        <v>0.96</v>
      </c>
      <c r="AB29">
        <v>0</v>
      </c>
      <c r="AC29">
        <v>0</v>
      </c>
      <c r="AD29">
        <v>0</v>
      </c>
      <c r="AE29">
        <v>0</v>
      </c>
      <c r="AF29">
        <v>0</v>
      </c>
      <c r="AH29">
        <v>0</v>
      </c>
      <c r="AI29">
        <v>0</v>
      </c>
      <c r="AJ29">
        <v>0</v>
      </c>
      <c r="AK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</row>
    <row r="30" spans="1:47" x14ac:dyDescent="0.35">
      <c r="A30" t="s">
        <v>1370</v>
      </c>
      <c r="B30" t="s">
        <v>263</v>
      </c>
      <c r="C30">
        <v>230</v>
      </c>
      <c r="D30">
        <v>0</v>
      </c>
      <c r="E30">
        <v>0</v>
      </c>
      <c r="F30">
        <v>0</v>
      </c>
      <c r="G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S30">
        <v>0</v>
      </c>
      <c r="T30">
        <v>0</v>
      </c>
      <c r="U30">
        <v>0</v>
      </c>
      <c r="V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H30">
        <v>0</v>
      </c>
      <c r="AI30">
        <v>0</v>
      </c>
      <c r="AJ30">
        <v>0</v>
      </c>
      <c r="AK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</row>
    <row r="31" spans="1:47" x14ac:dyDescent="0.35">
      <c r="A31" t="s">
        <v>1370</v>
      </c>
      <c r="B31" t="s">
        <v>263</v>
      </c>
      <c r="C31">
        <v>115</v>
      </c>
      <c r="D31">
        <v>0</v>
      </c>
      <c r="E31">
        <v>2.8</v>
      </c>
      <c r="F31">
        <v>0</v>
      </c>
      <c r="G31">
        <v>0</v>
      </c>
      <c r="L31">
        <v>0</v>
      </c>
      <c r="M31">
        <v>0</v>
      </c>
      <c r="N31">
        <v>0</v>
      </c>
      <c r="O31">
        <v>132</v>
      </c>
      <c r="P31">
        <v>0</v>
      </c>
      <c r="Q31">
        <v>0</v>
      </c>
      <c r="S31">
        <v>0</v>
      </c>
      <c r="T31">
        <v>0</v>
      </c>
      <c r="U31">
        <v>0</v>
      </c>
      <c r="V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H31">
        <v>0</v>
      </c>
      <c r="AI31">
        <v>0</v>
      </c>
      <c r="AJ31">
        <v>0</v>
      </c>
      <c r="AK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</row>
    <row r="32" spans="1:47" x14ac:dyDescent="0.35">
      <c r="A32" t="s">
        <v>1368</v>
      </c>
      <c r="B32" t="s">
        <v>1076</v>
      </c>
      <c r="C32">
        <v>230</v>
      </c>
      <c r="D32">
        <v>0</v>
      </c>
      <c r="E32">
        <v>0</v>
      </c>
      <c r="F32">
        <v>0</v>
      </c>
      <c r="G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0</v>
      </c>
      <c r="U32">
        <v>0</v>
      </c>
      <c r="V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H32">
        <v>0</v>
      </c>
      <c r="AI32">
        <v>0</v>
      </c>
      <c r="AJ32">
        <v>0</v>
      </c>
      <c r="AK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</row>
    <row r="33" spans="1:47" x14ac:dyDescent="0.35">
      <c r="A33" t="s">
        <v>1370</v>
      </c>
      <c r="B33" t="s">
        <v>931</v>
      </c>
      <c r="C33">
        <v>230</v>
      </c>
      <c r="D33">
        <v>0</v>
      </c>
      <c r="E33">
        <v>0</v>
      </c>
      <c r="F33">
        <v>90</v>
      </c>
      <c r="G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S33">
        <v>0</v>
      </c>
      <c r="T33">
        <v>0</v>
      </c>
      <c r="U33">
        <v>0</v>
      </c>
      <c r="V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H33">
        <v>0</v>
      </c>
      <c r="AI33">
        <v>0</v>
      </c>
      <c r="AJ33">
        <v>0</v>
      </c>
      <c r="AK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</row>
    <row r="34" spans="1:47" x14ac:dyDescent="0.35">
      <c r="A34" t="s">
        <v>1365</v>
      </c>
      <c r="B34" t="s">
        <v>1077</v>
      </c>
      <c r="C34">
        <v>161</v>
      </c>
      <c r="D34">
        <v>0</v>
      </c>
      <c r="E34">
        <v>0</v>
      </c>
      <c r="F34">
        <v>0</v>
      </c>
      <c r="G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0</v>
      </c>
      <c r="U34">
        <v>0</v>
      </c>
      <c r="V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H34">
        <v>0</v>
      </c>
      <c r="AI34">
        <v>0</v>
      </c>
      <c r="AJ34">
        <v>0</v>
      </c>
      <c r="AK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</row>
    <row r="35" spans="1:47" x14ac:dyDescent="0.35">
      <c r="A35" t="s">
        <v>1370</v>
      </c>
      <c r="B35" t="s">
        <v>1078</v>
      </c>
      <c r="C35">
        <v>115</v>
      </c>
      <c r="D35">
        <v>0</v>
      </c>
      <c r="E35">
        <v>0</v>
      </c>
      <c r="F35">
        <v>0</v>
      </c>
      <c r="G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0</v>
      </c>
      <c r="U35">
        <v>0</v>
      </c>
      <c r="V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H35">
        <v>0</v>
      </c>
      <c r="AI35">
        <v>0</v>
      </c>
      <c r="AJ35">
        <v>0</v>
      </c>
      <c r="AK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</row>
    <row r="36" spans="1:47" x14ac:dyDescent="0.35">
      <c r="A36" t="s">
        <v>1371</v>
      </c>
      <c r="B36" t="s">
        <v>1079</v>
      </c>
      <c r="C36">
        <v>138</v>
      </c>
      <c r="D36">
        <v>0</v>
      </c>
      <c r="E36">
        <v>0</v>
      </c>
      <c r="F36">
        <v>0</v>
      </c>
      <c r="G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</v>
      </c>
      <c r="T36">
        <v>0</v>
      </c>
      <c r="U36">
        <v>0</v>
      </c>
      <c r="V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H36">
        <v>0</v>
      </c>
      <c r="AI36">
        <v>0</v>
      </c>
      <c r="AJ36">
        <v>0</v>
      </c>
      <c r="AK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</row>
    <row r="37" spans="1:47" x14ac:dyDescent="0.35">
      <c r="A37" t="s">
        <v>1369</v>
      </c>
      <c r="B37" t="s">
        <v>1080</v>
      </c>
      <c r="C37">
        <v>230</v>
      </c>
      <c r="D37">
        <v>0</v>
      </c>
      <c r="E37">
        <v>0</v>
      </c>
      <c r="F37">
        <v>0</v>
      </c>
      <c r="G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0</v>
      </c>
      <c r="T37">
        <v>0</v>
      </c>
      <c r="U37">
        <v>0</v>
      </c>
      <c r="V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H37">
        <v>0</v>
      </c>
      <c r="AI37">
        <v>0</v>
      </c>
      <c r="AJ37">
        <v>0</v>
      </c>
      <c r="AK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</row>
    <row r="38" spans="1:47" x14ac:dyDescent="0.35">
      <c r="A38" t="s">
        <v>1370</v>
      </c>
      <c r="B38" t="s">
        <v>1081</v>
      </c>
      <c r="C38">
        <v>230</v>
      </c>
      <c r="D38">
        <v>0</v>
      </c>
      <c r="E38">
        <v>0</v>
      </c>
      <c r="F38">
        <v>0</v>
      </c>
      <c r="G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0</v>
      </c>
      <c r="T38">
        <v>0</v>
      </c>
      <c r="U38">
        <v>0</v>
      </c>
      <c r="V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H38">
        <v>0</v>
      </c>
      <c r="AI38">
        <v>0</v>
      </c>
      <c r="AJ38">
        <v>0</v>
      </c>
      <c r="AK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</row>
    <row r="39" spans="1:47" x14ac:dyDescent="0.35">
      <c r="A39" t="s">
        <v>1367</v>
      </c>
      <c r="B39" t="s">
        <v>950</v>
      </c>
      <c r="C39">
        <v>230</v>
      </c>
      <c r="D39">
        <v>0</v>
      </c>
      <c r="E39">
        <v>0</v>
      </c>
      <c r="F39">
        <v>0</v>
      </c>
      <c r="G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0</v>
      </c>
      <c r="U39">
        <v>0</v>
      </c>
      <c r="V39">
        <v>0</v>
      </c>
      <c r="AA39">
        <v>5.99</v>
      </c>
      <c r="AB39">
        <v>0</v>
      </c>
      <c r="AC39">
        <v>0</v>
      </c>
      <c r="AD39">
        <v>0.8</v>
      </c>
      <c r="AE39">
        <v>0</v>
      </c>
      <c r="AF39">
        <v>0</v>
      </c>
      <c r="AH39">
        <v>0</v>
      </c>
      <c r="AI39">
        <v>0</v>
      </c>
      <c r="AJ39">
        <v>0</v>
      </c>
      <c r="AK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</row>
    <row r="40" spans="1:47" x14ac:dyDescent="0.35">
      <c r="A40" t="s">
        <v>1370</v>
      </c>
      <c r="B40" t="s">
        <v>1082</v>
      </c>
      <c r="C40">
        <v>230</v>
      </c>
      <c r="D40">
        <v>0</v>
      </c>
      <c r="E40">
        <v>0</v>
      </c>
      <c r="F40">
        <v>0</v>
      </c>
      <c r="G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S40">
        <v>0</v>
      </c>
      <c r="T40">
        <v>0</v>
      </c>
      <c r="U40">
        <v>0</v>
      </c>
      <c r="V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H40">
        <v>0</v>
      </c>
      <c r="AI40">
        <v>0</v>
      </c>
      <c r="AJ40">
        <v>0</v>
      </c>
      <c r="AK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</row>
    <row r="41" spans="1:47" x14ac:dyDescent="0.35">
      <c r="A41" t="s">
        <v>1370</v>
      </c>
      <c r="B41" t="s">
        <v>1083</v>
      </c>
      <c r="C41">
        <v>115</v>
      </c>
      <c r="D41">
        <v>0</v>
      </c>
      <c r="E41">
        <v>0</v>
      </c>
      <c r="F41">
        <v>0</v>
      </c>
      <c r="G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0</v>
      </c>
      <c r="U41">
        <v>0</v>
      </c>
      <c r="V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H41">
        <v>0</v>
      </c>
      <c r="AI41">
        <v>0</v>
      </c>
      <c r="AJ41">
        <v>0</v>
      </c>
      <c r="AK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</row>
    <row r="42" spans="1:47" x14ac:dyDescent="0.35">
      <c r="A42" t="s">
        <v>1363</v>
      </c>
      <c r="B42" t="s">
        <v>1084</v>
      </c>
      <c r="C42">
        <v>230</v>
      </c>
      <c r="D42">
        <v>0</v>
      </c>
      <c r="E42">
        <v>0</v>
      </c>
      <c r="F42">
        <v>0</v>
      </c>
      <c r="G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0</v>
      </c>
      <c r="T42">
        <v>0</v>
      </c>
      <c r="U42">
        <v>0</v>
      </c>
      <c r="V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H42">
        <v>0</v>
      </c>
      <c r="AI42">
        <v>0</v>
      </c>
      <c r="AJ42">
        <v>0</v>
      </c>
      <c r="AK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</row>
    <row r="43" spans="1:47" x14ac:dyDescent="0.35">
      <c r="A43" t="s">
        <v>1363</v>
      </c>
      <c r="B43" t="s">
        <v>209</v>
      </c>
      <c r="C43">
        <v>115</v>
      </c>
      <c r="D43">
        <v>0</v>
      </c>
      <c r="E43">
        <v>0</v>
      </c>
      <c r="F43">
        <v>91.2</v>
      </c>
      <c r="G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0</v>
      </c>
      <c r="T43">
        <v>0</v>
      </c>
      <c r="U43">
        <v>0</v>
      </c>
      <c r="V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H43">
        <v>0</v>
      </c>
      <c r="AI43">
        <v>0</v>
      </c>
      <c r="AJ43">
        <v>0</v>
      </c>
      <c r="AK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</row>
    <row r="44" spans="1:47" x14ac:dyDescent="0.35">
      <c r="A44" t="s">
        <v>1369</v>
      </c>
      <c r="B44" t="s">
        <v>1085</v>
      </c>
      <c r="C44">
        <v>230</v>
      </c>
      <c r="D44">
        <v>0</v>
      </c>
      <c r="E44">
        <v>0</v>
      </c>
      <c r="F44">
        <v>0</v>
      </c>
      <c r="G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0</v>
      </c>
      <c r="U44">
        <v>0</v>
      </c>
      <c r="V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H44">
        <v>0</v>
      </c>
      <c r="AI44">
        <v>0</v>
      </c>
      <c r="AJ44">
        <v>0</v>
      </c>
      <c r="AK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</row>
    <row r="45" spans="1:47" x14ac:dyDescent="0.35">
      <c r="A45" t="s">
        <v>1363</v>
      </c>
      <c r="B45" t="s">
        <v>1086</v>
      </c>
      <c r="C45">
        <v>115</v>
      </c>
      <c r="D45">
        <v>0</v>
      </c>
      <c r="E45">
        <v>0</v>
      </c>
      <c r="F45">
        <v>0</v>
      </c>
      <c r="G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S45">
        <v>0</v>
      </c>
      <c r="T45">
        <v>0</v>
      </c>
      <c r="U45">
        <v>0</v>
      </c>
      <c r="V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H45">
        <v>0</v>
      </c>
      <c r="AI45">
        <v>0</v>
      </c>
      <c r="AJ45">
        <v>0</v>
      </c>
      <c r="AK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</row>
    <row r="46" spans="1:47" x14ac:dyDescent="0.35">
      <c r="A46" t="s">
        <v>1372</v>
      </c>
      <c r="B46" t="s">
        <v>1087</v>
      </c>
      <c r="C46">
        <v>230</v>
      </c>
      <c r="D46">
        <v>0</v>
      </c>
      <c r="E46">
        <v>0</v>
      </c>
      <c r="F46">
        <v>0</v>
      </c>
      <c r="G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0</v>
      </c>
      <c r="U46">
        <v>0</v>
      </c>
      <c r="V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H46">
        <v>0</v>
      </c>
      <c r="AI46">
        <v>0</v>
      </c>
      <c r="AJ46">
        <v>0</v>
      </c>
      <c r="AK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35">
      <c r="A47" t="s">
        <v>1363</v>
      </c>
      <c r="B47" t="s">
        <v>1088</v>
      </c>
      <c r="C47">
        <v>230</v>
      </c>
      <c r="D47">
        <v>0</v>
      </c>
      <c r="E47">
        <v>0</v>
      </c>
      <c r="F47">
        <v>0</v>
      </c>
      <c r="G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0</v>
      </c>
      <c r="U47">
        <v>0</v>
      </c>
      <c r="V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H47">
        <v>0</v>
      </c>
      <c r="AI47">
        <v>0</v>
      </c>
      <c r="AJ47">
        <v>0</v>
      </c>
      <c r="AK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1:47" x14ac:dyDescent="0.35">
      <c r="A48" t="s">
        <v>1363</v>
      </c>
      <c r="B48" t="s">
        <v>1089</v>
      </c>
      <c r="C48">
        <v>115</v>
      </c>
      <c r="D48">
        <v>0</v>
      </c>
      <c r="E48">
        <v>0</v>
      </c>
      <c r="F48">
        <v>0</v>
      </c>
      <c r="G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0</v>
      </c>
      <c r="U48">
        <v>0</v>
      </c>
      <c r="V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H48">
        <v>0</v>
      </c>
      <c r="AI48">
        <v>0</v>
      </c>
      <c r="AJ48">
        <v>0</v>
      </c>
      <c r="AK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</row>
    <row r="49" spans="1:47" x14ac:dyDescent="0.35">
      <c r="A49" t="s">
        <v>1370</v>
      </c>
      <c r="B49" t="s">
        <v>1090</v>
      </c>
      <c r="C49">
        <v>115</v>
      </c>
      <c r="D49">
        <v>0</v>
      </c>
      <c r="E49">
        <v>0</v>
      </c>
      <c r="F49">
        <v>0</v>
      </c>
      <c r="G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S49">
        <v>0</v>
      </c>
      <c r="T49">
        <v>0</v>
      </c>
      <c r="U49">
        <v>0</v>
      </c>
      <c r="V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H49">
        <v>0</v>
      </c>
      <c r="AI49">
        <v>0</v>
      </c>
      <c r="AJ49">
        <v>0</v>
      </c>
      <c r="AK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</row>
    <row r="50" spans="1:47" x14ac:dyDescent="0.35">
      <c r="A50" t="s">
        <v>1367</v>
      </c>
      <c r="B50" t="s">
        <v>1091</v>
      </c>
      <c r="C50">
        <v>230</v>
      </c>
      <c r="D50">
        <v>0</v>
      </c>
      <c r="E50">
        <v>0</v>
      </c>
      <c r="F50">
        <v>0</v>
      </c>
      <c r="G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S50">
        <v>0</v>
      </c>
      <c r="T50">
        <v>0</v>
      </c>
      <c r="U50">
        <v>0</v>
      </c>
      <c r="V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H50">
        <v>0</v>
      </c>
      <c r="AI50">
        <v>0</v>
      </c>
      <c r="AJ50">
        <v>0</v>
      </c>
      <c r="AK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</row>
    <row r="51" spans="1:47" x14ac:dyDescent="0.35">
      <c r="A51" t="s">
        <v>1369</v>
      </c>
      <c r="B51" t="s">
        <v>1092</v>
      </c>
      <c r="C51">
        <v>115</v>
      </c>
      <c r="D51">
        <v>0</v>
      </c>
      <c r="E51">
        <v>0</v>
      </c>
      <c r="F51">
        <v>0</v>
      </c>
      <c r="G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0</v>
      </c>
      <c r="U51">
        <v>0</v>
      </c>
      <c r="V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H51">
        <v>0</v>
      </c>
      <c r="AI51">
        <v>0</v>
      </c>
      <c r="AJ51">
        <v>0</v>
      </c>
      <c r="AK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35">
      <c r="A52" t="s">
        <v>1366</v>
      </c>
      <c r="B52" t="s">
        <v>879</v>
      </c>
      <c r="C52">
        <v>230</v>
      </c>
      <c r="D52">
        <v>0</v>
      </c>
      <c r="E52">
        <v>0</v>
      </c>
      <c r="F52">
        <v>0</v>
      </c>
      <c r="G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0</v>
      </c>
      <c r="U52">
        <v>0</v>
      </c>
      <c r="V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H52">
        <v>0</v>
      </c>
      <c r="AI52">
        <v>0</v>
      </c>
      <c r="AJ52">
        <v>0</v>
      </c>
      <c r="AK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</row>
    <row r="53" spans="1:47" x14ac:dyDescent="0.35">
      <c r="A53" t="s">
        <v>1366</v>
      </c>
      <c r="B53" t="s">
        <v>879</v>
      </c>
      <c r="C53">
        <v>138</v>
      </c>
      <c r="D53">
        <v>0</v>
      </c>
      <c r="E53">
        <v>0</v>
      </c>
      <c r="F53">
        <v>0</v>
      </c>
      <c r="G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0</v>
      </c>
      <c r="U53">
        <v>0</v>
      </c>
      <c r="V53">
        <v>0</v>
      </c>
      <c r="AA53">
        <v>0</v>
      </c>
      <c r="AB53">
        <v>0</v>
      </c>
      <c r="AC53">
        <v>0</v>
      </c>
      <c r="AD53">
        <v>250</v>
      </c>
      <c r="AE53">
        <v>0</v>
      </c>
      <c r="AF53">
        <v>0</v>
      </c>
      <c r="AH53">
        <v>0</v>
      </c>
      <c r="AI53">
        <v>0</v>
      </c>
      <c r="AJ53">
        <v>0</v>
      </c>
      <c r="AK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</row>
    <row r="54" spans="1:47" x14ac:dyDescent="0.35">
      <c r="A54" t="s">
        <v>1370</v>
      </c>
      <c r="B54" t="s">
        <v>1093</v>
      </c>
      <c r="C54">
        <v>230</v>
      </c>
      <c r="D54">
        <v>0</v>
      </c>
      <c r="E54">
        <v>0</v>
      </c>
      <c r="F54">
        <v>0</v>
      </c>
      <c r="G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S54">
        <v>0</v>
      </c>
      <c r="T54">
        <v>0</v>
      </c>
      <c r="U54">
        <v>0</v>
      </c>
      <c r="V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H54">
        <v>0</v>
      </c>
      <c r="AI54">
        <v>0</v>
      </c>
      <c r="AJ54">
        <v>0</v>
      </c>
      <c r="AK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</row>
    <row r="55" spans="1:47" x14ac:dyDescent="0.35">
      <c r="A55" t="s">
        <v>1370</v>
      </c>
      <c r="B55" t="s">
        <v>1094</v>
      </c>
      <c r="C55">
        <v>230</v>
      </c>
      <c r="D55">
        <v>0</v>
      </c>
      <c r="E55">
        <v>0</v>
      </c>
      <c r="F55">
        <v>0</v>
      </c>
      <c r="G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S55">
        <v>0</v>
      </c>
      <c r="T55">
        <v>0</v>
      </c>
      <c r="U55">
        <v>0</v>
      </c>
      <c r="V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H55">
        <v>0</v>
      </c>
      <c r="AI55">
        <v>0</v>
      </c>
      <c r="AJ55">
        <v>0</v>
      </c>
      <c r="AK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</row>
    <row r="56" spans="1:47" x14ac:dyDescent="0.35">
      <c r="A56" t="s">
        <v>1370</v>
      </c>
      <c r="B56" t="s">
        <v>1095</v>
      </c>
      <c r="C56">
        <v>115</v>
      </c>
      <c r="D56">
        <v>0</v>
      </c>
      <c r="E56">
        <v>0</v>
      </c>
      <c r="F56">
        <v>0</v>
      </c>
      <c r="G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S56">
        <v>0</v>
      </c>
      <c r="T56">
        <v>0</v>
      </c>
      <c r="U56">
        <v>0</v>
      </c>
      <c r="V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H56">
        <v>0</v>
      </c>
      <c r="AI56">
        <v>0</v>
      </c>
      <c r="AJ56">
        <v>0</v>
      </c>
      <c r="AK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</row>
    <row r="57" spans="1:47" x14ac:dyDescent="0.35">
      <c r="A57" t="s">
        <v>1363</v>
      </c>
      <c r="B57" t="s">
        <v>1096</v>
      </c>
      <c r="C57">
        <v>115</v>
      </c>
      <c r="D57">
        <v>0</v>
      </c>
      <c r="E57">
        <v>0</v>
      </c>
      <c r="F57">
        <v>0</v>
      </c>
      <c r="G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0</v>
      </c>
      <c r="U57">
        <v>0</v>
      </c>
      <c r="V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H57">
        <v>0</v>
      </c>
      <c r="AI57">
        <v>0</v>
      </c>
      <c r="AJ57">
        <v>0</v>
      </c>
      <c r="AK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</row>
    <row r="58" spans="1:47" x14ac:dyDescent="0.35">
      <c r="A58" t="s">
        <v>1367</v>
      </c>
      <c r="B58" t="s">
        <v>1097</v>
      </c>
      <c r="C58">
        <v>230</v>
      </c>
      <c r="D58">
        <v>0</v>
      </c>
      <c r="E58">
        <v>0</v>
      </c>
      <c r="F58">
        <v>0</v>
      </c>
      <c r="G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0</v>
      </c>
      <c r="U58">
        <v>0</v>
      </c>
      <c r="V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H58">
        <v>0</v>
      </c>
      <c r="AI58">
        <v>0</v>
      </c>
      <c r="AJ58">
        <v>0</v>
      </c>
      <c r="AK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</row>
    <row r="59" spans="1:47" x14ac:dyDescent="0.35">
      <c r="A59" t="s">
        <v>1367</v>
      </c>
      <c r="B59" t="s">
        <v>1098</v>
      </c>
      <c r="C59">
        <v>230</v>
      </c>
      <c r="D59">
        <v>0</v>
      </c>
      <c r="E59">
        <v>0</v>
      </c>
      <c r="F59">
        <v>0</v>
      </c>
      <c r="G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0</v>
      </c>
      <c r="U59">
        <v>0</v>
      </c>
      <c r="V59">
        <v>0</v>
      </c>
      <c r="AA59">
        <v>0</v>
      </c>
      <c r="AB59">
        <v>0</v>
      </c>
      <c r="AC59">
        <v>100</v>
      </c>
      <c r="AD59">
        <v>100</v>
      </c>
      <c r="AE59">
        <v>0</v>
      </c>
      <c r="AF59">
        <v>0</v>
      </c>
      <c r="AH59">
        <v>0</v>
      </c>
      <c r="AI59">
        <v>0</v>
      </c>
      <c r="AJ59">
        <v>0</v>
      </c>
      <c r="AK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</row>
    <row r="60" spans="1:47" x14ac:dyDescent="0.35">
      <c r="A60" t="s">
        <v>1364</v>
      </c>
      <c r="B60" t="s">
        <v>1040</v>
      </c>
      <c r="C60">
        <v>230</v>
      </c>
      <c r="D60">
        <v>0</v>
      </c>
      <c r="E60">
        <v>0</v>
      </c>
      <c r="F60">
        <v>0</v>
      </c>
      <c r="G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0</v>
      </c>
      <c r="U60">
        <v>0</v>
      </c>
      <c r="V60">
        <v>0</v>
      </c>
      <c r="AA60">
        <v>0</v>
      </c>
      <c r="AB60">
        <v>0</v>
      </c>
      <c r="AC60">
        <v>0</v>
      </c>
      <c r="AD60">
        <v>90</v>
      </c>
      <c r="AE60">
        <v>0</v>
      </c>
      <c r="AF60">
        <v>0</v>
      </c>
      <c r="AH60">
        <v>0</v>
      </c>
      <c r="AI60">
        <v>0</v>
      </c>
      <c r="AJ60">
        <v>0</v>
      </c>
      <c r="AK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</row>
    <row r="61" spans="1:47" x14ac:dyDescent="0.35">
      <c r="A61" t="s">
        <v>1363</v>
      </c>
      <c r="B61" t="s">
        <v>775</v>
      </c>
      <c r="C61">
        <v>115</v>
      </c>
      <c r="D61">
        <v>0</v>
      </c>
      <c r="E61">
        <v>0</v>
      </c>
      <c r="F61">
        <v>0</v>
      </c>
      <c r="G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0</v>
      </c>
      <c r="T61">
        <v>0</v>
      </c>
      <c r="U61">
        <v>0</v>
      </c>
      <c r="V61">
        <v>0</v>
      </c>
      <c r="AA61">
        <v>4.66</v>
      </c>
      <c r="AB61">
        <v>0</v>
      </c>
      <c r="AC61">
        <v>0</v>
      </c>
      <c r="AD61">
        <v>0</v>
      </c>
      <c r="AE61">
        <v>0</v>
      </c>
      <c r="AF61">
        <v>0</v>
      </c>
      <c r="AH61">
        <v>0</v>
      </c>
      <c r="AI61">
        <v>0</v>
      </c>
      <c r="AJ61">
        <v>0</v>
      </c>
      <c r="AK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</row>
    <row r="62" spans="1:47" x14ac:dyDescent="0.35">
      <c r="A62" t="s">
        <v>1371</v>
      </c>
      <c r="B62" t="s">
        <v>1099</v>
      </c>
      <c r="C62">
        <v>138</v>
      </c>
      <c r="D62">
        <v>0</v>
      </c>
      <c r="E62">
        <v>0</v>
      </c>
      <c r="F62">
        <v>0</v>
      </c>
      <c r="G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0</v>
      </c>
      <c r="T62">
        <v>0</v>
      </c>
      <c r="U62">
        <v>0</v>
      </c>
      <c r="V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H62">
        <v>0</v>
      </c>
      <c r="AI62">
        <v>0</v>
      </c>
      <c r="AJ62">
        <v>0</v>
      </c>
      <c r="AK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</row>
    <row r="63" spans="1:47" x14ac:dyDescent="0.35">
      <c r="A63" t="s">
        <v>1364</v>
      </c>
      <c r="B63" t="s">
        <v>1100</v>
      </c>
      <c r="C63">
        <v>230</v>
      </c>
      <c r="D63">
        <v>0</v>
      </c>
      <c r="E63">
        <v>0</v>
      </c>
      <c r="F63">
        <v>0</v>
      </c>
      <c r="G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S63">
        <v>0</v>
      </c>
      <c r="T63">
        <v>0</v>
      </c>
      <c r="U63">
        <v>0</v>
      </c>
      <c r="V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H63">
        <v>0</v>
      </c>
      <c r="AI63">
        <v>0</v>
      </c>
      <c r="AJ63">
        <v>0</v>
      </c>
      <c r="AK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1:47" x14ac:dyDescent="0.35">
      <c r="A64" t="s">
        <v>1366</v>
      </c>
      <c r="B64" t="s">
        <v>1101</v>
      </c>
      <c r="C64">
        <v>138</v>
      </c>
      <c r="D64">
        <v>0</v>
      </c>
      <c r="E64">
        <v>0</v>
      </c>
      <c r="F64">
        <v>0</v>
      </c>
      <c r="G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0</v>
      </c>
      <c r="U64">
        <v>0</v>
      </c>
      <c r="V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H64">
        <v>0</v>
      </c>
      <c r="AI64">
        <v>0</v>
      </c>
      <c r="AJ64">
        <v>0</v>
      </c>
      <c r="AK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</row>
    <row r="65" spans="1:47" x14ac:dyDescent="0.35">
      <c r="A65" t="s">
        <v>1364</v>
      </c>
      <c r="B65" t="s">
        <v>449</v>
      </c>
      <c r="C65">
        <v>230</v>
      </c>
      <c r="D65">
        <v>0</v>
      </c>
      <c r="E65">
        <v>0</v>
      </c>
      <c r="F65">
        <v>0</v>
      </c>
      <c r="G65">
        <v>0</v>
      </c>
      <c r="L65">
        <v>0</v>
      </c>
      <c r="M65">
        <v>0</v>
      </c>
      <c r="N65">
        <v>0</v>
      </c>
      <c r="O65">
        <v>20</v>
      </c>
      <c r="P65">
        <v>0</v>
      </c>
      <c r="Q65">
        <v>0</v>
      </c>
      <c r="S65">
        <v>0</v>
      </c>
      <c r="T65">
        <v>0</v>
      </c>
      <c r="U65">
        <v>0</v>
      </c>
      <c r="V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H65">
        <v>0</v>
      </c>
      <c r="AI65">
        <v>0</v>
      </c>
      <c r="AJ65">
        <v>0</v>
      </c>
      <c r="AK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</row>
    <row r="66" spans="1:47" x14ac:dyDescent="0.35">
      <c r="A66" t="s">
        <v>1369</v>
      </c>
      <c r="B66" t="s">
        <v>1102</v>
      </c>
      <c r="C66">
        <v>115</v>
      </c>
      <c r="D66">
        <v>0</v>
      </c>
      <c r="E66">
        <v>0</v>
      </c>
      <c r="F66">
        <v>0</v>
      </c>
      <c r="G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S66">
        <v>0</v>
      </c>
      <c r="T66">
        <v>0</v>
      </c>
      <c r="U66">
        <v>0</v>
      </c>
      <c r="V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H66">
        <v>0</v>
      </c>
      <c r="AI66">
        <v>0</v>
      </c>
      <c r="AJ66">
        <v>0</v>
      </c>
      <c r="AK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</row>
    <row r="67" spans="1:47" x14ac:dyDescent="0.35">
      <c r="A67" t="s">
        <v>1367</v>
      </c>
      <c r="B67" t="s">
        <v>1103</v>
      </c>
      <c r="C67">
        <v>115</v>
      </c>
      <c r="D67">
        <v>0</v>
      </c>
      <c r="E67">
        <v>0</v>
      </c>
      <c r="F67">
        <v>0</v>
      </c>
      <c r="G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S67">
        <v>0</v>
      </c>
      <c r="T67">
        <v>0</v>
      </c>
      <c r="U67">
        <v>0</v>
      </c>
      <c r="V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H67">
        <v>0</v>
      </c>
      <c r="AI67">
        <v>0</v>
      </c>
      <c r="AJ67">
        <v>0</v>
      </c>
      <c r="AK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</row>
    <row r="68" spans="1:47" x14ac:dyDescent="0.35">
      <c r="A68" t="s">
        <v>1365</v>
      </c>
      <c r="B68" t="s">
        <v>886</v>
      </c>
      <c r="C68">
        <v>500</v>
      </c>
      <c r="D68">
        <v>0</v>
      </c>
      <c r="E68">
        <v>0</v>
      </c>
      <c r="F68">
        <v>0</v>
      </c>
      <c r="G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0</v>
      </c>
      <c r="U68">
        <v>0</v>
      </c>
      <c r="V68">
        <v>0</v>
      </c>
      <c r="AA68">
        <v>0</v>
      </c>
      <c r="AB68">
        <v>0</v>
      </c>
      <c r="AC68">
        <v>200</v>
      </c>
      <c r="AD68">
        <v>0</v>
      </c>
      <c r="AE68">
        <v>0</v>
      </c>
      <c r="AF68">
        <v>0</v>
      </c>
      <c r="AH68">
        <v>0</v>
      </c>
      <c r="AI68">
        <v>0</v>
      </c>
      <c r="AJ68">
        <v>0</v>
      </c>
      <c r="AK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</row>
    <row r="69" spans="1:47" x14ac:dyDescent="0.35">
      <c r="A69" t="s">
        <v>1370</v>
      </c>
      <c r="B69" t="s">
        <v>1104</v>
      </c>
      <c r="C69">
        <v>115</v>
      </c>
      <c r="D69">
        <v>20.8</v>
      </c>
      <c r="E69">
        <v>0</v>
      </c>
      <c r="F69">
        <v>0</v>
      </c>
      <c r="G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S69">
        <v>0</v>
      </c>
      <c r="T69">
        <v>0</v>
      </c>
      <c r="U69">
        <v>0</v>
      </c>
      <c r="V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H69">
        <v>0</v>
      </c>
      <c r="AI69">
        <v>0</v>
      </c>
      <c r="AJ69">
        <v>0</v>
      </c>
      <c r="AK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</row>
    <row r="70" spans="1:47" x14ac:dyDescent="0.35">
      <c r="A70" t="s">
        <v>1367</v>
      </c>
      <c r="B70" t="s">
        <v>487</v>
      </c>
      <c r="C70">
        <v>230</v>
      </c>
      <c r="D70">
        <v>0</v>
      </c>
      <c r="E70">
        <v>0</v>
      </c>
      <c r="F70">
        <v>0</v>
      </c>
      <c r="G70">
        <v>0</v>
      </c>
      <c r="L70">
        <v>0</v>
      </c>
      <c r="M70">
        <v>0</v>
      </c>
      <c r="N70">
        <v>0</v>
      </c>
      <c r="O70">
        <v>0</v>
      </c>
      <c r="P70">
        <v>32</v>
      </c>
      <c r="Q70">
        <v>0</v>
      </c>
      <c r="S70">
        <v>0</v>
      </c>
      <c r="T70">
        <v>0</v>
      </c>
      <c r="U70">
        <v>0</v>
      </c>
      <c r="V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H70">
        <v>0</v>
      </c>
      <c r="AI70">
        <v>0</v>
      </c>
      <c r="AJ70">
        <v>0</v>
      </c>
      <c r="AK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</row>
    <row r="71" spans="1:47" x14ac:dyDescent="0.35">
      <c r="A71" t="s">
        <v>1370</v>
      </c>
      <c r="B71" t="s">
        <v>1105</v>
      </c>
      <c r="C71">
        <v>230</v>
      </c>
      <c r="D71">
        <v>0</v>
      </c>
      <c r="E71">
        <v>0</v>
      </c>
      <c r="F71">
        <v>0</v>
      </c>
      <c r="G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</v>
      </c>
      <c r="T71">
        <v>0</v>
      </c>
      <c r="U71">
        <v>0</v>
      </c>
      <c r="V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H71">
        <v>0</v>
      </c>
      <c r="AI71">
        <v>0</v>
      </c>
      <c r="AJ71">
        <v>0</v>
      </c>
      <c r="AK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</row>
    <row r="72" spans="1:47" x14ac:dyDescent="0.35">
      <c r="A72" t="s">
        <v>1367</v>
      </c>
      <c r="B72" t="s">
        <v>1106</v>
      </c>
      <c r="C72">
        <v>500</v>
      </c>
      <c r="D72">
        <v>0</v>
      </c>
      <c r="E72">
        <v>0</v>
      </c>
      <c r="F72">
        <v>0</v>
      </c>
      <c r="G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</v>
      </c>
      <c r="T72">
        <v>0</v>
      </c>
      <c r="U72">
        <v>0</v>
      </c>
      <c r="V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H72">
        <v>0</v>
      </c>
      <c r="AI72">
        <v>0</v>
      </c>
      <c r="AJ72">
        <v>0</v>
      </c>
      <c r="AK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</row>
    <row r="73" spans="1:47" x14ac:dyDescent="0.35">
      <c r="A73" t="s">
        <v>1367</v>
      </c>
      <c r="B73" t="s">
        <v>1106</v>
      </c>
      <c r="C73">
        <v>230</v>
      </c>
      <c r="D73">
        <v>0</v>
      </c>
      <c r="E73">
        <v>0</v>
      </c>
      <c r="F73">
        <v>0</v>
      </c>
      <c r="G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S73">
        <v>0</v>
      </c>
      <c r="T73">
        <v>0</v>
      </c>
      <c r="U73">
        <v>0</v>
      </c>
      <c r="V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H73">
        <v>0</v>
      </c>
      <c r="AI73">
        <v>0</v>
      </c>
      <c r="AJ73">
        <v>0</v>
      </c>
      <c r="AK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</row>
    <row r="74" spans="1:47" x14ac:dyDescent="0.35">
      <c r="A74" t="s">
        <v>1365</v>
      </c>
      <c r="B74" t="s">
        <v>298</v>
      </c>
      <c r="C74">
        <v>500</v>
      </c>
      <c r="D74">
        <v>0</v>
      </c>
      <c r="E74">
        <v>0</v>
      </c>
      <c r="F74">
        <v>0</v>
      </c>
      <c r="G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S74">
        <v>0</v>
      </c>
      <c r="T74">
        <v>0</v>
      </c>
      <c r="U74">
        <v>0</v>
      </c>
      <c r="V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H74">
        <v>0</v>
      </c>
      <c r="AI74">
        <v>0</v>
      </c>
      <c r="AJ74">
        <v>0</v>
      </c>
      <c r="AK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</row>
    <row r="75" spans="1:47" x14ac:dyDescent="0.35">
      <c r="A75" t="s">
        <v>1365</v>
      </c>
      <c r="B75" t="s">
        <v>298</v>
      </c>
      <c r="C75">
        <v>230</v>
      </c>
      <c r="D75">
        <v>0</v>
      </c>
      <c r="E75">
        <v>0</v>
      </c>
      <c r="F75">
        <v>0</v>
      </c>
      <c r="G75">
        <v>0</v>
      </c>
      <c r="L75">
        <v>0</v>
      </c>
      <c r="M75">
        <v>456.6</v>
      </c>
      <c r="N75">
        <v>131</v>
      </c>
      <c r="O75">
        <v>751</v>
      </c>
      <c r="P75">
        <v>0</v>
      </c>
      <c r="Q75">
        <v>0</v>
      </c>
      <c r="S75">
        <v>0</v>
      </c>
      <c r="T75">
        <v>0</v>
      </c>
      <c r="U75">
        <v>0</v>
      </c>
      <c r="V75">
        <v>0</v>
      </c>
      <c r="AA75">
        <v>0</v>
      </c>
      <c r="AB75">
        <v>300</v>
      </c>
      <c r="AC75">
        <v>395</v>
      </c>
      <c r="AD75">
        <v>204</v>
      </c>
      <c r="AE75">
        <v>0</v>
      </c>
      <c r="AF75">
        <v>0</v>
      </c>
      <c r="AH75">
        <v>0</v>
      </c>
      <c r="AI75">
        <v>0</v>
      </c>
      <c r="AJ75">
        <v>0</v>
      </c>
      <c r="AK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</row>
    <row r="76" spans="1:47" x14ac:dyDescent="0.35">
      <c r="A76" t="s">
        <v>1363</v>
      </c>
      <c r="B76" t="s">
        <v>1107</v>
      </c>
      <c r="C76">
        <v>115</v>
      </c>
      <c r="D76">
        <v>0</v>
      </c>
      <c r="E76">
        <v>0</v>
      </c>
      <c r="F76">
        <v>0</v>
      </c>
      <c r="G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0</v>
      </c>
      <c r="T76">
        <v>0</v>
      </c>
      <c r="U76">
        <v>0</v>
      </c>
      <c r="V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H76">
        <v>0</v>
      </c>
      <c r="AI76">
        <v>0</v>
      </c>
      <c r="AJ76">
        <v>0</v>
      </c>
      <c r="AK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</row>
    <row r="77" spans="1:47" x14ac:dyDescent="0.35">
      <c r="A77" t="s">
        <v>1367</v>
      </c>
      <c r="B77" t="s">
        <v>1108</v>
      </c>
      <c r="C77">
        <v>230</v>
      </c>
      <c r="D77">
        <v>0</v>
      </c>
      <c r="E77">
        <v>0</v>
      </c>
      <c r="F77">
        <v>0</v>
      </c>
      <c r="G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0</v>
      </c>
      <c r="U77">
        <v>0</v>
      </c>
      <c r="V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H77">
        <v>0</v>
      </c>
      <c r="AI77">
        <v>0</v>
      </c>
      <c r="AJ77">
        <v>0</v>
      </c>
      <c r="AK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</row>
    <row r="78" spans="1:47" x14ac:dyDescent="0.35">
      <c r="A78" t="s">
        <v>1367</v>
      </c>
      <c r="B78" t="s">
        <v>800</v>
      </c>
      <c r="C78">
        <v>230</v>
      </c>
      <c r="D78">
        <v>0</v>
      </c>
      <c r="E78">
        <v>0</v>
      </c>
      <c r="F78">
        <v>0</v>
      </c>
      <c r="G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S78">
        <v>0</v>
      </c>
      <c r="T78">
        <v>0</v>
      </c>
      <c r="U78">
        <v>0</v>
      </c>
      <c r="V78">
        <v>0</v>
      </c>
      <c r="AA78">
        <v>0.9375</v>
      </c>
      <c r="AB78">
        <v>0</v>
      </c>
      <c r="AC78">
        <v>0</v>
      </c>
      <c r="AD78">
        <v>0</v>
      </c>
      <c r="AE78">
        <v>0</v>
      </c>
      <c r="AF78">
        <v>0</v>
      </c>
      <c r="AH78">
        <v>0</v>
      </c>
      <c r="AI78">
        <v>0</v>
      </c>
      <c r="AJ78">
        <v>0</v>
      </c>
      <c r="AK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</row>
    <row r="79" spans="1:47" x14ac:dyDescent="0.35">
      <c r="A79" t="s">
        <v>1372</v>
      </c>
      <c r="B79" t="s">
        <v>482</v>
      </c>
      <c r="C79">
        <v>115</v>
      </c>
      <c r="D79">
        <v>53.7</v>
      </c>
      <c r="E79">
        <v>0</v>
      </c>
      <c r="F79">
        <v>0</v>
      </c>
      <c r="G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S79">
        <v>0</v>
      </c>
      <c r="T79">
        <v>0</v>
      </c>
      <c r="U79">
        <v>0</v>
      </c>
      <c r="V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H79">
        <v>0</v>
      </c>
      <c r="AI79">
        <v>0</v>
      </c>
      <c r="AJ79">
        <v>0</v>
      </c>
      <c r="AK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</row>
    <row r="80" spans="1:47" x14ac:dyDescent="0.35">
      <c r="A80" t="s">
        <v>1372</v>
      </c>
      <c r="B80" t="s">
        <v>1109</v>
      </c>
      <c r="C80">
        <v>230</v>
      </c>
      <c r="D80">
        <v>0</v>
      </c>
      <c r="E80">
        <v>0</v>
      </c>
      <c r="F80">
        <v>0</v>
      </c>
      <c r="G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0</v>
      </c>
      <c r="T80">
        <v>0</v>
      </c>
      <c r="U80">
        <v>0</v>
      </c>
      <c r="V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H80">
        <v>0</v>
      </c>
      <c r="AI80">
        <v>0</v>
      </c>
      <c r="AJ80">
        <v>0</v>
      </c>
      <c r="AK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</row>
    <row r="81" spans="1:47" x14ac:dyDescent="0.35">
      <c r="A81" t="s">
        <v>1372</v>
      </c>
      <c r="B81" t="s">
        <v>1109</v>
      </c>
      <c r="C81">
        <v>115</v>
      </c>
      <c r="D81">
        <v>0</v>
      </c>
      <c r="E81">
        <v>0</v>
      </c>
      <c r="F81">
        <v>0</v>
      </c>
      <c r="G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S81">
        <v>0</v>
      </c>
      <c r="T81">
        <v>0</v>
      </c>
      <c r="U81">
        <v>0</v>
      </c>
      <c r="V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H81">
        <v>0</v>
      </c>
      <c r="AI81">
        <v>0</v>
      </c>
      <c r="AJ81">
        <v>0</v>
      </c>
      <c r="AK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</row>
    <row r="82" spans="1:47" x14ac:dyDescent="0.35">
      <c r="A82" t="s">
        <v>1369</v>
      </c>
      <c r="B82" t="s">
        <v>1110</v>
      </c>
      <c r="C82">
        <v>115</v>
      </c>
      <c r="D82">
        <v>0</v>
      </c>
      <c r="E82">
        <v>0</v>
      </c>
      <c r="F82">
        <v>0</v>
      </c>
      <c r="G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S82">
        <v>0</v>
      </c>
      <c r="T82">
        <v>0</v>
      </c>
      <c r="U82">
        <v>0</v>
      </c>
      <c r="V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H82">
        <v>0</v>
      </c>
      <c r="AI82">
        <v>0</v>
      </c>
      <c r="AJ82">
        <v>0</v>
      </c>
      <c r="AK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1:47" x14ac:dyDescent="0.35">
      <c r="A83" t="s">
        <v>1370</v>
      </c>
      <c r="B83" t="s">
        <v>1111</v>
      </c>
      <c r="C83">
        <v>115</v>
      </c>
      <c r="D83">
        <v>0</v>
      </c>
      <c r="E83">
        <v>0</v>
      </c>
      <c r="F83">
        <v>0</v>
      </c>
      <c r="G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S83">
        <v>0</v>
      </c>
      <c r="T83">
        <v>0</v>
      </c>
      <c r="U83">
        <v>0</v>
      </c>
      <c r="V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H83">
        <v>0</v>
      </c>
      <c r="AI83">
        <v>0</v>
      </c>
      <c r="AJ83">
        <v>0</v>
      </c>
      <c r="AK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</row>
    <row r="84" spans="1:47" x14ac:dyDescent="0.35">
      <c r="A84" t="s">
        <v>1370</v>
      </c>
      <c r="B84" t="s">
        <v>484</v>
      </c>
      <c r="C84">
        <v>230</v>
      </c>
      <c r="D84">
        <v>0</v>
      </c>
      <c r="E84">
        <v>0</v>
      </c>
      <c r="F84">
        <v>0</v>
      </c>
      <c r="G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0</v>
      </c>
      <c r="T84">
        <v>0</v>
      </c>
      <c r="U84">
        <v>0</v>
      </c>
      <c r="V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H84">
        <v>0</v>
      </c>
      <c r="AI84">
        <v>0</v>
      </c>
      <c r="AJ84">
        <v>0</v>
      </c>
      <c r="AK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</row>
    <row r="85" spans="1:47" x14ac:dyDescent="0.35">
      <c r="A85" t="s">
        <v>1370</v>
      </c>
      <c r="B85" t="s">
        <v>484</v>
      </c>
      <c r="C85">
        <v>115</v>
      </c>
      <c r="D85">
        <v>0</v>
      </c>
      <c r="E85">
        <v>0</v>
      </c>
      <c r="F85">
        <v>0</v>
      </c>
      <c r="G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5</v>
      </c>
      <c r="U85">
        <v>0</v>
      </c>
      <c r="V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H85">
        <v>0</v>
      </c>
      <c r="AI85">
        <v>0</v>
      </c>
      <c r="AJ85">
        <v>0</v>
      </c>
      <c r="AK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</row>
    <row r="86" spans="1:47" x14ac:dyDescent="0.35">
      <c r="A86" t="s">
        <v>1367</v>
      </c>
      <c r="B86" t="s">
        <v>1112</v>
      </c>
      <c r="C86">
        <v>230</v>
      </c>
      <c r="D86">
        <v>0</v>
      </c>
      <c r="E86">
        <v>0</v>
      </c>
      <c r="F86">
        <v>0</v>
      </c>
      <c r="G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0</v>
      </c>
      <c r="U86">
        <v>0</v>
      </c>
      <c r="V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H86">
        <v>0</v>
      </c>
      <c r="AI86">
        <v>0</v>
      </c>
      <c r="AJ86">
        <v>0</v>
      </c>
      <c r="AK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</row>
    <row r="87" spans="1:47" x14ac:dyDescent="0.35">
      <c r="A87" t="s">
        <v>1370</v>
      </c>
      <c r="B87" t="s">
        <v>1113</v>
      </c>
      <c r="C87">
        <v>230</v>
      </c>
      <c r="D87">
        <v>0</v>
      </c>
      <c r="E87">
        <v>0</v>
      </c>
      <c r="F87">
        <v>0</v>
      </c>
      <c r="G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0</v>
      </c>
      <c r="U87">
        <v>0</v>
      </c>
      <c r="V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H87">
        <v>0</v>
      </c>
      <c r="AI87">
        <v>0</v>
      </c>
      <c r="AJ87">
        <v>0</v>
      </c>
      <c r="AK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</row>
    <row r="88" spans="1:47" x14ac:dyDescent="0.35">
      <c r="A88" t="s">
        <v>1367</v>
      </c>
      <c r="B88" t="s">
        <v>1114</v>
      </c>
      <c r="C88">
        <v>230</v>
      </c>
      <c r="D88">
        <v>0</v>
      </c>
      <c r="E88">
        <v>0</v>
      </c>
      <c r="F88">
        <v>0</v>
      </c>
      <c r="G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S88">
        <v>0</v>
      </c>
      <c r="T88">
        <v>0</v>
      </c>
      <c r="U88">
        <v>0</v>
      </c>
      <c r="V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H88">
        <v>0</v>
      </c>
      <c r="AI88">
        <v>0</v>
      </c>
      <c r="AJ88">
        <v>0</v>
      </c>
      <c r="AK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</row>
    <row r="89" spans="1:47" x14ac:dyDescent="0.35">
      <c r="A89" t="s">
        <v>1366</v>
      </c>
      <c r="B89" t="s">
        <v>604</v>
      </c>
      <c r="C89">
        <v>69</v>
      </c>
      <c r="D89">
        <v>0</v>
      </c>
      <c r="E89">
        <v>0</v>
      </c>
      <c r="F89">
        <v>0</v>
      </c>
      <c r="G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0</v>
      </c>
      <c r="U89">
        <v>0</v>
      </c>
      <c r="V89">
        <v>0</v>
      </c>
      <c r="AA89">
        <v>0</v>
      </c>
      <c r="AB89">
        <v>0</v>
      </c>
      <c r="AC89">
        <v>0</v>
      </c>
      <c r="AD89">
        <v>0.47</v>
      </c>
      <c r="AE89">
        <v>0</v>
      </c>
      <c r="AF89">
        <v>0</v>
      </c>
      <c r="AH89">
        <v>0</v>
      </c>
      <c r="AI89">
        <v>0</v>
      </c>
      <c r="AJ89">
        <v>0</v>
      </c>
      <c r="AK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</row>
    <row r="90" spans="1:47" x14ac:dyDescent="0.35">
      <c r="A90" t="s">
        <v>1367</v>
      </c>
      <c r="B90" t="s">
        <v>354</v>
      </c>
      <c r="C90">
        <v>60</v>
      </c>
      <c r="D90">
        <v>0</v>
      </c>
      <c r="E90">
        <v>0</v>
      </c>
      <c r="F90">
        <v>0</v>
      </c>
      <c r="G90">
        <v>0</v>
      </c>
      <c r="L90">
        <v>0</v>
      </c>
      <c r="M90">
        <v>6.21</v>
      </c>
      <c r="N90">
        <v>14.11</v>
      </c>
      <c r="O90">
        <v>15</v>
      </c>
      <c r="P90">
        <v>0</v>
      </c>
      <c r="Q90">
        <v>0</v>
      </c>
      <c r="S90">
        <v>0</v>
      </c>
      <c r="T90">
        <v>0</v>
      </c>
      <c r="U90">
        <v>0</v>
      </c>
      <c r="V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H90">
        <v>0</v>
      </c>
      <c r="AI90">
        <v>0</v>
      </c>
      <c r="AJ90">
        <v>0</v>
      </c>
      <c r="AK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</row>
    <row r="91" spans="1:47" x14ac:dyDescent="0.35">
      <c r="A91" t="s">
        <v>1367</v>
      </c>
      <c r="B91" t="s">
        <v>1115</v>
      </c>
      <c r="C91">
        <v>115</v>
      </c>
      <c r="D91">
        <v>0</v>
      </c>
      <c r="E91">
        <v>0</v>
      </c>
      <c r="F91">
        <v>0</v>
      </c>
      <c r="G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0</v>
      </c>
      <c r="U91">
        <v>0</v>
      </c>
      <c r="V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H91">
        <v>0</v>
      </c>
      <c r="AI91">
        <v>0</v>
      </c>
      <c r="AJ91">
        <v>0</v>
      </c>
      <c r="AK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</row>
    <row r="92" spans="1:47" x14ac:dyDescent="0.35">
      <c r="A92" t="s">
        <v>1369</v>
      </c>
      <c r="B92" t="s">
        <v>1116</v>
      </c>
      <c r="C92">
        <v>115</v>
      </c>
      <c r="D92">
        <v>0</v>
      </c>
      <c r="E92">
        <v>0</v>
      </c>
      <c r="F92">
        <v>0</v>
      </c>
      <c r="G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S92">
        <v>0</v>
      </c>
      <c r="T92">
        <v>0</v>
      </c>
      <c r="U92">
        <v>0</v>
      </c>
      <c r="V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H92">
        <v>0</v>
      </c>
      <c r="AI92">
        <v>0</v>
      </c>
      <c r="AJ92">
        <v>0</v>
      </c>
      <c r="AK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</row>
    <row r="93" spans="1:47" x14ac:dyDescent="0.35">
      <c r="A93" t="s">
        <v>1370</v>
      </c>
      <c r="B93" t="s">
        <v>1117</v>
      </c>
      <c r="C93">
        <v>115</v>
      </c>
      <c r="D93">
        <v>0</v>
      </c>
      <c r="E93">
        <v>0</v>
      </c>
      <c r="F93">
        <v>0</v>
      </c>
      <c r="G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0</v>
      </c>
      <c r="U93">
        <v>0</v>
      </c>
      <c r="V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H93">
        <v>0</v>
      </c>
      <c r="AI93">
        <v>0</v>
      </c>
      <c r="AJ93">
        <v>0</v>
      </c>
      <c r="AK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</row>
    <row r="94" spans="1:47" x14ac:dyDescent="0.35">
      <c r="A94" t="s">
        <v>1364</v>
      </c>
      <c r="B94" t="s">
        <v>465</v>
      </c>
      <c r="C94">
        <v>230</v>
      </c>
      <c r="D94">
        <v>0</v>
      </c>
      <c r="E94">
        <v>0</v>
      </c>
      <c r="F94">
        <v>0</v>
      </c>
      <c r="G94">
        <v>0</v>
      </c>
      <c r="L94">
        <v>0</v>
      </c>
      <c r="M94">
        <v>0</v>
      </c>
      <c r="N94">
        <v>0</v>
      </c>
      <c r="O94">
        <v>10</v>
      </c>
      <c r="P94">
        <v>0</v>
      </c>
      <c r="Q94">
        <v>0</v>
      </c>
      <c r="S94">
        <v>0</v>
      </c>
      <c r="T94">
        <v>0</v>
      </c>
      <c r="U94">
        <v>0</v>
      </c>
      <c r="V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H94">
        <v>0</v>
      </c>
      <c r="AI94">
        <v>0</v>
      </c>
      <c r="AJ94">
        <v>0</v>
      </c>
      <c r="AK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</row>
    <row r="95" spans="1:47" x14ac:dyDescent="0.35">
      <c r="A95" t="s">
        <v>1365</v>
      </c>
      <c r="B95" t="s">
        <v>866</v>
      </c>
      <c r="C95">
        <v>500</v>
      </c>
      <c r="D95">
        <v>0</v>
      </c>
      <c r="E95">
        <v>0</v>
      </c>
      <c r="F95">
        <v>0</v>
      </c>
      <c r="G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0</v>
      </c>
      <c r="U95">
        <v>0</v>
      </c>
      <c r="V95">
        <v>0</v>
      </c>
      <c r="AA95">
        <v>0</v>
      </c>
      <c r="AB95">
        <v>10</v>
      </c>
      <c r="AC95">
        <v>140</v>
      </c>
      <c r="AD95">
        <v>0</v>
      </c>
      <c r="AE95">
        <v>0</v>
      </c>
      <c r="AF95">
        <v>0</v>
      </c>
      <c r="AH95">
        <v>0</v>
      </c>
      <c r="AI95">
        <v>0</v>
      </c>
      <c r="AJ95">
        <v>0</v>
      </c>
      <c r="AK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</row>
    <row r="96" spans="1:47" x14ac:dyDescent="0.35">
      <c r="A96" t="s">
        <v>1370</v>
      </c>
      <c r="B96" t="s">
        <v>1118</v>
      </c>
      <c r="C96">
        <v>230</v>
      </c>
      <c r="D96">
        <v>0</v>
      </c>
      <c r="E96">
        <v>0</v>
      </c>
      <c r="F96">
        <v>0</v>
      </c>
      <c r="G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0</v>
      </c>
      <c r="U96">
        <v>0</v>
      </c>
      <c r="V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H96">
        <v>0</v>
      </c>
      <c r="AI96">
        <v>0</v>
      </c>
      <c r="AJ96">
        <v>0</v>
      </c>
      <c r="AK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</row>
    <row r="97" spans="1:47" x14ac:dyDescent="0.35">
      <c r="A97" t="s">
        <v>1367</v>
      </c>
      <c r="B97" t="s">
        <v>1119</v>
      </c>
      <c r="C97">
        <v>230</v>
      </c>
      <c r="D97">
        <v>0</v>
      </c>
      <c r="E97">
        <v>0</v>
      </c>
      <c r="F97">
        <v>0</v>
      </c>
      <c r="G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S97">
        <v>0</v>
      </c>
      <c r="T97">
        <v>0</v>
      </c>
      <c r="U97">
        <v>0</v>
      </c>
      <c r="V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H97">
        <v>0</v>
      </c>
      <c r="AI97">
        <v>0</v>
      </c>
      <c r="AJ97">
        <v>0</v>
      </c>
      <c r="AK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</row>
    <row r="98" spans="1:47" x14ac:dyDescent="0.35">
      <c r="A98" t="s">
        <v>1371</v>
      </c>
      <c r="B98" t="s">
        <v>1120</v>
      </c>
      <c r="C98">
        <v>230</v>
      </c>
      <c r="D98">
        <v>0</v>
      </c>
      <c r="E98">
        <v>0</v>
      </c>
      <c r="F98">
        <v>0</v>
      </c>
      <c r="G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S98">
        <v>0</v>
      </c>
      <c r="T98">
        <v>0</v>
      </c>
      <c r="U98">
        <v>0</v>
      </c>
      <c r="V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H98">
        <v>0</v>
      </c>
      <c r="AI98">
        <v>0</v>
      </c>
      <c r="AJ98">
        <v>0</v>
      </c>
      <c r="AK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</row>
    <row r="99" spans="1:47" x14ac:dyDescent="0.35">
      <c r="A99" t="s">
        <v>1365</v>
      </c>
      <c r="B99" t="s">
        <v>332</v>
      </c>
      <c r="C99">
        <v>500</v>
      </c>
      <c r="D99">
        <v>0</v>
      </c>
      <c r="E99">
        <v>0</v>
      </c>
      <c r="F99">
        <v>0</v>
      </c>
      <c r="G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0</v>
      </c>
      <c r="U99">
        <v>0</v>
      </c>
      <c r="V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H99">
        <v>0</v>
      </c>
      <c r="AI99">
        <v>0</v>
      </c>
      <c r="AJ99">
        <v>0</v>
      </c>
      <c r="AK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</row>
    <row r="100" spans="1:47" x14ac:dyDescent="0.35">
      <c r="A100" t="s">
        <v>1365</v>
      </c>
      <c r="B100" t="s">
        <v>332</v>
      </c>
      <c r="C100">
        <v>230</v>
      </c>
      <c r="D100">
        <v>0</v>
      </c>
      <c r="E100">
        <v>0</v>
      </c>
      <c r="F100">
        <v>93.6</v>
      </c>
      <c r="G100">
        <v>0</v>
      </c>
      <c r="L100">
        <v>0</v>
      </c>
      <c r="M100">
        <v>0</v>
      </c>
      <c r="N100">
        <v>0</v>
      </c>
      <c r="O100">
        <v>400</v>
      </c>
      <c r="P100">
        <v>0</v>
      </c>
      <c r="Q100">
        <v>0</v>
      </c>
      <c r="S100">
        <v>0</v>
      </c>
      <c r="T100">
        <v>0</v>
      </c>
      <c r="U100">
        <v>0</v>
      </c>
      <c r="V100">
        <v>0</v>
      </c>
      <c r="AA100">
        <v>0</v>
      </c>
      <c r="AB100">
        <v>0</v>
      </c>
      <c r="AC100">
        <v>0</v>
      </c>
      <c r="AD100">
        <v>0</v>
      </c>
      <c r="AE100">
        <v>75</v>
      </c>
      <c r="AF100">
        <v>0</v>
      </c>
      <c r="AH100">
        <v>0</v>
      </c>
      <c r="AI100">
        <v>0</v>
      </c>
      <c r="AJ100">
        <v>0</v>
      </c>
      <c r="AK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</row>
    <row r="101" spans="1:47" x14ac:dyDescent="0.35">
      <c r="A101" t="s">
        <v>1363</v>
      </c>
      <c r="B101" t="s">
        <v>1121</v>
      </c>
      <c r="C101">
        <v>500</v>
      </c>
      <c r="D101">
        <v>0</v>
      </c>
      <c r="E101">
        <v>0</v>
      </c>
      <c r="F101">
        <v>0</v>
      </c>
      <c r="G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0</v>
      </c>
      <c r="U101">
        <v>0</v>
      </c>
      <c r="V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H101">
        <v>0</v>
      </c>
      <c r="AI101">
        <v>0</v>
      </c>
      <c r="AJ101">
        <v>0</v>
      </c>
      <c r="AK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</row>
    <row r="102" spans="1:47" x14ac:dyDescent="0.35">
      <c r="A102" t="s">
        <v>1363</v>
      </c>
      <c r="B102" t="s">
        <v>1121</v>
      </c>
      <c r="C102">
        <v>230</v>
      </c>
      <c r="D102">
        <v>0</v>
      </c>
      <c r="E102">
        <v>0</v>
      </c>
      <c r="F102">
        <v>0</v>
      </c>
      <c r="G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0</v>
      </c>
      <c r="U102">
        <v>0</v>
      </c>
      <c r="V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H102">
        <v>0</v>
      </c>
      <c r="AI102">
        <v>0</v>
      </c>
      <c r="AJ102">
        <v>0</v>
      </c>
      <c r="AK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</row>
    <row r="103" spans="1:47" x14ac:dyDescent="0.35">
      <c r="A103" t="s">
        <v>1367</v>
      </c>
      <c r="B103" t="s">
        <v>1122</v>
      </c>
      <c r="C103">
        <v>115</v>
      </c>
      <c r="D103">
        <v>0</v>
      </c>
      <c r="E103">
        <v>0</v>
      </c>
      <c r="F103">
        <v>0</v>
      </c>
      <c r="G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0</v>
      </c>
      <c r="T103">
        <v>0</v>
      </c>
      <c r="U103">
        <v>0</v>
      </c>
      <c r="V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H103">
        <v>0</v>
      </c>
      <c r="AI103">
        <v>0</v>
      </c>
      <c r="AJ103">
        <v>0</v>
      </c>
      <c r="AK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</row>
    <row r="104" spans="1:47" x14ac:dyDescent="0.35">
      <c r="A104" t="s">
        <v>1367</v>
      </c>
      <c r="B104" t="s">
        <v>1123</v>
      </c>
      <c r="C104">
        <v>115</v>
      </c>
      <c r="D104">
        <v>0</v>
      </c>
      <c r="E104">
        <v>0</v>
      </c>
      <c r="F104">
        <v>0</v>
      </c>
      <c r="G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S104">
        <v>0</v>
      </c>
      <c r="T104">
        <v>0</v>
      </c>
      <c r="U104">
        <v>0</v>
      </c>
      <c r="V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H104">
        <v>0</v>
      </c>
      <c r="AI104">
        <v>0</v>
      </c>
      <c r="AJ104">
        <v>0</v>
      </c>
      <c r="AK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</row>
    <row r="105" spans="1:47" x14ac:dyDescent="0.35">
      <c r="A105" t="s">
        <v>1369</v>
      </c>
      <c r="B105" t="s">
        <v>953</v>
      </c>
      <c r="C105">
        <v>230</v>
      </c>
      <c r="D105">
        <v>0</v>
      </c>
      <c r="E105">
        <v>0</v>
      </c>
      <c r="F105">
        <v>0</v>
      </c>
      <c r="G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S105">
        <v>0</v>
      </c>
      <c r="T105">
        <v>0</v>
      </c>
      <c r="U105">
        <v>0</v>
      </c>
      <c r="V105">
        <v>0</v>
      </c>
      <c r="AA105">
        <v>3</v>
      </c>
      <c r="AB105">
        <v>0</v>
      </c>
      <c r="AC105">
        <v>0</v>
      </c>
      <c r="AD105">
        <v>0</v>
      </c>
      <c r="AE105">
        <v>0</v>
      </c>
      <c r="AF105">
        <v>0</v>
      </c>
      <c r="AH105">
        <v>0</v>
      </c>
      <c r="AI105">
        <v>0</v>
      </c>
      <c r="AJ105">
        <v>0</v>
      </c>
      <c r="AK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</row>
    <row r="106" spans="1:47" x14ac:dyDescent="0.35">
      <c r="A106" t="s">
        <v>1370</v>
      </c>
      <c r="B106" t="s">
        <v>1124</v>
      </c>
      <c r="C106">
        <v>115</v>
      </c>
      <c r="D106">
        <v>0</v>
      </c>
      <c r="E106">
        <v>0</v>
      </c>
      <c r="F106">
        <v>0</v>
      </c>
      <c r="G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S106">
        <v>0</v>
      </c>
      <c r="T106">
        <v>0</v>
      </c>
      <c r="U106">
        <v>0</v>
      </c>
      <c r="V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H106">
        <v>0</v>
      </c>
      <c r="AI106">
        <v>0</v>
      </c>
      <c r="AJ106">
        <v>0</v>
      </c>
      <c r="AK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</row>
    <row r="107" spans="1:47" x14ac:dyDescent="0.35">
      <c r="A107" t="s">
        <v>1367</v>
      </c>
      <c r="B107" t="s">
        <v>1125</v>
      </c>
      <c r="C107">
        <v>115</v>
      </c>
      <c r="D107">
        <v>0</v>
      </c>
      <c r="E107">
        <v>0</v>
      </c>
      <c r="F107">
        <v>0</v>
      </c>
      <c r="G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S107">
        <v>0</v>
      </c>
      <c r="T107">
        <v>0</v>
      </c>
      <c r="U107">
        <v>0</v>
      </c>
      <c r="V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H107">
        <v>0</v>
      </c>
      <c r="AI107">
        <v>0</v>
      </c>
      <c r="AJ107">
        <v>0</v>
      </c>
      <c r="AK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</row>
    <row r="108" spans="1:47" x14ac:dyDescent="0.35">
      <c r="A108" t="s">
        <v>1365</v>
      </c>
      <c r="B108" t="s">
        <v>1126</v>
      </c>
      <c r="C108">
        <v>230</v>
      </c>
      <c r="D108">
        <v>0</v>
      </c>
      <c r="E108">
        <v>0</v>
      </c>
      <c r="F108">
        <v>0</v>
      </c>
      <c r="G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S108">
        <v>0</v>
      </c>
      <c r="T108">
        <v>0</v>
      </c>
      <c r="U108">
        <v>0</v>
      </c>
      <c r="V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H108">
        <v>0</v>
      </c>
      <c r="AI108">
        <v>0</v>
      </c>
      <c r="AJ108">
        <v>0</v>
      </c>
      <c r="AK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</row>
    <row r="109" spans="1:47" x14ac:dyDescent="0.35">
      <c r="A109" t="s">
        <v>1370</v>
      </c>
      <c r="B109" t="s">
        <v>1127</v>
      </c>
      <c r="C109">
        <v>115</v>
      </c>
      <c r="D109">
        <v>0</v>
      </c>
      <c r="E109">
        <v>0</v>
      </c>
      <c r="F109">
        <v>0</v>
      </c>
      <c r="G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S109">
        <v>32</v>
      </c>
      <c r="T109">
        <v>0</v>
      </c>
      <c r="U109">
        <v>0</v>
      </c>
      <c r="V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H109">
        <v>32</v>
      </c>
      <c r="AI109">
        <v>0</v>
      </c>
      <c r="AJ109">
        <v>0</v>
      </c>
      <c r="AK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</row>
    <row r="110" spans="1:47" x14ac:dyDescent="0.35">
      <c r="A110" t="s">
        <v>1364</v>
      </c>
      <c r="B110" t="s">
        <v>1128</v>
      </c>
      <c r="C110">
        <v>230</v>
      </c>
      <c r="D110">
        <v>0</v>
      </c>
      <c r="E110">
        <v>0</v>
      </c>
      <c r="F110">
        <v>0</v>
      </c>
      <c r="G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S110">
        <v>0</v>
      </c>
      <c r="T110">
        <v>0</v>
      </c>
      <c r="U110">
        <v>0</v>
      </c>
      <c r="V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H110">
        <v>0</v>
      </c>
      <c r="AI110">
        <v>0</v>
      </c>
      <c r="AJ110">
        <v>0</v>
      </c>
      <c r="AK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</row>
    <row r="111" spans="1:47" x14ac:dyDescent="0.35">
      <c r="A111" t="s">
        <v>1370</v>
      </c>
      <c r="B111" t="s">
        <v>1129</v>
      </c>
      <c r="C111">
        <v>115</v>
      </c>
      <c r="D111">
        <v>0</v>
      </c>
      <c r="E111">
        <v>0</v>
      </c>
      <c r="F111">
        <v>0</v>
      </c>
      <c r="G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S111">
        <v>0</v>
      </c>
      <c r="T111">
        <v>0</v>
      </c>
      <c r="U111">
        <v>0</v>
      </c>
      <c r="V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H111">
        <v>0</v>
      </c>
      <c r="AI111">
        <v>0</v>
      </c>
      <c r="AJ111">
        <v>0</v>
      </c>
      <c r="AK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</row>
    <row r="112" spans="1:47" x14ac:dyDescent="0.35">
      <c r="A112" t="s">
        <v>1367</v>
      </c>
      <c r="B112" t="s">
        <v>1130</v>
      </c>
      <c r="C112">
        <v>230</v>
      </c>
      <c r="D112">
        <v>0</v>
      </c>
      <c r="E112">
        <v>0</v>
      </c>
      <c r="F112">
        <v>0</v>
      </c>
      <c r="G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S112">
        <v>0</v>
      </c>
      <c r="T112">
        <v>0</v>
      </c>
      <c r="U112">
        <v>0</v>
      </c>
      <c r="V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H112">
        <v>0</v>
      </c>
      <c r="AI112">
        <v>0</v>
      </c>
      <c r="AJ112">
        <v>0</v>
      </c>
      <c r="AK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</row>
    <row r="113" spans="1:47" x14ac:dyDescent="0.35">
      <c r="A113" t="s">
        <v>1367</v>
      </c>
      <c r="B113" t="s">
        <v>1130</v>
      </c>
      <c r="C113">
        <v>115</v>
      </c>
      <c r="D113">
        <v>0</v>
      </c>
      <c r="E113">
        <v>0</v>
      </c>
      <c r="F113">
        <v>0</v>
      </c>
      <c r="G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S113">
        <v>0</v>
      </c>
      <c r="T113">
        <v>0</v>
      </c>
      <c r="U113">
        <v>0</v>
      </c>
      <c r="V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H113">
        <v>0</v>
      </c>
      <c r="AI113">
        <v>0</v>
      </c>
      <c r="AJ113">
        <v>0</v>
      </c>
      <c r="AK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</row>
    <row r="114" spans="1:47" x14ac:dyDescent="0.35">
      <c r="A114" t="s">
        <v>1366</v>
      </c>
      <c r="B114" t="s">
        <v>398</v>
      </c>
      <c r="C114">
        <v>500</v>
      </c>
      <c r="D114">
        <v>0</v>
      </c>
      <c r="E114">
        <v>0</v>
      </c>
      <c r="F114">
        <v>0</v>
      </c>
      <c r="G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S114">
        <v>0</v>
      </c>
      <c r="T114">
        <v>0</v>
      </c>
      <c r="U114">
        <v>0</v>
      </c>
      <c r="V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H114">
        <v>0</v>
      </c>
      <c r="AI114">
        <v>0</v>
      </c>
      <c r="AJ114">
        <v>0</v>
      </c>
      <c r="AK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</row>
    <row r="115" spans="1:47" x14ac:dyDescent="0.35">
      <c r="A115" t="s">
        <v>1366</v>
      </c>
      <c r="B115" t="s">
        <v>398</v>
      </c>
      <c r="C115">
        <v>230</v>
      </c>
      <c r="D115">
        <v>0</v>
      </c>
      <c r="E115">
        <v>0</v>
      </c>
      <c r="F115">
        <v>105</v>
      </c>
      <c r="G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S115">
        <v>0</v>
      </c>
      <c r="T115">
        <v>0</v>
      </c>
      <c r="U115">
        <v>0</v>
      </c>
      <c r="V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H115">
        <v>0</v>
      </c>
      <c r="AI115">
        <v>0</v>
      </c>
      <c r="AJ115">
        <v>0</v>
      </c>
      <c r="AK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</row>
    <row r="116" spans="1:47" x14ac:dyDescent="0.35">
      <c r="A116" t="s">
        <v>1366</v>
      </c>
      <c r="B116" t="s">
        <v>398</v>
      </c>
      <c r="C116">
        <v>138</v>
      </c>
      <c r="D116">
        <v>0</v>
      </c>
      <c r="E116">
        <v>0</v>
      </c>
      <c r="F116">
        <v>0</v>
      </c>
      <c r="G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S116">
        <v>0</v>
      </c>
      <c r="T116">
        <v>0</v>
      </c>
      <c r="U116">
        <v>0</v>
      </c>
      <c r="V116">
        <v>0</v>
      </c>
      <c r="AA116">
        <v>0</v>
      </c>
      <c r="AB116">
        <v>0</v>
      </c>
      <c r="AC116">
        <v>110</v>
      </c>
      <c r="AD116">
        <v>117.15</v>
      </c>
      <c r="AE116">
        <v>0</v>
      </c>
      <c r="AF116">
        <v>0</v>
      </c>
      <c r="AH116">
        <v>0</v>
      </c>
      <c r="AI116">
        <v>0</v>
      </c>
      <c r="AJ116">
        <v>0</v>
      </c>
      <c r="AK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</row>
    <row r="117" spans="1:47" x14ac:dyDescent="0.35">
      <c r="A117" t="s">
        <v>1367</v>
      </c>
      <c r="B117" t="s">
        <v>1131</v>
      </c>
      <c r="C117">
        <v>115</v>
      </c>
      <c r="D117">
        <v>0</v>
      </c>
      <c r="E117">
        <v>0</v>
      </c>
      <c r="F117">
        <v>0</v>
      </c>
      <c r="G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S117">
        <v>0</v>
      </c>
      <c r="T117">
        <v>0</v>
      </c>
      <c r="U117">
        <v>0</v>
      </c>
      <c r="V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H117">
        <v>0</v>
      </c>
      <c r="AI117">
        <v>0</v>
      </c>
      <c r="AJ117">
        <v>0</v>
      </c>
      <c r="AK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</row>
    <row r="118" spans="1:47" x14ac:dyDescent="0.35">
      <c r="A118" t="s">
        <v>1367</v>
      </c>
      <c r="B118" t="s">
        <v>1132</v>
      </c>
      <c r="C118">
        <v>230</v>
      </c>
      <c r="D118">
        <v>0</v>
      </c>
      <c r="E118">
        <v>0</v>
      </c>
      <c r="F118">
        <v>0</v>
      </c>
      <c r="G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S118">
        <v>0</v>
      </c>
      <c r="T118">
        <v>0</v>
      </c>
      <c r="U118">
        <v>0</v>
      </c>
      <c r="V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H118">
        <v>0</v>
      </c>
      <c r="AI118">
        <v>0</v>
      </c>
      <c r="AJ118">
        <v>0</v>
      </c>
      <c r="AK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</row>
    <row r="119" spans="1:47" x14ac:dyDescent="0.35">
      <c r="A119" t="s">
        <v>1366</v>
      </c>
      <c r="B119" t="s">
        <v>686</v>
      </c>
      <c r="C119">
        <v>69</v>
      </c>
      <c r="D119">
        <v>0</v>
      </c>
      <c r="E119">
        <v>0</v>
      </c>
      <c r="F119">
        <v>0</v>
      </c>
      <c r="G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S119">
        <v>0</v>
      </c>
      <c r="T119">
        <v>0</v>
      </c>
      <c r="U119">
        <v>0</v>
      </c>
      <c r="V119">
        <v>0</v>
      </c>
      <c r="AA119">
        <v>0</v>
      </c>
      <c r="AB119">
        <v>0</v>
      </c>
      <c r="AC119">
        <v>0</v>
      </c>
      <c r="AD119">
        <v>50</v>
      </c>
      <c r="AE119">
        <v>0</v>
      </c>
      <c r="AF119">
        <v>0</v>
      </c>
      <c r="AH119">
        <v>0</v>
      </c>
      <c r="AI119">
        <v>0</v>
      </c>
      <c r="AJ119">
        <v>0</v>
      </c>
      <c r="AK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</row>
    <row r="120" spans="1:47" x14ac:dyDescent="0.35">
      <c r="A120" t="s">
        <v>1365</v>
      </c>
      <c r="B120" t="s">
        <v>469</v>
      </c>
      <c r="C120">
        <v>230</v>
      </c>
      <c r="D120">
        <v>0</v>
      </c>
      <c r="E120">
        <v>0</v>
      </c>
      <c r="F120">
        <v>0</v>
      </c>
      <c r="G120">
        <v>0</v>
      </c>
      <c r="L120">
        <v>0</v>
      </c>
      <c r="M120">
        <v>0</v>
      </c>
      <c r="N120">
        <v>0</v>
      </c>
      <c r="O120">
        <v>100</v>
      </c>
      <c r="P120">
        <v>0</v>
      </c>
      <c r="Q120">
        <v>0</v>
      </c>
      <c r="S120">
        <v>0</v>
      </c>
      <c r="T120">
        <v>0</v>
      </c>
      <c r="U120">
        <v>0</v>
      </c>
      <c r="V120">
        <v>0</v>
      </c>
      <c r="AA120">
        <v>0</v>
      </c>
      <c r="AB120">
        <v>0</v>
      </c>
      <c r="AC120">
        <v>0</v>
      </c>
      <c r="AD120">
        <v>65</v>
      </c>
      <c r="AE120">
        <v>0</v>
      </c>
      <c r="AF120">
        <v>0</v>
      </c>
      <c r="AH120">
        <v>0</v>
      </c>
      <c r="AI120">
        <v>0</v>
      </c>
      <c r="AJ120">
        <v>0</v>
      </c>
      <c r="AK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</row>
    <row r="121" spans="1:47" x14ac:dyDescent="0.35">
      <c r="A121" t="s">
        <v>1369</v>
      </c>
      <c r="B121" t="s">
        <v>675</v>
      </c>
      <c r="C121">
        <v>115</v>
      </c>
      <c r="D121">
        <v>0</v>
      </c>
      <c r="E121">
        <v>0</v>
      </c>
      <c r="F121">
        <v>0</v>
      </c>
      <c r="G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S121">
        <v>0</v>
      </c>
      <c r="T121">
        <v>0</v>
      </c>
      <c r="U121">
        <v>0</v>
      </c>
      <c r="V121">
        <v>0</v>
      </c>
      <c r="AA121">
        <v>3</v>
      </c>
      <c r="AB121">
        <v>0</v>
      </c>
      <c r="AC121">
        <v>0</v>
      </c>
      <c r="AD121">
        <v>0</v>
      </c>
      <c r="AE121">
        <v>0</v>
      </c>
      <c r="AF121">
        <v>0</v>
      </c>
      <c r="AH121">
        <v>0</v>
      </c>
      <c r="AI121">
        <v>0</v>
      </c>
      <c r="AJ121">
        <v>0</v>
      </c>
      <c r="AK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</row>
    <row r="122" spans="1:47" x14ac:dyDescent="0.35">
      <c r="A122" t="s">
        <v>1364</v>
      </c>
      <c r="B122" t="s">
        <v>1133</v>
      </c>
      <c r="C122">
        <v>230</v>
      </c>
      <c r="D122">
        <v>0</v>
      </c>
      <c r="E122">
        <v>0</v>
      </c>
      <c r="F122">
        <v>0</v>
      </c>
      <c r="G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S122">
        <v>0</v>
      </c>
      <c r="T122">
        <v>0</v>
      </c>
      <c r="U122">
        <v>0</v>
      </c>
      <c r="V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H122">
        <v>0</v>
      </c>
      <c r="AI122">
        <v>0</v>
      </c>
      <c r="AJ122">
        <v>0</v>
      </c>
      <c r="AK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</row>
    <row r="123" spans="1:47" x14ac:dyDescent="0.35">
      <c r="A123" t="s">
        <v>1367</v>
      </c>
      <c r="B123" t="s">
        <v>1134</v>
      </c>
      <c r="C123">
        <v>115</v>
      </c>
      <c r="D123">
        <v>0</v>
      </c>
      <c r="E123">
        <v>0</v>
      </c>
      <c r="F123">
        <v>0</v>
      </c>
      <c r="G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S123">
        <v>0</v>
      </c>
      <c r="T123">
        <v>0</v>
      </c>
      <c r="U123">
        <v>0</v>
      </c>
      <c r="V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H123">
        <v>0</v>
      </c>
      <c r="AI123">
        <v>0</v>
      </c>
      <c r="AJ123">
        <v>0</v>
      </c>
      <c r="AK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</row>
    <row r="124" spans="1:47" x14ac:dyDescent="0.35">
      <c r="A124" t="s">
        <v>1364</v>
      </c>
      <c r="B124" t="s">
        <v>973</v>
      </c>
      <c r="C124">
        <v>230</v>
      </c>
      <c r="D124">
        <v>0</v>
      </c>
      <c r="E124">
        <v>0</v>
      </c>
      <c r="F124">
        <v>0</v>
      </c>
      <c r="G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S124">
        <v>0</v>
      </c>
      <c r="T124">
        <v>0</v>
      </c>
      <c r="U124">
        <v>0</v>
      </c>
      <c r="V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H124">
        <v>0</v>
      </c>
      <c r="AI124">
        <v>0</v>
      </c>
      <c r="AJ124">
        <v>0</v>
      </c>
      <c r="AK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</row>
    <row r="125" spans="1:47" x14ac:dyDescent="0.35">
      <c r="A125" t="s">
        <v>1371</v>
      </c>
      <c r="B125" t="s">
        <v>845</v>
      </c>
      <c r="C125">
        <v>500</v>
      </c>
      <c r="D125">
        <v>0</v>
      </c>
      <c r="E125">
        <v>0</v>
      </c>
      <c r="F125">
        <v>0</v>
      </c>
      <c r="G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S125">
        <v>0</v>
      </c>
      <c r="T125">
        <v>0</v>
      </c>
      <c r="U125">
        <v>0</v>
      </c>
      <c r="V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H125">
        <v>0</v>
      </c>
      <c r="AI125">
        <v>0</v>
      </c>
      <c r="AJ125">
        <v>0</v>
      </c>
      <c r="AK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</row>
    <row r="126" spans="1:47" x14ac:dyDescent="0.35">
      <c r="A126" t="s">
        <v>1371</v>
      </c>
      <c r="B126" t="s">
        <v>845</v>
      </c>
      <c r="C126">
        <v>230</v>
      </c>
      <c r="D126">
        <v>88.2</v>
      </c>
      <c r="E126">
        <v>0</v>
      </c>
      <c r="F126">
        <v>0</v>
      </c>
      <c r="G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S126">
        <v>26</v>
      </c>
      <c r="T126">
        <v>0</v>
      </c>
      <c r="U126">
        <v>0</v>
      </c>
      <c r="V126">
        <v>0</v>
      </c>
      <c r="AA126">
        <v>0</v>
      </c>
      <c r="AB126">
        <v>0</v>
      </c>
      <c r="AC126">
        <v>300</v>
      </c>
      <c r="AD126">
        <v>279</v>
      </c>
      <c r="AE126">
        <v>0</v>
      </c>
      <c r="AF126">
        <v>0</v>
      </c>
      <c r="AH126">
        <v>0</v>
      </c>
      <c r="AI126">
        <v>0</v>
      </c>
      <c r="AJ126">
        <v>0</v>
      </c>
      <c r="AK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</row>
    <row r="127" spans="1:47" x14ac:dyDescent="0.35">
      <c r="A127" t="s">
        <v>1363</v>
      </c>
      <c r="B127" t="s">
        <v>999</v>
      </c>
      <c r="C127">
        <v>230</v>
      </c>
      <c r="D127">
        <v>0</v>
      </c>
      <c r="E127">
        <v>0</v>
      </c>
      <c r="F127">
        <v>0</v>
      </c>
      <c r="G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S127">
        <v>0</v>
      </c>
      <c r="T127">
        <v>0</v>
      </c>
      <c r="U127">
        <v>0</v>
      </c>
      <c r="V127">
        <v>0</v>
      </c>
      <c r="AA127">
        <v>2.25</v>
      </c>
      <c r="AB127">
        <v>0</v>
      </c>
      <c r="AC127">
        <v>0</v>
      </c>
      <c r="AD127">
        <v>0</v>
      </c>
      <c r="AE127">
        <v>0</v>
      </c>
      <c r="AF127">
        <v>0</v>
      </c>
      <c r="AH127">
        <v>0</v>
      </c>
      <c r="AI127">
        <v>0</v>
      </c>
      <c r="AJ127">
        <v>0</v>
      </c>
      <c r="AK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</row>
    <row r="128" spans="1:47" x14ac:dyDescent="0.35">
      <c r="A128" t="s">
        <v>1366</v>
      </c>
      <c r="B128" t="s">
        <v>590</v>
      </c>
      <c r="C128">
        <v>69</v>
      </c>
      <c r="D128">
        <v>0</v>
      </c>
      <c r="E128">
        <v>0</v>
      </c>
      <c r="F128">
        <v>0</v>
      </c>
      <c r="G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S128">
        <v>0</v>
      </c>
      <c r="T128">
        <v>0</v>
      </c>
      <c r="U128">
        <v>0</v>
      </c>
      <c r="V128">
        <v>0</v>
      </c>
      <c r="AA128">
        <v>0</v>
      </c>
      <c r="AB128">
        <v>0</v>
      </c>
      <c r="AC128">
        <v>0</v>
      </c>
      <c r="AD128">
        <v>9.75</v>
      </c>
      <c r="AE128">
        <v>0</v>
      </c>
      <c r="AF128">
        <v>0</v>
      </c>
      <c r="AH128">
        <v>0</v>
      </c>
      <c r="AI128">
        <v>0</v>
      </c>
      <c r="AJ128">
        <v>0</v>
      </c>
      <c r="AK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</row>
    <row r="129" spans="1:47" x14ac:dyDescent="0.35">
      <c r="A129" t="s">
        <v>1364</v>
      </c>
      <c r="B129" t="s">
        <v>1135</v>
      </c>
      <c r="C129">
        <v>230</v>
      </c>
      <c r="D129">
        <v>0</v>
      </c>
      <c r="E129">
        <v>0</v>
      </c>
      <c r="F129">
        <v>0</v>
      </c>
      <c r="G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S129">
        <v>0</v>
      </c>
      <c r="T129">
        <v>0</v>
      </c>
      <c r="U129">
        <v>0</v>
      </c>
      <c r="V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H129">
        <v>0</v>
      </c>
      <c r="AI129">
        <v>0</v>
      </c>
      <c r="AJ129">
        <v>0</v>
      </c>
      <c r="AK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</row>
    <row r="130" spans="1:47" x14ac:dyDescent="0.35">
      <c r="A130" t="s">
        <v>1366</v>
      </c>
      <c r="B130" t="s">
        <v>1136</v>
      </c>
      <c r="C130">
        <v>230</v>
      </c>
      <c r="D130">
        <v>0</v>
      </c>
      <c r="E130">
        <v>0</v>
      </c>
      <c r="F130">
        <v>0</v>
      </c>
      <c r="G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S130">
        <v>0</v>
      </c>
      <c r="T130">
        <v>0</v>
      </c>
      <c r="U130">
        <v>0</v>
      </c>
      <c r="V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H130">
        <v>0</v>
      </c>
      <c r="AI130">
        <v>0</v>
      </c>
      <c r="AJ130">
        <v>0</v>
      </c>
      <c r="AK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</row>
    <row r="131" spans="1:47" x14ac:dyDescent="0.35">
      <c r="A131" t="s">
        <v>1366</v>
      </c>
      <c r="B131" t="s">
        <v>408</v>
      </c>
      <c r="C131">
        <v>230</v>
      </c>
      <c r="D131">
        <v>0</v>
      </c>
      <c r="E131">
        <v>0</v>
      </c>
      <c r="F131">
        <v>0</v>
      </c>
      <c r="G131">
        <v>0</v>
      </c>
      <c r="L131">
        <v>0</v>
      </c>
      <c r="M131">
        <v>0</v>
      </c>
      <c r="N131">
        <v>0</v>
      </c>
      <c r="O131">
        <v>0</v>
      </c>
      <c r="P131">
        <v>50</v>
      </c>
      <c r="Q131">
        <v>0</v>
      </c>
      <c r="S131">
        <v>0</v>
      </c>
      <c r="T131">
        <v>0</v>
      </c>
      <c r="U131">
        <v>0</v>
      </c>
      <c r="V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H131">
        <v>0</v>
      </c>
      <c r="AI131">
        <v>0</v>
      </c>
      <c r="AJ131">
        <v>0</v>
      </c>
      <c r="AK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</row>
    <row r="132" spans="1:47" x14ac:dyDescent="0.35">
      <c r="A132" t="s">
        <v>1365</v>
      </c>
      <c r="B132" t="s">
        <v>475</v>
      </c>
      <c r="C132">
        <v>230</v>
      </c>
      <c r="D132">
        <v>0</v>
      </c>
      <c r="E132">
        <v>0</v>
      </c>
      <c r="F132">
        <v>0</v>
      </c>
      <c r="G132">
        <v>0</v>
      </c>
      <c r="L132">
        <v>0</v>
      </c>
      <c r="M132">
        <v>0</v>
      </c>
      <c r="N132">
        <v>0</v>
      </c>
      <c r="O132">
        <v>100</v>
      </c>
      <c r="P132">
        <v>0</v>
      </c>
      <c r="Q132">
        <v>0</v>
      </c>
      <c r="S132">
        <v>0</v>
      </c>
      <c r="T132">
        <v>0</v>
      </c>
      <c r="U132">
        <v>0</v>
      </c>
      <c r="V132">
        <v>0</v>
      </c>
      <c r="AA132">
        <v>0</v>
      </c>
      <c r="AB132">
        <v>0</v>
      </c>
      <c r="AC132">
        <v>0</v>
      </c>
      <c r="AD132">
        <v>100</v>
      </c>
      <c r="AE132">
        <v>0</v>
      </c>
      <c r="AF132">
        <v>0</v>
      </c>
      <c r="AH132">
        <v>0</v>
      </c>
      <c r="AI132">
        <v>0</v>
      </c>
      <c r="AJ132">
        <v>0</v>
      </c>
      <c r="AK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</row>
    <row r="133" spans="1:47" x14ac:dyDescent="0.35">
      <c r="A133" t="s">
        <v>1367</v>
      </c>
      <c r="B133" t="s">
        <v>1137</v>
      </c>
      <c r="C133">
        <v>115</v>
      </c>
      <c r="D133">
        <v>0</v>
      </c>
      <c r="E133">
        <v>0</v>
      </c>
      <c r="F133">
        <v>0</v>
      </c>
      <c r="G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S133">
        <v>0</v>
      </c>
      <c r="T133">
        <v>0</v>
      </c>
      <c r="U133">
        <v>0</v>
      </c>
      <c r="V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H133">
        <v>0</v>
      </c>
      <c r="AI133">
        <v>0</v>
      </c>
      <c r="AJ133">
        <v>0</v>
      </c>
      <c r="AK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</row>
    <row r="134" spans="1:47" x14ac:dyDescent="0.35">
      <c r="A134" t="s">
        <v>1369</v>
      </c>
      <c r="B134" t="s">
        <v>1138</v>
      </c>
      <c r="C134">
        <v>115</v>
      </c>
      <c r="D134">
        <v>0</v>
      </c>
      <c r="E134">
        <v>0</v>
      </c>
      <c r="F134">
        <v>0</v>
      </c>
      <c r="G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S134">
        <v>0</v>
      </c>
      <c r="T134">
        <v>0</v>
      </c>
      <c r="U134">
        <v>0</v>
      </c>
      <c r="V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H134">
        <v>0</v>
      </c>
      <c r="AI134">
        <v>0</v>
      </c>
      <c r="AJ134">
        <v>0</v>
      </c>
      <c r="AK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</row>
    <row r="135" spans="1:47" x14ac:dyDescent="0.35">
      <c r="A135" t="s">
        <v>1363</v>
      </c>
      <c r="B135" t="s">
        <v>222</v>
      </c>
      <c r="C135">
        <v>115</v>
      </c>
      <c r="D135">
        <v>0</v>
      </c>
      <c r="E135">
        <v>0</v>
      </c>
      <c r="F135">
        <v>0</v>
      </c>
      <c r="G135">
        <v>0</v>
      </c>
      <c r="L135">
        <v>0</v>
      </c>
      <c r="M135">
        <v>0</v>
      </c>
      <c r="N135">
        <v>0</v>
      </c>
      <c r="O135">
        <v>10</v>
      </c>
      <c r="P135">
        <v>0</v>
      </c>
      <c r="Q135">
        <v>0</v>
      </c>
      <c r="S135">
        <v>0</v>
      </c>
      <c r="T135">
        <v>0</v>
      </c>
      <c r="U135">
        <v>0</v>
      </c>
      <c r="V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H135">
        <v>0</v>
      </c>
      <c r="AI135">
        <v>0</v>
      </c>
      <c r="AJ135">
        <v>0</v>
      </c>
      <c r="AK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</row>
    <row r="136" spans="1:47" x14ac:dyDescent="0.35">
      <c r="A136" t="s">
        <v>1363</v>
      </c>
      <c r="B136" t="s">
        <v>1139</v>
      </c>
      <c r="C136">
        <v>115</v>
      </c>
      <c r="D136">
        <v>0</v>
      </c>
      <c r="E136">
        <v>0</v>
      </c>
      <c r="F136">
        <v>0</v>
      </c>
      <c r="G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S136">
        <v>0</v>
      </c>
      <c r="T136">
        <v>0</v>
      </c>
      <c r="U136">
        <v>0</v>
      </c>
      <c r="V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H136">
        <v>0</v>
      </c>
      <c r="AI136">
        <v>0</v>
      </c>
      <c r="AJ136">
        <v>0</v>
      </c>
      <c r="AK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</row>
    <row r="137" spans="1:47" x14ac:dyDescent="0.35">
      <c r="A137" t="s">
        <v>1367</v>
      </c>
      <c r="B137" t="s">
        <v>1140</v>
      </c>
      <c r="C137">
        <v>115</v>
      </c>
      <c r="D137">
        <v>0</v>
      </c>
      <c r="E137">
        <v>0</v>
      </c>
      <c r="F137">
        <v>0</v>
      </c>
      <c r="G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S137">
        <v>0</v>
      </c>
      <c r="T137">
        <v>0</v>
      </c>
      <c r="U137">
        <v>0</v>
      </c>
      <c r="V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H137">
        <v>0</v>
      </c>
      <c r="AI137">
        <v>0</v>
      </c>
      <c r="AJ137">
        <v>0</v>
      </c>
      <c r="AK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</row>
    <row r="138" spans="1:47" x14ac:dyDescent="0.35">
      <c r="A138" t="s">
        <v>1369</v>
      </c>
      <c r="B138" t="s">
        <v>1141</v>
      </c>
      <c r="C138">
        <v>230</v>
      </c>
      <c r="D138">
        <v>0</v>
      </c>
      <c r="E138">
        <v>0</v>
      </c>
      <c r="F138">
        <v>0</v>
      </c>
      <c r="G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S138">
        <v>0</v>
      </c>
      <c r="T138">
        <v>0</v>
      </c>
      <c r="U138">
        <v>0</v>
      </c>
      <c r="V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H138">
        <v>0</v>
      </c>
      <c r="AI138">
        <v>0</v>
      </c>
      <c r="AJ138">
        <v>0</v>
      </c>
      <c r="AK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</row>
    <row r="139" spans="1:47" x14ac:dyDescent="0.35">
      <c r="A139" t="s">
        <v>1369</v>
      </c>
      <c r="B139" t="s">
        <v>317</v>
      </c>
      <c r="C139">
        <v>230</v>
      </c>
      <c r="D139">
        <v>0</v>
      </c>
      <c r="E139">
        <v>0</v>
      </c>
      <c r="F139">
        <v>0</v>
      </c>
      <c r="G139">
        <v>0</v>
      </c>
      <c r="L139">
        <v>0</v>
      </c>
      <c r="M139">
        <v>50</v>
      </c>
      <c r="N139">
        <v>0</v>
      </c>
      <c r="O139">
        <v>5</v>
      </c>
      <c r="P139">
        <v>0</v>
      </c>
      <c r="Q139">
        <v>0</v>
      </c>
      <c r="S139">
        <v>0</v>
      </c>
      <c r="T139">
        <v>0</v>
      </c>
      <c r="U139">
        <v>0</v>
      </c>
      <c r="V139">
        <v>0</v>
      </c>
      <c r="AA139">
        <v>0</v>
      </c>
      <c r="AB139">
        <v>140</v>
      </c>
      <c r="AC139">
        <v>0</v>
      </c>
      <c r="AD139">
        <v>157</v>
      </c>
      <c r="AE139">
        <v>0</v>
      </c>
      <c r="AF139">
        <v>0</v>
      </c>
      <c r="AH139">
        <v>0</v>
      </c>
      <c r="AI139">
        <v>0</v>
      </c>
      <c r="AJ139">
        <v>0</v>
      </c>
      <c r="AK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</row>
    <row r="140" spans="1:47" x14ac:dyDescent="0.35">
      <c r="A140" t="s">
        <v>1367</v>
      </c>
      <c r="B140" t="s">
        <v>1142</v>
      </c>
      <c r="C140">
        <v>115</v>
      </c>
      <c r="D140">
        <v>0</v>
      </c>
      <c r="E140">
        <v>0</v>
      </c>
      <c r="F140">
        <v>0</v>
      </c>
      <c r="G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S140">
        <v>0</v>
      </c>
      <c r="T140">
        <v>0</v>
      </c>
      <c r="U140">
        <v>0</v>
      </c>
      <c r="V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H140">
        <v>0</v>
      </c>
      <c r="AI140">
        <v>0</v>
      </c>
      <c r="AJ140">
        <v>0</v>
      </c>
      <c r="AK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</row>
    <row r="141" spans="1:47" x14ac:dyDescent="0.35">
      <c r="A141" t="s">
        <v>1367</v>
      </c>
      <c r="B141" t="s">
        <v>1143</v>
      </c>
      <c r="C141">
        <v>115</v>
      </c>
      <c r="D141">
        <v>0</v>
      </c>
      <c r="E141">
        <v>0</v>
      </c>
      <c r="F141">
        <v>0</v>
      </c>
      <c r="G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S141">
        <v>0</v>
      </c>
      <c r="T141">
        <v>0</v>
      </c>
      <c r="U141">
        <v>0</v>
      </c>
      <c r="V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H141">
        <v>0</v>
      </c>
      <c r="AI141">
        <v>0</v>
      </c>
      <c r="AJ141">
        <v>0</v>
      </c>
      <c r="AK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</row>
    <row r="142" spans="1:47" x14ac:dyDescent="0.35">
      <c r="A142" t="s">
        <v>1370</v>
      </c>
      <c r="B142" t="s">
        <v>1036</v>
      </c>
      <c r="C142">
        <v>230</v>
      </c>
      <c r="D142">
        <v>0</v>
      </c>
      <c r="E142">
        <v>0</v>
      </c>
      <c r="F142">
        <v>0</v>
      </c>
      <c r="G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S142">
        <v>0</v>
      </c>
      <c r="T142">
        <v>0</v>
      </c>
      <c r="U142">
        <v>0</v>
      </c>
      <c r="V142">
        <v>0</v>
      </c>
      <c r="AA142">
        <v>0</v>
      </c>
      <c r="AB142">
        <v>0</v>
      </c>
      <c r="AC142">
        <v>0</v>
      </c>
      <c r="AD142">
        <v>38</v>
      </c>
      <c r="AE142">
        <v>0</v>
      </c>
      <c r="AF142">
        <v>0</v>
      </c>
      <c r="AH142">
        <v>0</v>
      </c>
      <c r="AI142">
        <v>0</v>
      </c>
      <c r="AJ142">
        <v>0</v>
      </c>
      <c r="AK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</row>
    <row r="143" spans="1:47" x14ac:dyDescent="0.35">
      <c r="A143" t="s">
        <v>1370</v>
      </c>
      <c r="B143" t="s">
        <v>1036</v>
      </c>
      <c r="C143">
        <v>115</v>
      </c>
      <c r="D143">
        <v>0</v>
      </c>
      <c r="E143">
        <v>0</v>
      </c>
      <c r="F143">
        <v>0</v>
      </c>
      <c r="G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S143">
        <v>0</v>
      </c>
      <c r="T143">
        <v>0</v>
      </c>
      <c r="U143">
        <v>0</v>
      </c>
      <c r="V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H143">
        <v>0</v>
      </c>
      <c r="AI143">
        <v>0</v>
      </c>
      <c r="AJ143">
        <v>0</v>
      </c>
      <c r="AK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</row>
    <row r="144" spans="1:47" x14ac:dyDescent="0.35">
      <c r="A144" t="s">
        <v>1371</v>
      </c>
      <c r="B144" t="s">
        <v>1144</v>
      </c>
      <c r="C144">
        <v>230</v>
      </c>
      <c r="D144">
        <v>0</v>
      </c>
      <c r="E144">
        <v>0</v>
      </c>
      <c r="F144">
        <v>0</v>
      </c>
      <c r="G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S144">
        <v>0</v>
      </c>
      <c r="T144">
        <v>0</v>
      </c>
      <c r="U144">
        <v>0</v>
      </c>
      <c r="V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H144">
        <v>0</v>
      </c>
      <c r="AI144">
        <v>0</v>
      </c>
      <c r="AJ144">
        <v>0</v>
      </c>
      <c r="AK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</row>
    <row r="145" spans="1:47" x14ac:dyDescent="0.35">
      <c r="A145" t="s">
        <v>1371</v>
      </c>
      <c r="B145" t="s">
        <v>1144</v>
      </c>
      <c r="C145">
        <v>138</v>
      </c>
      <c r="D145">
        <v>0</v>
      </c>
      <c r="E145">
        <v>0</v>
      </c>
      <c r="F145">
        <v>0</v>
      </c>
      <c r="G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0</v>
      </c>
      <c r="T145">
        <v>0</v>
      </c>
      <c r="U145">
        <v>0</v>
      </c>
      <c r="V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H145">
        <v>0</v>
      </c>
      <c r="AI145">
        <v>0</v>
      </c>
      <c r="AJ145">
        <v>0</v>
      </c>
      <c r="AK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</row>
    <row r="146" spans="1:47" x14ac:dyDescent="0.35">
      <c r="A146" t="s">
        <v>1363</v>
      </c>
      <c r="B146" t="s">
        <v>1145</v>
      </c>
      <c r="C146">
        <v>115</v>
      </c>
      <c r="D146">
        <v>0</v>
      </c>
      <c r="E146">
        <v>0</v>
      </c>
      <c r="F146">
        <v>0</v>
      </c>
      <c r="G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S146">
        <v>0</v>
      </c>
      <c r="T146">
        <v>0</v>
      </c>
      <c r="U146">
        <v>0</v>
      </c>
      <c r="V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H146">
        <v>0</v>
      </c>
      <c r="AI146">
        <v>0</v>
      </c>
      <c r="AJ146">
        <v>0</v>
      </c>
      <c r="AK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</row>
    <row r="147" spans="1:47" x14ac:dyDescent="0.35">
      <c r="A147" t="s">
        <v>1369</v>
      </c>
      <c r="B147" t="s">
        <v>515</v>
      </c>
      <c r="C147">
        <v>500</v>
      </c>
      <c r="D147">
        <v>0</v>
      </c>
      <c r="E147">
        <v>0</v>
      </c>
      <c r="F147">
        <v>0</v>
      </c>
      <c r="G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S147">
        <v>0</v>
      </c>
      <c r="T147">
        <v>0</v>
      </c>
      <c r="U147">
        <v>0</v>
      </c>
      <c r="V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H147">
        <v>0</v>
      </c>
      <c r="AI147">
        <v>0</v>
      </c>
      <c r="AJ147">
        <v>0</v>
      </c>
      <c r="AK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</row>
    <row r="148" spans="1:47" x14ac:dyDescent="0.35">
      <c r="A148" t="s">
        <v>1369</v>
      </c>
      <c r="B148" t="s">
        <v>515</v>
      </c>
      <c r="C148">
        <v>230</v>
      </c>
      <c r="D148">
        <v>0</v>
      </c>
      <c r="E148">
        <v>0</v>
      </c>
      <c r="F148">
        <v>0</v>
      </c>
      <c r="G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S148">
        <v>0</v>
      </c>
      <c r="T148">
        <v>0</v>
      </c>
      <c r="U148">
        <v>0</v>
      </c>
      <c r="V148">
        <v>0</v>
      </c>
      <c r="AA148">
        <v>4.59</v>
      </c>
      <c r="AB148">
        <v>781.5</v>
      </c>
      <c r="AC148">
        <v>143.5</v>
      </c>
      <c r="AD148">
        <v>763.13099999999997</v>
      </c>
      <c r="AE148">
        <v>0</v>
      </c>
      <c r="AF148">
        <v>0</v>
      </c>
      <c r="AH148">
        <v>0</v>
      </c>
      <c r="AI148">
        <v>0</v>
      </c>
      <c r="AJ148">
        <v>0</v>
      </c>
      <c r="AK148">
        <v>0</v>
      </c>
      <c r="AP148">
        <v>4.59</v>
      </c>
      <c r="AQ148">
        <v>0</v>
      </c>
      <c r="AR148">
        <v>0</v>
      </c>
      <c r="AS148">
        <v>0</v>
      </c>
      <c r="AT148">
        <v>0</v>
      </c>
      <c r="AU148">
        <v>0</v>
      </c>
    </row>
    <row r="149" spans="1:47" x14ac:dyDescent="0.35">
      <c r="A149" t="s">
        <v>1369</v>
      </c>
      <c r="B149" t="s">
        <v>1146</v>
      </c>
      <c r="C149">
        <v>230</v>
      </c>
      <c r="D149">
        <v>0</v>
      </c>
      <c r="E149">
        <v>0</v>
      </c>
      <c r="F149">
        <v>0</v>
      </c>
      <c r="G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S149">
        <v>0</v>
      </c>
      <c r="T149">
        <v>0</v>
      </c>
      <c r="U149">
        <v>0</v>
      </c>
      <c r="V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H149">
        <v>0</v>
      </c>
      <c r="AI149">
        <v>0</v>
      </c>
      <c r="AJ149">
        <v>0</v>
      </c>
      <c r="AK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</row>
    <row r="150" spans="1:47" x14ac:dyDescent="0.35">
      <c r="A150" t="s">
        <v>1363</v>
      </c>
      <c r="B150" t="s">
        <v>1147</v>
      </c>
      <c r="C150">
        <v>230</v>
      </c>
      <c r="D150">
        <v>0</v>
      </c>
      <c r="E150">
        <v>0</v>
      </c>
      <c r="F150">
        <v>0</v>
      </c>
      <c r="G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S150">
        <v>0</v>
      </c>
      <c r="T150">
        <v>0</v>
      </c>
      <c r="U150">
        <v>0</v>
      </c>
      <c r="V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H150">
        <v>0</v>
      </c>
      <c r="AI150">
        <v>0</v>
      </c>
      <c r="AJ150">
        <v>0</v>
      </c>
      <c r="AK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</row>
    <row r="151" spans="1:47" x14ac:dyDescent="0.35">
      <c r="A151" t="s">
        <v>1370</v>
      </c>
      <c r="B151" t="s">
        <v>1148</v>
      </c>
      <c r="C151">
        <v>230</v>
      </c>
      <c r="D151">
        <v>0</v>
      </c>
      <c r="E151">
        <v>0</v>
      </c>
      <c r="F151">
        <v>0</v>
      </c>
      <c r="G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S151">
        <v>0</v>
      </c>
      <c r="T151">
        <v>0</v>
      </c>
      <c r="U151">
        <v>0</v>
      </c>
      <c r="V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H151">
        <v>0</v>
      </c>
      <c r="AI151">
        <v>0</v>
      </c>
      <c r="AJ151">
        <v>0</v>
      </c>
      <c r="AK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</row>
    <row r="152" spans="1:47" x14ac:dyDescent="0.35">
      <c r="A152" t="s">
        <v>1370</v>
      </c>
      <c r="B152" t="s">
        <v>1149</v>
      </c>
      <c r="C152">
        <v>230</v>
      </c>
      <c r="D152">
        <v>0</v>
      </c>
      <c r="E152">
        <v>0</v>
      </c>
      <c r="F152">
        <v>0</v>
      </c>
      <c r="G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S152">
        <v>0</v>
      </c>
      <c r="T152">
        <v>0</v>
      </c>
      <c r="U152">
        <v>0</v>
      </c>
      <c r="V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H152">
        <v>0</v>
      </c>
      <c r="AI152">
        <v>0</v>
      </c>
      <c r="AJ152">
        <v>0</v>
      </c>
      <c r="AK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</row>
    <row r="153" spans="1:47" x14ac:dyDescent="0.35">
      <c r="A153" t="s">
        <v>1370</v>
      </c>
      <c r="B153" t="s">
        <v>1150</v>
      </c>
      <c r="C153">
        <v>115</v>
      </c>
      <c r="D153">
        <v>0</v>
      </c>
      <c r="E153">
        <v>0</v>
      </c>
      <c r="F153">
        <v>0</v>
      </c>
      <c r="G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S153">
        <v>0</v>
      </c>
      <c r="T153">
        <v>0</v>
      </c>
      <c r="U153">
        <v>0</v>
      </c>
      <c r="V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H153">
        <v>0</v>
      </c>
      <c r="AI153">
        <v>0</v>
      </c>
      <c r="AJ153">
        <v>0</v>
      </c>
      <c r="AK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</row>
    <row r="154" spans="1:47" x14ac:dyDescent="0.35">
      <c r="A154" t="s">
        <v>1370</v>
      </c>
      <c r="B154" t="s">
        <v>1151</v>
      </c>
      <c r="C154">
        <v>230</v>
      </c>
      <c r="D154">
        <v>0</v>
      </c>
      <c r="E154">
        <v>0</v>
      </c>
      <c r="F154">
        <v>0</v>
      </c>
      <c r="G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S154">
        <v>0</v>
      </c>
      <c r="T154">
        <v>0</v>
      </c>
      <c r="U154">
        <v>0</v>
      </c>
      <c r="V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H154">
        <v>0</v>
      </c>
      <c r="AI154">
        <v>0</v>
      </c>
      <c r="AJ154">
        <v>0</v>
      </c>
      <c r="AK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</row>
    <row r="155" spans="1:47" x14ac:dyDescent="0.35">
      <c r="A155" t="s">
        <v>1369</v>
      </c>
      <c r="B155" t="s">
        <v>1152</v>
      </c>
      <c r="C155">
        <v>70</v>
      </c>
      <c r="D155">
        <v>0</v>
      </c>
      <c r="E155">
        <v>0</v>
      </c>
      <c r="F155">
        <v>0</v>
      </c>
      <c r="G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S155">
        <v>0</v>
      </c>
      <c r="T155">
        <v>0</v>
      </c>
      <c r="U155">
        <v>0</v>
      </c>
      <c r="V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H155">
        <v>0</v>
      </c>
      <c r="AI155">
        <v>0</v>
      </c>
      <c r="AJ155">
        <v>0</v>
      </c>
      <c r="AK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</row>
    <row r="156" spans="1:47" x14ac:dyDescent="0.35">
      <c r="A156" t="s">
        <v>1370</v>
      </c>
      <c r="B156" t="s">
        <v>1153</v>
      </c>
      <c r="C156">
        <v>230</v>
      </c>
      <c r="D156">
        <v>0</v>
      </c>
      <c r="E156">
        <v>0</v>
      </c>
      <c r="F156">
        <v>0</v>
      </c>
      <c r="G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S156">
        <v>0</v>
      </c>
      <c r="T156">
        <v>0</v>
      </c>
      <c r="U156">
        <v>0</v>
      </c>
      <c r="V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H156">
        <v>0</v>
      </c>
      <c r="AI156">
        <v>0</v>
      </c>
      <c r="AJ156">
        <v>0</v>
      </c>
      <c r="AK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</row>
    <row r="157" spans="1:47" x14ac:dyDescent="0.35">
      <c r="A157" t="s">
        <v>1370</v>
      </c>
      <c r="B157" t="s">
        <v>1154</v>
      </c>
      <c r="C157">
        <v>230</v>
      </c>
      <c r="D157">
        <v>0</v>
      </c>
      <c r="E157">
        <v>0</v>
      </c>
      <c r="F157">
        <v>0</v>
      </c>
      <c r="G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S157">
        <v>0</v>
      </c>
      <c r="T157">
        <v>0</v>
      </c>
      <c r="U157">
        <v>0</v>
      </c>
      <c r="V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H157">
        <v>0</v>
      </c>
      <c r="AI157">
        <v>0</v>
      </c>
      <c r="AJ157">
        <v>0</v>
      </c>
      <c r="AK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</row>
    <row r="158" spans="1:47" x14ac:dyDescent="0.35">
      <c r="A158" t="s">
        <v>1368</v>
      </c>
      <c r="B158" t="s">
        <v>233</v>
      </c>
      <c r="C158">
        <v>230</v>
      </c>
      <c r="D158">
        <v>0</v>
      </c>
      <c r="E158">
        <v>1.9</v>
      </c>
      <c r="F158">
        <v>0</v>
      </c>
      <c r="G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S158">
        <v>0</v>
      </c>
      <c r="T158">
        <v>0</v>
      </c>
      <c r="U158">
        <v>0</v>
      </c>
      <c r="V158">
        <v>0</v>
      </c>
      <c r="AA158">
        <v>0</v>
      </c>
      <c r="AB158">
        <v>0</v>
      </c>
      <c r="AC158">
        <v>0</v>
      </c>
      <c r="AD158">
        <v>70</v>
      </c>
      <c r="AE158">
        <v>0</v>
      </c>
      <c r="AF158">
        <v>0</v>
      </c>
      <c r="AH158">
        <v>0</v>
      </c>
      <c r="AI158">
        <v>0</v>
      </c>
      <c r="AJ158">
        <v>0</v>
      </c>
      <c r="AK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</row>
    <row r="159" spans="1:47" x14ac:dyDescent="0.35">
      <c r="A159" t="s">
        <v>1364</v>
      </c>
      <c r="B159" t="s">
        <v>1155</v>
      </c>
      <c r="C159">
        <v>230</v>
      </c>
      <c r="D159">
        <v>0</v>
      </c>
      <c r="E159">
        <v>0</v>
      </c>
      <c r="F159">
        <v>0</v>
      </c>
      <c r="G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S159">
        <v>0</v>
      </c>
      <c r="T159">
        <v>0</v>
      </c>
      <c r="U159">
        <v>0</v>
      </c>
      <c r="V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H159">
        <v>0</v>
      </c>
      <c r="AI159">
        <v>0</v>
      </c>
      <c r="AJ159">
        <v>0</v>
      </c>
      <c r="AK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</row>
    <row r="160" spans="1:47" x14ac:dyDescent="0.35">
      <c r="A160" t="s">
        <v>1363</v>
      </c>
      <c r="B160" t="s">
        <v>1156</v>
      </c>
      <c r="C160">
        <v>115</v>
      </c>
      <c r="D160">
        <v>0</v>
      </c>
      <c r="E160">
        <v>0</v>
      </c>
      <c r="F160">
        <v>0</v>
      </c>
      <c r="G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S160">
        <v>0</v>
      </c>
      <c r="T160">
        <v>0</v>
      </c>
      <c r="U160">
        <v>0</v>
      </c>
      <c r="V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H160">
        <v>0</v>
      </c>
      <c r="AI160">
        <v>0</v>
      </c>
      <c r="AJ160">
        <v>0</v>
      </c>
      <c r="AK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</row>
    <row r="161" spans="1:47" x14ac:dyDescent="0.35">
      <c r="A161" t="s">
        <v>1364</v>
      </c>
      <c r="B161" t="s">
        <v>1157</v>
      </c>
      <c r="C161">
        <v>230</v>
      </c>
      <c r="D161">
        <v>0</v>
      </c>
      <c r="E161">
        <v>0</v>
      </c>
      <c r="F161">
        <v>0</v>
      </c>
      <c r="G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S161">
        <v>0</v>
      </c>
      <c r="T161">
        <v>0</v>
      </c>
      <c r="U161">
        <v>0</v>
      </c>
      <c r="V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H161">
        <v>0</v>
      </c>
      <c r="AI161">
        <v>0</v>
      </c>
      <c r="AJ161">
        <v>0</v>
      </c>
      <c r="AK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</row>
    <row r="162" spans="1:47" x14ac:dyDescent="0.35">
      <c r="A162" t="s">
        <v>1367</v>
      </c>
      <c r="B162" t="s">
        <v>1158</v>
      </c>
      <c r="C162">
        <v>115</v>
      </c>
      <c r="D162">
        <v>0</v>
      </c>
      <c r="E162">
        <v>0</v>
      </c>
      <c r="F162">
        <v>0</v>
      </c>
      <c r="G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S162">
        <v>0</v>
      </c>
      <c r="T162">
        <v>0</v>
      </c>
      <c r="U162">
        <v>0</v>
      </c>
      <c r="V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H162">
        <v>0</v>
      </c>
      <c r="AI162">
        <v>0</v>
      </c>
      <c r="AJ162">
        <v>0</v>
      </c>
      <c r="AK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</row>
    <row r="163" spans="1:47" x14ac:dyDescent="0.35">
      <c r="A163" t="s">
        <v>1367</v>
      </c>
      <c r="B163" t="s">
        <v>1159</v>
      </c>
      <c r="C163">
        <v>115</v>
      </c>
      <c r="D163">
        <v>0</v>
      </c>
      <c r="E163">
        <v>0</v>
      </c>
      <c r="F163">
        <v>0</v>
      </c>
      <c r="G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S163">
        <v>0</v>
      </c>
      <c r="T163">
        <v>0</v>
      </c>
      <c r="U163">
        <v>0</v>
      </c>
      <c r="V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H163">
        <v>0</v>
      </c>
      <c r="AI163">
        <v>0</v>
      </c>
      <c r="AJ163">
        <v>0</v>
      </c>
      <c r="AK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</row>
    <row r="164" spans="1:47" x14ac:dyDescent="0.35">
      <c r="A164" t="s">
        <v>1370</v>
      </c>
      <c r="B164" t="s">
        <v>1160</v>
      </c>
      <c r="C164">
        <v>115</v>
      </c>
      <c r="D164">
        <v>0</v>
      </c>
      <c r="E164">
        <v>0</v>
      </c>
      <c r="F164">
        <v>0</v>
      </c>
      <c r="G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S164">
        <v>0</v>
      </c>
      <c r="T164">
        <v>0</v>
      </c>
      <c r="U164">
        <v>0</v>
      </c>
      <c r="V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H164">
        <v>0</v>
      </c>
      <c r="AI164">
        <v>0</v>
      </c>
      <c r="AJ164">
        <v>0</v>
      </c>
      <c r="AK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</row>
    <row r="165" spans="1:47" x14ac:dyDescent="0.35">
      <c r="A165" t="s">
        <v>1369</v>
      </c>
      <c r="B165" t="s">
        <v>1161</v>
      </c>
      <c r="C165">
        <v>230</v>
      </c>
      <c r="D165">
        <v>0</v>
      </c>
      <c r="E165">
        <v>0</v>
      </c>
      <c r="F165">
        <v>0</v>
      </c>
      <c r="G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S165">
        <v>0</v>
      </c>
      <c r="T165">
        <v>0</v>
      </c>
      <c r="U165">
        <v>0</v>
      </c>
      <c r="V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H165">
        <v>0</v>
      </c>
      <c r="AI165">
        <v>0</v>
      </c>
      <c r="AJ165">
        <v>0</v>
      </c>
      <c r="AK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</row>
    <row r="166" spans="1:47" x14ac:dyDescent="0.35">
      <c r="A166" t="s">
        <v>1363</v>
      </c>
      <c r="B166" t="s">
        <v>1001</v>
      </c>
      <c r="C166">
        <v>115</v>
      </c>
      <c r="D166">
        <v>0</v>
      </c>
      <c r="E166">
        <v>0</v>
      </c>
      <c r="F166">
        <v>0</v>
      </c>
      <c r="G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S166">
        <v>0</v>
      </c>
      <c r="T166">
        <v>0</v>
      </c>
      <c r="U166">
        <v>0</v>
      </c>
      <c r="V166">
        <v>0</v>
      </c>
      <c r="AA166">
        <v>2.4</v>
      </c>
      <c r="AB166">
        <v>0</v>
      </c>
      <c r="AC166">
        <v>0</v>
      </c>
      <c r="AD166">
        <v>0</v>
      </c>
      <c r="AE166">
        <v>0</v>
      </c>
      <c r="AF166">
        <v>0</v>
      </c>
      <c r="AH166">
        <v>0</v>
      </c>
      <c r="AI166">
        <v>0</v>
      </c>
      <c r="AJ166">
        <v>0</v>
      </c>
      <c r="AK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</row>
    <row r="167" spans="1:47" x14ac:dyDescent="0.35">
      <c r="A167" t="s">
        <v>1369</v>
      </c>
      <c r="B167" t="s">
        <v>1054</v>
      </c>
      <c r="C167">
        <v>115</v>
      </c>
      <c r="D167">
        <v>0</v>
      </c>
      <c r="E167">
        <v>0</v>
      </c>
      <c r="F167">
        <v>0</v>
      </c>
      <c r="G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S167">
        <v>0</v>
      </c>
      <c r="T167">
        <v>0</v>
      </c>
      <c r="U167">
        <v>0</v>
      </c>
      <c r="V167">
        <v>0</v>
      </c>
      <c r="AA167">
        <v>0</v>
      </c>
      <c r="AB167">
        <v>0</v>
      </c>
      <c r="AC167">
        <v>0</v>
      </c>
      <c r="AD167">
        <v>32</v>
      </c>
      <c r="AE167">
        <v>0</v>
      </c>
      <c r="AF167">
        <v>0</v>
      </c>
      <c r="AH167">
        <v>0</v>
      </c>
      <c r="AI167">
        <v>0</v>
      </c>
      <c r="AJ167">
        <v>0</v>
      </c>
      <c r="AK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</row>
    <row r="168" spans="1:47" x14ac:dyDescent="0.35">
      <c r="A168" t="s">
        <v>1364</v>
      </c>
      <c r="B168" t="s">
        <v>1162</v>
      </c>
      <c r="C168">
        <v>230</v>
      </c>
      <c r="D168">
        <v>0</v>
      </c>
      <c r="E168">
        <v>0</v>
      </c>
      <c r="F168">
        <v>0</v>
      </c>
      <c r="G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S168">
        <v>0</v>
      </c>
      <c r="T168">
        <v>0</v>
      </c>
      <c r="U168">
        <v>0</v>
      </c>
      <c r="V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H168">
        <v>0</v>
      </c>
      <c r="AI168">
        <v>0</v>
      </c>
      <c r="AJ168">
        <v>0</v>
      </c>
      <c r="AK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</row>
    <row r="169" spans="1:47" x14ac:dyDescent="0.35">
      <c r="A169" t="s">
        <v>1371</v>
      </c>
      <c r="B169" t="s">
        <v>1163</v>
      </c>
      <c r="C169">
        <v>500</v>
      </c>
      <c r="D169">
        <v>0</v>
      </c>
      <c r="E169">
        <v>0</v>
      </c>
      <c r="F169">
        <v>0</v>
      </c>
      <c r="G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S169">
        <v>0</v>
      </c>
      <c r="T169">
        <v>0</v>
      </c>
      <c r="U169">
        <v>0</v>
      </c>
      <c r="V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H169">
        <v>0</v>
      </c>
      <c r="AI169">
        <v>0</v>
      </c>
      <c r="AJ169">
        <v>0</v>
      </c>
      <c r="AK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</row>
    <row r="170" spans="1:47" x14ac:dyDescent="0.35">
      <c r="A170" t="s">
        <v>1366</v>
      </c>
      <c r="B170" t="s">
        <v>540</v>
      </c>
      <c r="C170">
        <v>500</v>
      </c>
      <c r="D170">
        <v>0</v>
      </c>
      <c r="E170">
        <v>0</v>
      </c>
      <c r="F170">
        <v>0</v>
      </c>
      <c r="G170">
        <v>0</v>
      </c>
      <c r="L170">
        <v>0</v>
      </c>
      <c r="M170">
        <v>52.5</v>
      </c>
      <c r="N170">
        <v>0</v>
      </c>
      <c r="O170">
        <v>12.5</v>
      </c>
      <c r="P170">
        <v>0</v>
      </c>
      <c r="Q170">
        <v>0</v>
      </c>
      <c r="S170">
        <v>0</v>
      </c>
      <c r="T170">
        <v>0</v>
      </c>
      <c r="U170">
        <v>0</v>
      </c>
      <c r="V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H170">
        <v>0</v>
      </c>
      <c r="AI170">
        <v>0</v>
      </c>
      <c r="AJ170">
        <v>0</v>
      </c>
      <c r="AK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</row>
    <row r="171" spans="1:47" x14ac:dyDescent="0.35">
      <c r="A171" t="s">
        <v>1369</v>
      </c>
      <c r="B171" t="s">
        <v>1164</v>
      </c>
      <c r="C171">
        <v>230</v>
      </c>
      <c r="D171">
        <v>0</v>
      </c>
      <c r="E171">
        <v>0</v>
      </c>
      <c r="F171">
        <v>0</v>
      </c>
      <c r="G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0</v>
      </c>
      <c r="T171">
        <v>0</v>
      </c>
      <c r="U171">
        <v>0</v>
      </c>
      <c r="V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H171">
        <v>0</v>
      </c>
      <c r="AI171">
        <v>0</v>
      </c>
      <c r="AJ171">
        <v>0</v>
      </c>
      <c r="AK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</row>
    <row r="172" spans="1:47" x14ac:dyDescent="0.35">
      <c r="A172" t="s">
        <v>1369</v>
      </c>
      <c r="B172" t="s">
        <v>279</v>
      </c>
      <c r="C172">
        <v>230</v>
      </c>
      <c r="D172">
        <v>0</v>
      </c>
      <c r="E172">
        <v>0</v>
      </c>
      <c r="F172">
        <v>0</v>
      </c>
      <c r="G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S172">
        <v>0</v>
      </c>
      <c r="T172">
        <v>0</v>
      </c>
      <c r="U172">
        <v>0</v>
      </c>
      <c r="V172">
        <v>0</v>
      </c>
      <c r="AA172">
        <v>3</v>
      </c>
      <c r="AB172">
        <v>0</v>
      </c>
      <c r="AC172">
        <v>0</v>
      </c>
      <c r="AD172">
        <v>0</v>
      </c>
      <c r="AE172">
        <v>0</v>
      </c>
      <c r="AF172">
        <v>0</v>
      </c>
      <c r="AH172">
        <v>0</v>
      </c>
      <c r="AI172">
        <v>0</v>
      </c>
      <c r="AJ172">
        <v>0</v>
      </c>
      <c r="AK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</row>
    <row r="173" spans="1:47" x14ac:dyDescent="0.35">
      <c r="A173" t="s">
        <v>1369</v>
      </c>
      <c r="B173" t="s">
        <v>216</v>
      </c>
      <c r="C173">
        <v>230</v>
      </c>
      <c r="D173">
        <v>0</v>
      </c>
      <c r="E173">
        <v>1.9</v>
      </c>
      <c r="F173">
        <v>0</v>
      </c>
      <c r="G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S173">
        <v>0</v>
      </c>
      <c r="T173">
        <v>0</v>
      </c>
      <c r="U173">
        <v>0</v>
      </c>
      <c r="V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H173">
        <v>0</v>
      </c>
      <c r="AI173">
        <v>0</v>
      </c>
      <c r="AJ173">
        <v>0</v>
      </c>
      <c r="AK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</row>
    <row r="174" spans="1:47" x14ac:dyDescent="0.35">
      <c r="A174" t="s">
        <v>1367</v>
      </c>
      <c r="B174" t="s">
        <v>1165</v>
      </c>
      <c r="C174">
        <v>230</v>
      </c>
      <c r="D174">
        <v>0</v>
      </c>
      <c r="E174">
        <v>0</v>
      </c>
      <c r="F174">
        <v>0</v>
      </c>
      <c r="G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S174">
        <v>0</v>
      </c>
      <c r="T174">
        <v>0</v>
      </c>
      <c r="U174">
        <v>0</v>
      </c>
      <c r="V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H174">
        <v>0</v>
      </c>
      <c r="AI174">
        <v>0</v>
      </c>
      <c r="AJ174">
        <v>0</v>
      </c>
      <c r="AK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</row>
    <row r="175" spans="1:47" x14ac:dyDescent="0.35">
      <c r="A175" t="s">
        <v>1370</v>
      </c>
      <c r="B175" t="s">
        <v>1166</v>
      </c>
      <c r="C175">
        <v>115</v>
      </c>
      <c r="D175">
        <v>0</v>
      </c>
      <c r="E175">
        <v>0</v>
      </c>
      <c r="F175">
        <v>0</v>
      </c>
      <c r="G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S175">
        <v>0</v>
      </c>
      <c r="T175">
        <v>0</v>
      </c>
      <c r="U175">
        <v>0</v>
      </c>
      <c r="V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H175">
        <v>0</v>
      </c>
      <c r="AI175">
        <v>0</v>
      </c>
      <c r="AJ175">
        <v>0</v>
      </c>
      <c r="AK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</row>
    <row r="176" spans="1:47" x14ac:dyDescent="0.35">
      <c r="A176" t="s">
        <v>1364</v>
      </c>
      <c r="B176" t="s">
        <v>509</v>
      </c>
      <c r="C176">
        <v>230</v>
      </c>
      <c r="D176">
        <v>0</v>
      </c>
      <c r="E176">
        <v>0</v>
      </c>
      <c r="F176">
        <v>0</v>
      </c>
      <c r="G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S176">
        <v>0</v>
      </c>
      <c r="T176">
        <v>5.6</v>
      </c>
      <c r="U176">
        <v>0</v>
      </c>
      <c r="V176">
        <v>0</v>
      </c>
      <c r="AA176">
        <v>2.4</v>
      </c>
      <c r="AB176">
        <v>0</v>
      </c>
      <c r="AC176">
        <v>0</v>
      </c>
      <c r="AD176">
        <v>200</v>
      </c>
      <c r="AE176">
        <v>0</v>
      </c>
      <c r="AF176">
        <v>0</v>
      </c>
      <c r="AH176">
        <v>0</v>
      </c>
      <c r="AI176">
        <v>0</v>
      </c>
      <c r="AJ176">
        <v>0</v>
      </c>
      <c r="AK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</row>
    <row r="177" spans="1:47" x14ac:dyDescent="0.35">
      <c r="A177" t="s">
        <v>1367</v>
      </c>
      <c r="B177" t="s">
        <v>819</v>
      </c>
      <c r="C177">
        <v>115</v>
      </c>
      <c r="D177">
        <v>0</v>
      </c>
      <c r="E177">
        <v>0</v>
      </c>
      <c r="F177">
        <v>0</v>
      </c>
      <c r="G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S177">
        <v>0</v>
      </c>
      <c r="T177">
        <v>0</v>
      </c>
      <c r="U177">
        <v>0</v>
      </c>
      <c r="V177">
        <v>0</v>
      </c>
      <c r="AA177">
        <v>0</v>
      </c>
      <c r="AB177">
        <v>0</v>
      </c>
      <c r="AC177">
        <v>0</v>
      </c>
      <c r="AD177">
        <v>10</v>
      </c>
      <c r="AE177">
        <v>0</v>
      </c>
      <c r="AF177">
        <v>0</v>
      </c>
      <c r="AH177">
        <v>0</v>
      </c>
      <c r="AI177">
        <v>0</v>
      </c>
      <c r="AJ177">
        <v>0</v>
      </c>
      <c r="AK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</row>
    <row r="178" spans="1:47" x14ac:dyDescent="0.35">
      <c r="A178" t="s">
        <v>1370</v>
      </c>
      <c r="B178" t="s">
        <v>1167</v>
      </c>
      <c r="C178">
        <v>115</v>
      </c>
      <c r="D178">
        <v>0</v>
      </c>
      <c r="E178">
        <v>0</v>
      </c>
      <c r="F178">
        <v>0</v>
      </c>
      <c r="G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S178">
        <v>0</v>
      </c>
      <c r="T178">
        <v>0</v>
      </c>
      <c r="U178">
        <v>0</v>
      </c>
      <c r="V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H178">
        <v>0</v>
      </c>
      <c r="AI178">
        <v>0</v>
      </c>
      <c r="AJ178">
        <v>0</v>
      </c>
      <c r="AK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</row>
    <row r="179" spans="1:47" x14ac:dyDescent="0.35">
      <c r="A179" t="s">
        <v>1370</v>
      </c>
      <c r="B179" t="s">
        <v>1168</v>
      </c>
      <c r="C179">
        <v>115</v>
      </c>
      <c r="D179">
        <v>0</v>
      </c>
      <c r="E179">
        <v>0</v>
      </c>
      <c r="F179">
        <v>0</v>
      </c>
      <c r="G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S179">
        <v>0</v>
      </c>
      <c r="T179">
        <v>0</v>
      </c>
      <c r="U179">
        <v>0</v>
      </c>
      <c r="V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H179">
        <v>0</v>
      </c>
      <c r="AI179">
        <v>0</v>
      </c>
      <c r="AJ179">
        <v>0</v>
      </c>
      <c r="AK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</row>
    <row r="180" spans="1:47" x14ac:dyDescent="0.35">
      <c r="A180" t="s">
        <v>1366</v>
      </c>
      <c r="B180" t="s">
        <v>533</v>
      </c>
      <c r="C180">
        <v>500</v>
      </c>
      <c r="D180">
        <v>0</v>
      </c>
      <c r="E180">
        <v>0</v>
      </c>
      <c r="F180">
        <v>0</v>
      </c>
      <c r="G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S180">
        <v>0</v>
      </c>
      <c r="T180">
        <v>0</v>
      </c>
      <c r="U180">
        <v>0</v>
      </c>
      <c r="V180">
        <v>0</v>
      </c>
      <c r="AA180">
        <v>0</v>
      </c>
      <c r="AB180">
        <v>0</v>
      </c>
      <c r="AC180">
        <v>500</v>
      </c>
      <c r="AD180">
        <v>250</v>
      </c>
      <c r="AE180">
        <v>0</v>
      </c>
      <c r="AF180">
        <v>0</v>
      </c>
      <c r="AH180">
        <v>0</v>
      </c>
      <c r="AI180">
        <v>0</v>
      </c>
      <c r="AJ180">
        <v>0</v>
      </c>
      <c r="AK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</row>
    <row r="181" spans="1:47" x14ac:dyDescent="0.35">
      <c r="A181" t="s">
        <v>1370</v>
      </c>
      <c r="B181" t="s">
        <v>1169</v>
      </c>
      <c r="C181">
        <v>115</v>
      </c>
      <c r="D181">
        <v>0</v>
      </c>
      <c r="E181">
        <v>0</v>
      </c>
      <c r="F181">
        <v>0</v>
      </c>
      <c r="G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S181">
        <v>0</v>
      </c>
      <c r="T181">
        <v>0</v>
      </c>
      <c r="U181">
        <v>0</v>
      </c>
      <c r="V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H181">
        <v>0</v>
      </c>
      <c r="AI181">
        <v>0</v>
      </c>
      <c r="AJ181">
        <v>0</v>
      </c>
      <c r="AK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</row>
    <row r="182" spans="1:47" x14ac:dyDescent="0.35">
      <c r="A182" t="s">
        <v>1370</v>
      </c>
      <c r="B182" t="s">
        <v>802</v>
      </c>
      <c r="C182">
        <v>115</v>
      </c>
      <c r="D182">
        <v>0</v>
      </c>
      <c r="E182">
        <v>0</v>
      </c>
      <c r="F182">
        <v>0</v>
      </c>
      <c r="G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S182">
        <v>0</v>
      </c>
      <c r="T182">
        <v>0</v>
      </c>
      <c r="U182">
        <v>0</v>
      </c>
      <c r="V182">
        <v>0</v>
      </c>
      <c r="AA182">
        <v>7.9690000000000003</v>
      </c>
      <c r="AB182">
        <v>0</v>
      </c>
      <c r="AC182">
        <v>0</v>
      </c>
      <c r="AD182">
        <v>1.25</v>
      </c>
      <c r="AE182">
        <v>0</v>
      </c>
      <c r="AF182">
        <v>0</v>
      </c>
      <c r="AH182">
        <v>0</v>
      </c>
      <c r="AI182">
        <v>0</v>
      </c>
      <c r="AJ182">
        <v>0</v>
      </c>
      <c r="AK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</row>
    <row r="183" spans="1:47" x14ac:dyDescent="0.35">
      <c r="A183" t="s">
        <v>1370</v>
      </c>
      <c r="B183" t="s">
        <v>1391</v>
      </c>
      <c r="C183">
        <v>500</v>
      </c>
      <c r="D183">
        <v>0</v>
      </c>
      <c r="E183">
        <v>0</v>
      </c>
      <c r="F183">
        <v>0</v>
      </c>
      <c r="G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S183">
        <v>0</v>
      </c>
      <c r="T183">
        <v>0</v>
      </c>
      <c r="U183">
        <v>0</v>
      </c>
      <c r="V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H183">
        <v>0</v>
      </c>
      <c r="AI183">
        <v>0</v>
      </c>
      <c r="AJ183">
        <v>0</v>
      </c>
      <c r="AK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</row>
    <row r="184" spans="1:47" x14ac:dyDescent="0.35">
      <c r="A184" t="s">
        <v>1364</v>
      </c>
      <c r="B184" t="s">
        <v>1170</v>
      </c>
      <c r="C184">
        <v>230</v>
      </c>
      <c r="D184">
        <v>0</v>
      </c>
      <c r="E184">
        <v>0</v>
      </c>
      <c r="F184">
        <v>0</v>
      </c>
      <c r="G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</v>
      </c>
      <c r="T184">
        <v>0</v>
      </c>
      <c r="U184">
        <v>0</v>
      </c>
      <c r="V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H184">
        <v>0</v>
      </c>
      <c r="AI184">
        <v>0</v>
      </c>
      <c r="AJ184">
        <v>0</v>
      </c>
      <c r="AK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</row>
    <row r="185" spans="1:47" x14ac:dyDescent="0.35">
      <c r="A185" t="s">
        <v>1370</v>
      </c>
      <c r="B185" t="s">
        <v>1171</v>
      </c>
      <c r="C185">
        <v>230</v>
      </c>
      <c r="D185">
        <v>0</v>
      </c>
      <c r="E185">
        <v>0</v>
      </c>
      <c r="F185">
        <v>0</v>
      </c>
      <c r="G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S185">
        <v>0</v>
      </c>
      <c r="T185">
        <v>0</v>
      </c>
      <c r="U185">
        <v>0</v>
      </c>
      <c r="V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H185">
        <v>0</v>
      </c>
      <c r="AI185">
        <v>0</v>
      </c>
      <c r="AJ185">
        <v>0</v>
      </c>
      <c r="AK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</row>
    <row r="186" spans="1:47" x14ac:dyDescent="0.35">
      <c r="A186" t="s">
        <v>1370</v>
      </c>
      <c r="B186" t="s">
        <v>1171</v>
      </c>
      <c r="C186">
        <v>115</v>
      </c>
      <c r="D186">
        <v>0</v>
      </c>
      <c r="E186">
        <v>0</v>
      </c>
      <c r="F186">
        <v>0</v>
      </c>
      <c r="G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S186">
        <v>0</v>
      </c>
      <c r="T186">
        <v>0</v>
      </c>
      <c r="U186">
        <v>0</v>
      </c>
      <c r="V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H186">
        <v>0</v>
      </c>
      <c r="AI186">
        <v>0</v>
      </c>
      <c r="AJ186">
        <v>0</v>
      </c>
      <c r="AK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</row>
    <row r="187" spans="1:47" x14ac:dyDescent="0.35">
      <c r="A187" t="s">
        <v>1366</v>
      </c>
      <c r="B187" t="s">
        <v>239</v>
      </c>
      <c r="C187">
        <v>500</v>
      </c>
      <c r="D187">
        <v>0</v>
      </c>
      <c r="E187">
        <v>0</v>
      </c>
      <c r="F187">
        <v>0</v>
      </c>
      <c r="G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S187">
        <v>0</v>
      </c>
      <c r="T187">
        <v>0</v>
      </c>
      <c r="U187">
        <v>0</v>
      </c>
      <c r="V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H187">
        <v>0</v>
      </c>
      <c r="AI187">
        <v>0</v>
      </c>
      <c r="AJ187">
        <v>0</v>
      </c>
      <c r="AK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</row>
    <row r="188" spans="1:47" x14ac:dyDescent="0.35">
      <c r="A188" t="s">
        <v>1366</v>
      </c>
      <c r="B188" t="s">
        <v>239</v>
      </c>
      <c r="C188">
        <v>230</v>
      </c>
      <c r="D188">
        <v>50</v>
      </c>
      <c r="E188">
        <v>0</v>
      </c>
      <c r="F188">
        <v>0</v>
      </c>
      <c r="G188">
        <v>0</v>
      </c>
      <c r="L188">
        <v>0</v>
      </c>
      <c r="M188">
        <v>120</v>
      </c>
      <c r="N188">
        <v>0</v>
      </c>
      <c r="O188">
        <v>171</v>
      </c>
      <c r="P188">
        <v>0</v>
      </c>
      <c r="Q188">
        <v>0</v>
      </c>
      <c r="S188">
        <v>0</v>
      </c>
      <c r="T188">
        <v>0</v>
      </c>
      <c r="U188">
        <v>0</v>
      </c>
      <c r="V188">
        <v>0</v>
      </c>
      <c r="AA188">
        <v>0</v>
      </c>
      <c r="AB188">
        <v>0</v>
      </c>
      <c r="AC188">
        <v>0</v>
      </c>
      <c r="AD188">
        <v>174</v>
      </c>
      <c r="AE188">
        <v>0</v>
      </c>
      <c r="AF188">
        <v>0</v>
      </c>
      <c r="AH188">
        <v>0</v>
      </c>
      <c r="AI188">
        <v>0</v>
      </c>
      <c r="AJ188">
        <v>0</v>
      </c>
      <c r="AK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</row>
    <row r="189" spans="1:47" x14ac:dyDescent="0.35">
      <c r="A189" t="s">
        <v>1371</v>
      </c>
      <c r="B189" t="s">
        <v>1172</v>
      </c>
      <c r="C189">
        <v>230</v>
      </c>
      <c r="D189">
        <v>0</v>
      </c>
      <c r="E189">
        <v>0</v>
      </c>
      <c r="F189">
        <v>0</v>
      </c>
      <c r="G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S189">
        <v>0</v>
      </c>
      <c r="T189">
        <v>0</v>
      </c>
      <c r="U189">
        <v>0</v>
      </c>
      <c r="V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H189">
        <v>0</v>
      </c>
      <c r="AI189">
        <v>0</v>
      </c>
      <c r="AJ189">
        <v>0</v>
      </c>
      <c r="AK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</row>
    <row r="190" spans="1:47" x14ac:dyDescent="0.35">
      <c r="A190" t="s">
        <v>1371</v>
      </c>
      <c r="B190" t="s">
        <v>1172</v>
      </c>
      <c r="C190">
        <v>138</v>
      </c>
      <c r="D190">
        <v>0</v>
      </c>
      <c r="E190">
        <v>0</v>
      </c>
      <c r="F190">
        <v>0</v>
      </c>
      <c r="G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S190">
        <v>0</v>
      </c>
      <c r="T190">
        <v>0</v>
      </c>
      <c r="U190">
        <v>0</v>
      </c>
      <c r="V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H190">
        <v>0</v>
      </c>
      <c r="AI190">
        <v>0</v>
      </c>
      <c r="AJ190">
        <v>0</v>
      </c>
      <c r="AK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</row>
    <row r="191" spans="1:47" x14ac:dyDescent="0.35">
      <c r="A191" t="s">
        <v>1372</v>
      </c>
      <c r="B191" t="s">
        <v>236</v>
      </c>
      <c r="C191">
        <v>115</v>
      </c>
      <c r="D191">
        <v>0</v>
      </c>
      <c r="E191">
        <v>0</v>
      </c>
      <c r="F191">
        <v>0</v>
      </c>
      <c r="G191">
        <v>0</v>
      </c>
      <c r="L191">
        <v>2</v>
      </c>
      <c r="M191">
        <v>0</v>
      </c>
      <c r="N191">
        <v>0</v>
      </c>
      <c r="O191">
        <v>0</v>
      </c>
      <c r="P191">
        <v>0</v>
      </c>
      <c r="Q191">
        <v>0</v>
      </c>
      <c r="S191">
        <v>0</v>
      </c>
      <c r="T191">
        <v>0</v>
      </c>
      <c r="U191">
        <v>0</v>
      </c>
      <c r="V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H191">
        <v>0</v>
      </c>
      <c r="AI191">
        <v>0</v>
      </c>
      <c r="AJ191">
        <v>0</v>
      </c>
      <c r="AK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</row>
    <row r="192" spans="1:47" x14ac:dyDescent="0.35">
      <c r="A192" t="s">
        <v>1371</v>
      </c>
      <c r="B192" t="s">
        <v>1173</v>
      </c>
      <c r="C192">
        <v>138</v>
      </c>
      <c r="D192">
        <v>0</v>
      </c>
      <c r="E192">
        <v>0</v>
      </c>
      <c r="F192">
        <v>0</v>
      </c>
      <c r="G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S192">
        <v>0</v>
      </c>
      <c r="T192">
        <v>0</v>
      </c>
      <c r="U192">
        <v>0</v>
      </c>
      <c r="V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H192">
        <v>0</v>
      </c>
      <c r="AI192">
        <v>0</v>
      </c>
      <c r="AJ192">
        <v>0</v>
      </c>
      <c r="AK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</row>
    <row r="193" spans="1:47" x14ac:dyDescent="0.35">
      <c r="A193" t="s">
        <v>1371</v>
      </c>
      <c r="B193" t="s">
        <v>1174</v>
      </c>
      <c r="C193">
        <v>230</v>
      </c>
      <c r="D193">
        <v>0</v>
      </c>
      <c r="E193">
        <v>0</v>
      </c>
      <c r="F193">
        <v>0</v>
      </c>
      <c r="G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S193">
        <v>0</v>
      </c>
      <c r="T193">
        <v>0</v>
      </c>
      <c r="U193">
        <v>0</v>
      </c>
      <c r="V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H193">
        <v>0</v>
      </c>
      <c r="AI193">
        <v>0</v>
      </c>
      <c r="AJ193">
        <v>0</v>
      </c>
      <c r="AK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</row>
    <row r="194" spans="1:47" x14ac:dyDescent="0.35">
      <c r="A194" t="s">
        <v>1371</v>
      </c>
      <c r="B194" t="s">
        <v>1175</v>
      </c>
      <c r="C194">
        <v>138</v>
      </c>
      <c r="D194">
        <v>0</v>
      </c>
      <c r="E194">
        <v>0</v>
      </c>
      <c r="F194">
        <v>0</v>
      </c>
      <c r="G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S194">
        <v>0</v>
      </c>
      <c r="T194">
        <v>0</v>
      </c>
      <c r="U194">
        <v>0</v>
      </c>
      <c r="V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H194">
        <v>0</v>
      </c>
      <c r="AI194">
        <v>0</v>
      </c>
      <c r="AJ194">
        <v>0</v>
      </c>
      <c r="AK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</row>
    <row r="195" spans="1:47" x14ac:dyDescent="0.35">
      <c r="A195" t="s">
        <v>1369</v>
      </c>
      <c r="B195" t="s">
        <v>1176</v>
      </c>
      <c r="C195">
        <v>115</v>
      </c>
      <c r="D195">
        <v>0</v>
      </c>
      <c r="E195">
        <v>0</v>
      </c>
      <c r="F195">
        <v>0</v>
      </c>
      <c r="G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S195">
        <v>0</v>
      </c>
      <c r="T195">
        <v>0</v>
      </c>
      <c r="U195">
        <v>0</v>
      </c>
      <c r="V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H195">
        <v>0</v>
      </c>
      <c r="AI195">
        <v>0</v>
      </c>
      <c r="AJ195">
        <v>0</v>
      </c>
      <c r="AK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</row>
    <row r="196" spans="1:47" x14ac:dyDescent="0.35">
      <c r="A196" t="s">
        <v>1370</v>
      </c>
      <c r="B196" t="s">
        <v>1177</v>
      </c>
      <c r="C196">
        <v>115</v>
      </c>
      <c r="D196">
        <v>0</v>
      </c>
      <c r="E196">
        <v>0</v>
      </c>
      <c r="F196">
        <v>0</v>
      </c>
      <c r="G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S196">
        <v>0</v>
      </c>
      <c r="T196">
        <v>0</v>
      </c>
      <c r="U196">
        <v>0</v>
      </c>
      <c r="V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H196">
        <v>0</v>
      </c>
      <c r="AI196">
        <v>0</v>
      </c>
      <c r="AJ196">
        <v>0</v>
      </c>
      <c r="AK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</row>
    <row r="197" spans="1:47" x14ac:dyDescent="0.35">
      <c r="A197" t="s">
        <v>1364</v>
      </c>
      <c r="B197" t="s">
        <v>452</v>
      </c>
      <c r="C197">
        <v>230</v>
      </c>
      <c r="D197">
        <v>0</v>
      </c>
      <c r="E197">
        <v>0</v>
      </c>
      <c r="F197">
        <v>0</v>
      </c>
      <c r="G197">
        <v>0</v>
      </c>
      <c r="L197">
        <v>0</v>
      </c>
      <c r="M197">
        <v>0</v>
      </c>
      <c r="N197">
        <v>0</v>
      </c>
      <c r="O197">
        <v>61.4</v>
      </c>
      <c r="P197">
        <v>0</v>
      </c>
      <c r="Q197">
        <v>0</v>
      </c>
      <c r="S197">
        <v>0</v>
      </c>
      <c r="T197">
        <v>0</v>
      </c>
      <c r="U197">
        <v>0</v>
      </c>
      <c r="V197">
        <v>0</v>
      </c>
      <c r="AA197">
        <v>0</v>
      </c>
      <c r="AB197">
        <v>0</v>
      </c>
      <c r="AC197">
        <v>0</v>
      </c>
      <c r="AD197">
        <v>40</v>
      </c>
      <c r="AE197">
        <v>0</v>
      </c>
      <c r="AF197">
        <v>0</v>
      </c>
      <c r="AH197">
        <v>0</v>
      </c>
      <c r="AI197">
        <v>0</v>
      </c>
      <c r="AJ197">
        <v>0</v>
      </c>
      <c r="AK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</row>
    <row r="198" spans="1:47" x14ac:dyDescent="0.35">
      <c r="A198" t="s">
        <v>1365</v>
      </c>
      <c r="B198" t="s">
        <v>1178</v>
      </c>
      <c r="C198">
        <v>230</v>
      </c>
      <c r="D198">
        <v>0</v>
      </c>
      <c r="E198">
        <v>0</v>
      </c>
      <c r="F198">
        <v>0</v>
      </c>
      <c r="G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S198">
        <v>0</v>
      </c>
      <c r="T198">
        <v>0</v>
      </c>
      <c r="U198">
        <v>0</v>
      </c>
      <c r="V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H198">
        <v>0</v>
      </c>
      <c r="AI198">
        <v>0</v>
      </c>
      <c r="AJ198">
        <v>0</v>
      </c>
      <c r="AK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</row>
    <row r="199" spans="1:47" x14ac:dyDescent="0.35">
      <c r="A199" t="s">
        <v>1367</v>
      </c>
      <c r="B199" t="s">
        <v>1179</v>
      </c>
      <c r="C199">
        <v>115</v>
      </c>
      <c r="D199">
        <v>0</v>
      </c>
      <c r="E199">
        <v>0</v>
      </c>
      <c r="F199">
        <v>0</v>
      </c>
      <c r="G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S199">
        <v>0</v>
      </c>
      <c r="T199">
        <v>0</v>
      </c>
      <c r="U199">
        <v>0</v>
      </c>
      <c r="V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H199">
        <v>0</v>
      </c>
      <c r="AI199">
        <v>0</v>
      </c>
      <c r="AJ199">
        <v>0</v>
      </c>
      <c r="AK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</row>
    <row r="200" spans="1:47" x14ac:dyDescent="0.35">
      <c r="A200" t="s">
        <v>1369</v>
      </c>
      <c r="B200" t="s">
        <v>212</v>
      </c>
      <c r="C200">
        <v>230</v>
      </c>
      <c r="D200">
        <v>0</v>
      </c>
      <c r="E200">
        <v>0</v>
      </c>
      <c r="F200">
        <v>0</v>
      </c>
      <c r="G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S200">
        <v>0</v>
      </c>
      <c r="T200">
        <v>0</v>
      </c>
      <c r="U200">
        <v>0</v>
      </c>
      <c r="V200">
        <v>0</v>
      </c>
      <c r="AA200">
        <v>10</v>
      </c>
      <c r="AB200">
        <v>0</v>
      </c>
      <c r="AC200">
        <v>0</v>
      </c>
      <c r="AD200">
        <v>0</v>
      </c>
      <c r="AE200">
        <v>0</v>
      </c>
      <c r="AF200">
        <v>0</v>
      </c>
      <c r="AH200">
        <v>0</v>
      </c>
      <c r="AI200">
        <v>0</v>
      </c>
      <c r="AJ200">
        <v>0</v>
      </c>
      <c r="AK200">
        <v>0</v>
      </c>
      <c r="AP200">
        <v>10</v>
      </c>
      <c r="AQ200">
        <v>0</v>
      </c>
      <c r="AR200">
        <v>0</v>
      </c>
      <c r="AS200">
        <v>0</v>
      </c>
      <c r="AT200">
        <v>0</v>
      </c>
      <c r="AU200">
        <v>0</v>
      </c>
    </row>
    <row r="201" spans="1:47" x14ac:dyDescent="0.35">
      <c r="A201" t="s">
        <v>1367</v>
      </c>
      <c r="B201" t="s">
        <v>1180</v>
      </c>
      <c r="C201">
        <v>230</v>
      </c>
      <c r="D201">
        <v>0</v>
      </c>
      <c r="E201">
        <v>0</v>
      </c>
      <c r="F201">
        <v>0</v>
      </c>
      <c r="G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S201">
        <v>0</v>
      </c>
      <c r="T201">
        <v>0</v>
      </c>
      <c r="U201">
        <v>0</v>
      </c>
      <c r="V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H201">
        <v>0</v>
      </c>
      <c r="AI201">
        <v>0</v>
      </c>
      <c r="AJ201">
        <v>0</v>
      </c>
      <c r="AK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</row>
    <row r="202" spans="1:47" x14ac:dyDescent="0.35">
      <c r="A202" t="s">
        <v>1363</v>
      </c>
      <c r="B202" t="s">
        <v>1181</v>
      </c>
      <c r="C202">
        <v>115</v>
      </c>
      <c r="D202">
        <v>0</v>
      </c>
      <c r="E202">
        <v>0</v>
      </c>
      <c r="F202">
        <v>0</v>
      </c>
      <c r="G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S202">
        <v>0</v>
      </c>
      <c r="T202">
        <v>0</v>
      </c>
      <c r="U202">
        <v>0</v>
      </c>
      <c r="V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H202">
        <v>0</v>
      </c>
      <c r="AI202">
        <v>0</v>
      </c>
      <c r="AJ202">
        <v>0</v>
      </c>
      <c r="AK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</row>
    <row r="203" spans="1:47" x14ac:dyDescent="0.35">
      <c r="A203" t="s">
        <v>1363</v>
      </c>
      <c r="B203" t="s">
        <v>1182</v>
      </c>
      <c r="C203">
        <v>230</v>
      </c>
      <c r="D203">
        <v>0</v>
      </c>
      <c r="E203">
        <v>0</v>
      </c>
      <c r="F203">
        <v>0</v>
      </c>
      <c r="G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S203">
        <v>0</v>
      </c>
      <c r="T203">
        <v>0</v>
      </c>
      <c r="U203">
        <v>0</v>
      </c>
      <c r="V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H203">
        <v>0</v>
      </c>
      <c r="AI203">
        <v>0</v>
      </c>
      <c r="AJ203">
        <v>0</v>
      </c>
      <c r="AK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</row>
    <row r="204" spans="1:47" x14ac:dyDescent="0.35">
      <c r="A204" t="s">
        <v>1363</v>
      </c>
      <c r="B204" t="s">
        <v>1182</v>
      </c>
      <c r="C204">
        <v>115</v>
      </c>
      <c r="D204">
        <v>0</v>
      </c>
      <c r="E204">
        <v>0</v>
      </c>
      <c r="F204">
        <v>0</v>
      </c>
      <c r="G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S204">
        <v>0</v>
      </c>
      <c r="T204">
        <v>0</v>
      </c>
      <c r="U204">
        <v>0</v>
      </c>
      <c r="V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H204">
        <v>0</v>
      </c>
      <c r="AI204">
        <v>0</v>
      </c>
      <c r="AJ204">
        <v>0</v>
      </c>
      <c r="AK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</row>
    <row r="205" spans="1:47" x14ac:dyDescent="0.35">
      <c r="A205" t="s">
        <v>1363</v>
      </c>
      <c r="B205" t="s">
        <v>1183</v>
      </c>
      <c r="C205">
        <v>115</v>
      </c>
      <c r="D205">
        <v>0</v>
      </c>
      <c r="E205">
        <v>0</v>
      </c>
      <c r="F205">
        <v>0</v>
      </c>
      <c r="G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S205">
        <v>0</v>
      </c>
      <c r="T205">
        <v>0</v>
      </c>
      <c r="U205">
        <v>0</v>
      </c>
      <c r="V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H205">
        <v>0</v>
      </c>
      <c r="AI205">
        <v>0</v>
      </c>
      <c r="AJ205">
        <v>0</v>
      </c>
      <c r="AK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</row>
    <row r="206" spans="1:47" x14ac:dyDescent="0.35">
      <c r="A206" t="s">
        <v>1367</v>
      </c>
      <c r="B206" t="s">
        <v>1184</v>
      </c>
      <c r="C206">
        <v>115</v>
      </c>
      <c r="D206">
        <v>0</v>
      </c>
      <c r="E206">
        <v>0</v>
      </c>
      <c r="F206">
        <v>0</v>
      </c>
      <c r="G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S206">
        <v>0</v>
      </c>
      <c r="T206">
        <v>0</v>
      </c>
      <c r="U206">
        <v>0</v>
      </c>
      <c r="V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H206">
        <v>0</v>
      </c>
      <c r="AI206">
        <v>0</v>
      </c>
      <c r="AJ206">
        <v>0</v>
      </c>
      <c r="AK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</row>
    <row r="207" spans="1:47" x14ac:dyDescent="0.35">
      <c r="A207" t="s">
        <v>1370</v>
      </c>
      <c r="B207" t="s">
        <v>1185</v>
      </c>
      <c r="C207">
        <v>115</v>
      </c>
      <c r="D207">
        <v>0</v>
      </c>
      <c r="E207">
        <v>0</v>
      </c>
      <c r="F207">
        <v>0</v>
      </c>
      <c r="G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S207">
        <v>0</v>
      </c>
      <c r="T207">
        <v>0</v>
      </c>
      <c r="U207">
        <v>0</v>
      </c>
      <c r="V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H207">
        <v>0</v>
      </c>
      <c r="AI207">
        <v>0</v>
      </c>
      <c r="AJ207">
        <v>0</v>
      </c>
      <c r="AK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</row>
    <row r="208" spans="1:47" x14ac:dyDescent="0.35">
      <c r="A208" t="s">
        <v>1372</v>
      </c>
      <c r="B208" t="s">
        <v>305</v>
      </c>
      <c r="C208">
        <v>230</v>
      </c>
      <c r="D208">
        <v>0</v>
      </c>
      <c r="E208">
        <v>0</v>
      </c>
      <c r="F208">
        <v>0</v>
      </c>
      <c r="G208">
        <v>0</v>
      </c>
      <c r="L208">
        <v>0</v>
      </c>
      <c r="M208">
        <v>599</v>
      </c>
      <c r="N208">
        <v>33</v>
      </c>
      <c r="O208">
        <v>317.5</v>
      </c>
      <c r="P208">
        <v>0</v>
      </c>
      <c r="Q208">
        <v>0</v>
      </c>
      <c r="S208">
        <v>0</v>
      </c>
      <c r="T208">
        <v>0</v>
      </c>
      <c r="U208">
        <v>0</v>
      </c>
      <c r="V208">
        <v>0</v>
      </c>
      <c r="AA208">
        <v>0</v>
      </c>
      <c r="AB208">
        <v>82</v>
      </c>
      <c r="AC208">
        <v>250</v>
      </c>
      <c r="AD208">
        <v>261</v>
      </c>
      <c r="AE208">
        <v>0</v>
      </c>
      <c r="AF208">
        <v>0</v>
      </c>
      <c r="AH208">
        <v>0</v>
      </c>
      <c r="AI208">
        <v>0</v>
      </c>
      <c r="AJ208">
        <v>0</v>
      </c>
      <c r="AK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</row>
    <row r="209" spans="1:47" x14ac:dyDescent="0.35">
      <c r="A209" t="s">
        <v>1372</v>
      </c>
      <c r="B209" t="s">
        <v>305</v>
      </c>
      <c r="C209">
        <v>115</v>
      </c>
      <c r="D209">
        <v>0</v>
      </c>
      <c r="E209">
        <v>0</v>
      </c>
      <c r="F209">
        <v>0</v>
      </c>
      <c r="G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S209">
        <v>0</v>
      </c>
      <c r="T209">
        <v>0</v>
      </c>
      <c r="U209">
        <v>0</v>
      </c>
      <c r="V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H209">
        <v>0</v>
      </c>
      <c r="AI209">
        <v>0</v>
      </c>
      <c r="AJ209">
        <v>0</v>
      </c>
      <c r="AK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</row>
    <row r="210" spans="1:47" x14ac:dyDescent="0.35">
      <c r="A210" t="s">
        <v>1372</v>
      </c>
      <c r="B210" t="s">
        <v>1186</v>
      </c>
      <c r="C210">
        <v>230</v>
      </c>
      <c r="D210">
        <v>0</v>
      </c>
      <c r="E210">
        <v>0</v>
      </c>
      <c r="F210">
        <v>0</v>
      </c>
      <c r="G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S210">
        <v>0</v>
      </c>
      <c r="T210">
        <v>0</v>
      </c>
      <c r="U210">
        <v>0</v>
      </c>
      <c r="V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H210">
        <v>0</v>
      </c>
      <c r="AI210">
        <v>0</v>
      </c>
      <c r="AJ210">
        <v>0</v>
      </c>
      <c r="AK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</row>
    <row r="211" spans="1:47" x14ac:dyDescent="0.35">
      <c r="A211" t="s">
        <v>1364</v>
      </c>
      <c r="B211" t="s">
        <v>1187</v>
      </c>
      <c r="C211">
        <v>230</v>
      </c>
      <c r="D211">
        <v>0</v>
      </c>
      <c r="E211">
        <v>0</v>
      </c>
      <c r="F211">
        <v>0</v>
      </c>
      <c r="G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S211">
        <v>0</v>
      </c>
      <c r="T211">
        <v>0</v>
      </c>
      <c r="U211">
        <v>0</v>
      </c>
      <c r="V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H211">
        <v>0</v>
      </c>
      <c r="AI211">
        <v>0</v>
      </c>
      <c r="AJ211">
        <v>0</v>
      </c>
      <c r="AK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</row>
    <row r="212" spans="1:47" x14ac:dyDescent="0.35">
      <c r="A212" t="s">
        <v>1364</v>
      </c>
      <c r="B212" t="s">
        <v>976</v>
      </c>
      <c r="C212">
        <v>230</v>
      </c>
      <c r="D212">
        <v>0</v>
      </c>
      <c r="E212">
        <v>0</v>
      </c>
      <c r="F212">
        <v>0</v>
      </c>
      <c r="G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S212">
        <v>0</v>
      </c>
      <c r="T212">
        <v>0</v>
      </c>
      <c r="U212">
        <v>0</v>
      </c>
      <c r="V212">
        <v>0</v>
      </c>
      <c r="AA212">
        <v>0.64</v>
      </c>
      <c r="AB212">
        <v>0</v>
      </c>
      <c r="AC212">
        <v>0</v>
      </c>
      <c r="AD212">
        <v>0</v>
      </c>
      <c r="AE212">
        <v>0</v>
      </c>
      <c r="AF212">
        <v>0</v>
      </c>
      <c r="AH212">
        <v>0</v>
      </c>
      <c r="AI212">
        <v>0</v>
      </c>
      <c r="AJ212">
        <v>0</v>
      </c>
      <c r="AK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</row>
    <row r="213" spans="1:47" x14ac:dyDescent="0.35">
      <c r="A213" t="s">
        <v>1364</v>
      </c>
      <c r="B213" t="s">
        <v>760</v>
      </c>
      <c r="C213">
        <v>230</v>
      </c>
      <c r="D213">
        <v>0</v>
      </c>
      <c r="E213">
        <v>0</v>
      </c>
      <c r="F213">
        <v>0</v>
      </c>
      <c r="G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S213">
        <v>0</v>
      </c>
      <c r="T213">
        <v>0</v>
      </c>
      <c r="U213">
        <v>0</v>
      </c>
      <c r="V213">
        <v>0</v>
      </c>
      <c r="AA213">
        <v>0</v>
      </c>
      <c r="AB213">
        <v>0</v>
      </c>
      <c r="AC213">
        <v>0</v>
      </c>
      <c r="AD213">
        <v>100</v>
      </c>
      <c r="AE213">
        <v>0</v>
      </c>
      <c r="AF213">
        <v>0</v>
      </c>
      <c r="AH213">
        <v>0</v>
      </c>
      <c r="AI213">
        <v>0</v>
      </c>
      <c r="AJ213">
        <v>0</v>
      </c>
      <c r="AK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</row>
    <row r="214" spans="1:47" x14ac:dyDescent="0.35">
      <c r="A214" t="s">
        <v>1363</v>
      </c>
      <c r="B214" t="s">
        <v>883</v>
      </c>
      <c r="C214">
        <v>70</v>
      </c>
      <c r="D214">
        <v>0</v>
      </c>
      <c r="E214">
        <v>0</v>
      </c>
      <c r="F214">
        <v>0</v>
      </c>
      <c r="G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S214">
        <v>0</v>
      </c>
      <c r="T214">
        <v>0</v>
      </c>
      <c r="U214">
        <v>0</v>
      </c>
      <c r="V214">
        <v>0</v>
      </c>
      <c r="AA214">
        <v>0</v>
      </c>
      <c r="AB214">
        <v>0</v>
      </c>
      <c r="AC214">
        <v>70</v>
      </c>
      <c r="AD214">
        <v>64.400000000000006</v>
      </c>
      <c r="AE214">
        <v>0</v>
      </c>
      <c r="AF214">
        <v>0</v>
      </c>
      <c r="AH214">
        <v>0</v>
      </c>
      <c r="AI214">
        <v>0</v>
      </c>
      <c r="AJ214">
        <v>0</v>
      </c>
      <c r="AK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</row>
    <row r="215" spans="1:47" x14ac:dyDescent="0.35">
      <c r="A215" t="s">
        <v>1370</v>
      </c>
      <c r="B215" t="s">
        <v>803</v>
      </c>
      <c r="C215">
        <v>230</v>
      </c>
      <c r="D215">
        <v>0</v>
      </c>
      <c r="E215">
        <v>0</v>
      </c>
      <c r="F215">
        <v>0</v>
      </c>
      <c r="G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S215">
        <v>0</v>
      </c>
      <c r="T215">
        <v>0.995</v>
      </c>
      <c r="U215">
        <v>0</v>
      </c>
      <c r="V215">
        <v>0</v>
      </c>
      <c r="AA215">
        <v>0</v>
      </c>
      <c r="AB215">
        <v>0</v>
      </c>
      <c r="AC215">
        <v>11.6</v>
      </c>
      <c r="AD215">
        <v>41</v>
      </c>
      <c r="AE215">
        <v>0</v>
      </c>
      <c r="AF215">
        <v>0</v>
      </c>
      <c r="AH215">
        <v>0</v>
      </c>
      <c r="AI215">
        <v>0.995</v>
      </c>
      <c r="AJ215">
        <v>0</v>
      </c>
      <c r="AK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</row>
    <row r="216" spans="1:47" x14ac:dyDescent="0.35">
      <c r="A216" t="s">
        <v>1370</v>
      </c>
      <c r="B216" t="s">
        <v>803</v>
      </c>
      <c r="C216">
        <v>115</v>
      </c>
      <c r="D216">
        <v>0</v>
      </c>
      <c r="E216">
        <v>0</v>
      </c>
      <c r="F216">
        <v>0</v>
      </c>
      <c r="G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S216">
        <v>0</v>
      </c>
      <c r="T216">
        <v>0</v>
      </c>
      <c r="U216">
        <v>0</v>
      </c>
      <c r="V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H216">
        <v>0</v>
      </c>
      <c r="AI216">
        <v>0</v>
      </c>
      <c r="AJ216">
        <v>0</v>
      </c>
      <c r="AK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</row>
    <row r="217" spans="1:47" x14ac:dyDescent="0.35">
      <c r="A217" t="s">
        <v>1370</v>
      </c>
      <c r="B217" t="s">
        <v>1188</v>
      </c>
      <c r="C217">
        <v>230</v>
      </c>
      <c r="D217">
        <v>0</v>
      </c>
      <c r="E217">
        <v>0</v>
      </c>
      <c r="F217">
        <v>0</v>
      </c>
      <c r="G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S217">
        <v>0</v>
      </c>
      <c r="T217">
        <v>0</v>
      </c>
      <c r="U217">
        <v>0</v>
      </c>
      <c r="V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H217">
        <v>0</v>
      </c>
      <c r="AI217">
        <v>0</v>
      </c>
      <c r="AJ217">
        <v>0</v>
      </c>
      <c r="AK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</row>
    <row r="218" spans="1:47" x14ac:dyDescent="0.35">
      <c r="A218" t="s">
        <v>1367</v>
      </c>
      <c r="B218" t="s">
        <v>1189</v>
      </c>
      <c r="C218">
        <v>115</v>
      </c>
      <c r="D218">
        <v>0</v>
      </c>
      <c r="E218">
        <v>0</v>
      </c>
      <c r="F218">
        <v>0</v>
      </c>
      <c r="G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S218">
        <v>0</v>
      </c>
      <c r="T218">
        <v>0</v>
      </c>
      <c r="U218">
        <v>0</v>
      </c>
      <c r="V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H218">
        <v>0</v>
      </c>
      <c r="AI218">
        <v>0</v>
      </c>
      <c r="AJ218">
        <v>0</v>
      </c>
      <c r="AK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</row>
    <row r="219" spans="1:47" x14ac:dyDescent="0.35">
      <c r="A219" t="s">
        <v>1363</v>
      </c>
      <c r="B219" t="s">
        <v>880</v>
      </c>
      <c r="C219">
        <v>115</v>
      </c>
      <c r="D219">
        <v>0</v>
      </c>
      <c r="E219">
        <v>0</v>
      </c>
      <c r="F219">
        <v>0</v>
      </c>
      <c r="G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S219">
        <v>0</v>
      </c>
      <c r="T219">
        <v>0</v>
      </c>
      <c r="U219">
        <v>0</v>
      </c>
      <c r="V219">
        <v>0</v>
      </c>
      <c r="AA219">
        <v>2</v>
      </c>
      <c r="AB219">
        <v>0</v>
      </c>
      <c r="AC219">
        <v>12</v>
      </c>
      <c r="AD219">
        <v>0</v>
      </c>
      <c r="AE219">
        <v>0</v>
      </c>
      <c r="AF219">
        <v>0</v>
      </c>
      <c r="AH219">
        <v>0</v>
      </c>
      <c r="AI219">
        <v>0</v>
      </c>
      <c r="AJ219">
        <v>0</v>
      </c>
      <c r="AK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</row>
    <row r="220" spans="1:47" x14ac:dyDescent="0.35">
      <c r="A220" t="s">
        <v>1369</v>
      </c>
      <c r="B220" t="s">
        <v>1190</v>
      </c>
      <c r="C220">
        <v>230</v>
      </c>
      <c r="D220">
        <v>0</v>
      </c>
      <c r="E220">
        <v>0</v>
      </c>
      <c r="F220">
        <v>0</v>
      </c>
      <c r="G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S220">
        <v>0</v>
      </c>
      <c r="T220">
        <v>0</v>
      </c>
      <c r="U220">
        <v>0</v>
      </c>
      <c r="V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H220">
        <v>0</v>
      </c>
      <c r="AI220">
        <v>0</v>
      </c>
      <c r="AJ220">
        <v>0</v>
      </c>
      <c r="AK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</row>
    <row r="221" spans="1:47" x14ac:dyDescent="0.35">
      <c r="A221" t="s">
        <v>1371</v>
      </c>
      <c r="B221" t="s">
        <v>1191</v>
      </c>
      <c r="C221">
        <v>138</v>
      </c>
      <c r="D221">
        <v>0</v>
      </c>
      <c r="E221">
        <v>0</v>
      </c>
      <c r="F221">
        <v>0</v>
      </c>
      <c r="G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S221">
        <v>0</v>
      </c>
      <c r="T221">
        <v>0</v>
      </c>
      <c r="U221">
        <v>0</v>
      </c>
      <c r="V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H221">
        <v>0</v>
      </c>
      <c r="AI221">
        <v>0</v>
      </c>
      <c r="AJ221">
        <v>0</v>
      </c>
      <c r="AK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</row>
    <row r="222" spans="1:47" x14ac:dyDescent="0.35">
      <c r="A222" t="s">
        <v>1369</v>
      </c>
      <c r="B222" t="s">
        <v>1192</v>
      </c>
      <c r="C222">
        <v>115</v>
      </c>
      <c r="D222">
        <v>0</v>
      </c>
      <c r="E222">
        <v>0</v>
      </c>
      <c r="F222">
        <v>0</v>
      </c>
      <c r="G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S222">
        <v>0</v>
      </c>
      <c r="T222">
        <v>0</v>
      </c>
      <c r="U222">
        <v>0</v>
      </c>
      <c r="V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H222">
        <v>0</v>
      </c>
      <c r="AI222">
        <v>0</v>
      </c>
      <c r="AJ222">
        <v>0</v>
      </c>
      <c r="AK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</row>
    <row r="223" spans="1:47" x14ac:dyDescent="0.35">
      <c r="A223" t="s">
        <v>1363</v>
      </c>
      <c r="B223" t="s">
        <v>1193</v>
      </c>
      <c r="C223">
        <v>115</v>
      </c>
      <c r="D223">
        <v>0</v>
      </c>
      <c r="E223">
        <v>0</v>
      </c>
      <c r="F223">
        <v>0</v>
      </c>
      <c r="G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S223">
        <v>0</v>
      </c>
      <c r="T223">
        <v>0</v>
      </c>
      <c r="U223">
        <v>0</v>
      </c>
      <c r="V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H223">
        <v>0</v>
      </c>
      <c r="AI223">
        <v>0</v>
      </c>
      <c r="AJ223">
        <v>0</v>
      </c>
      <c r="AK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</row>
    <row r="224" spans="1:47" x14ac:dyDescent="0.35">
      <c r="A224" t="s">
        <v>1364</v>
      </c>
      <c r="B224" t="s">
        <v>1194</v>
      </c>
      <c r="C224">
        <v>230</v>
      </c>
      <c r="D224">
        <v>0</v>
      </c>
      <c r="E224">
        <v>0</v>
      </c>
      <c r="F224">
        <v>0</v>
      </c>
      <c r="G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S224">
        <v>0</v>
      </c>
      <c r="T224">
        <v>0</v>
      </c>
      <c r="U224">
        <v>0</v>
      </c>
      <c r="V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H224">
        <v>0</v>
      </c>
      <c r="AI224">
        <v>0</v>
      </c>
      <c r="AJ224">
        <v>0</v>
      </c>
      <c r="AK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</row>
    <row r="225" spans="1:47" x14ac:dyDescent="0.35">
      <c r="A225" t="s">
        <v>1364</v>
      </c>
      <c r="B225" t="s">
        <v>910</v>
      </c>
      <c r="C225">
        <v>230</v>
      </c>
      <c r="D225">
        <v>0</v>
      </c>
      <c r="E225">
        <v>0</v>
      </c>
      <c r="F225">
        <v>0</v>
      </c>
      <c r="G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S225">
        <v>0</v>
      </c>
      <c r="T225">
        <v>0</v>
      </c>
      <c r="U225">
        <v>0</v>
      </c>
      <c r="V225">
        <v>0</v>
      </c>
      <c r="AA225">
        <v>0.96</v>
      </c>
      <c r="AB225">
        <v>0</v>
      </c>
      <c r="AC225">
        <v>0</v>
      </c>
      <c r="AD225">
        <v>175</v>
      </c>
      <c r="AE225">
        <v>0</v>
      </c>
      <c r="AF225">
        <v>0</v>
      </c>
      <c r="AH225">
        <v>0</v>
      </c>
      <c r="AI225">
        <v>0</v>
      </c>
      <c r="AJ225">
        <v>0</v>
      </c>
      <c r="AK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</row>
    <row r="226" spans="1:47" x14ac:dyDescent="0.35">
      <c r="A226" t="s">
        <v>1370</v>
      </c>
      <c r="B226" t="s">
        <v>1195</v>
      </c>
      <c r="C226">
        <v>115</v>
      </c>
      <c r="D226">
        <v>0</v>
      </c>
      <c r="E226">
        <v>0</v>
      </c>
      <c r="F226">
        <v>0</v>
      </c>
      <c r="G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S226">
        <v>0</v>
      </c>
      <c r="T226">
        <v>0</v>
      </c>
      <c r="U226">
        <v>0</v>
      </c>
      <c r="V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H226">
        <v>0</v>
      </c>
      <c r="AI226">
        <v>0</v>
      </c>
      <c r="AJ226">
        <v>0</v>
      </c>
      <c r="AK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</row>
    <row r="227" spans="1:47" x14ac:dyDescent="0.35">
      <c r="A227" t="s">
        <v>1363</v>
      </c>
      <c r="B227" t="s">
        <v>1196</v>
      </c>
      <c r="C227">
        <v>115</v>
      </c>
      <c r="D227">
        <v>0</v>
      </c>
      <c r="E227">
        <v>0</v>
      </c>
      <c r="F227">
        <v>0</v>
      </c>
      <c r="G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S227">
        <v>0</v>
      </c>
      <c r="T227">
        <v>0</v>
      </c>
      <c r="U227">
        <v>0</v>
      </c>
      <c r="V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H227">
        <v>0</v>
      </c>
      <c r="AI227">
        <v>0</v>
      </c>
      <c r="AJ227">
        <v>0</v>
      </c>
      <c r="AK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</row>
    <row r="228" spans="1:47" x14ac:dyDescent="0.35">
      <c r="A228" t="s">
        <v>1367</v>
      </c>
      <c r="B228" t="s">
        <v>1197</v>
      </c>
      <c r="C228">
        <v>115</v>
      </c>
      <c r="D228">
        <v>0</v>
      </c>
      <c r="E228">
        <v>0</v>
      </c>
      <c r="F228">
        <v>0</v>
      </c>
      <c r="G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S228">
        <v>0</v>
      </c>
      <c r="T228">
        <v>0</v>
      </c>
      <c r="U228">
        <v>0</v>
      </c>
      <c r="V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H228">
        <v>0</v>
      </c>
      <c r="AI228">
        <v>0</v>
      </c>
      <c r="AJ228">
        <v>0</v>
      </c>
      <c r="AK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</row>
    <row r="229" spans="1:47" x14ac:dyDescent="0.35">
      <c r="A229" t="s">
        <v>1367</v>
      </c>
      <c r="B229" t="s">
        <v>1198</v>
      </c>
      <c r="C229">
        <v>230</v>
      </c>
      <c r="D229">
        <v>0</v>
      </c>
      <c r="E229">
        <v>0</v>
      </c>
      <c r="F229">
        <v>0</v>
      </c>
      <c r="G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S229">
        <v>0</v>
      </c>
      <c r="T229">
        <v>0</v>
      </c>
      <c r="U229">
        <v>0</v>
      </c>
      <c r="V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H229">
        <v>0</v>
      </c>
      <c r="AI229">
        <v>0</v>
      </c>
      <c r="AJ229">
        <v>0</v>
      </c>
      <c r="AK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</row>
    <row r="230" spans="1:47" x14ac:dyDescent="0.35">
      <c r="A230" t="s">
        <v>1370</v>
      </c>
      <c r="B230" t="s">
        <v>1199</v>
      </c>
      <c r="C230">
        <v>230</v>
      </c>
      <c r="D230">
        <v>0</v>
      </c>
      <c r="E230">
        <v>0</v>
      </c>
      <c r="F230">
        <v>0</v>
      </c>
      <c r="G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S230">
        <v>0</v>
      </c>
      <c r="T230">
        <v>0</v>
      </c>
      <c r="U230">
        <v>0</v>
      </c>
      <c r="V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H230">
        <v>0</v>
      </c>
      <c r="AI230">
        <v>0</v>
      </c>
      <c r="AJ230">
        <v>0</v>
      </c>
      <c r="AK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</row>
    <row r="231" spans="1:47" x14ac:dyDescent="0.35">
      <c r="A231" t="s">
        <v>1367</v>
      </c>
      <c r="B231" t="s">
        <v>1200</v>
      </c>
      <c r="C231">
        <v>230</v>
      </c>
      <c r="D231">
        <v>0</v>
      </c>
      <c r="E231">
        <v>0</v>
      </c>
      <c r="F231">
        <v>0</v>
      </c>
      <c r="G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S231">
        <v>0</v>
      </c>
      <c r="T231">
        <v>0</v>
      </c>
      <c r="U231">
        <v>0</v>
      </c>
      <c r="V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H231">
        <v>0</v>
      </c>
      <c r="AI231">
        <v>0</v>
      </c>
      <c r="AJ231">
        <v>0</v>
      </c>
      <c r="AK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</row>
    <row r="232" spans="1:47" x14ac:dyDescent="0.35">
      <c r="A232" t="s">
        <v>1369</v>
      </c>
      <c r="B232" t="s">
        <v>360</v>
      </c>
      <c r="C232">
        <v>500</v>
      </c>
      <c r="D232">
        <v>0</v>
      </c>
      <c r="E232">
        <v>0</v>
      </c>
      <c r="F232">
        <v>0</v>
      </c>
      <c r="G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S232">
        <v>0</v>
      </c>
      <c r="T232">
        <v>0</v>
      </c>
      <c r="U232">
        <v>0</v>
      </c>
      <c r="V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H232">
        <v>0</v>
      </c>
      <c r="AI232">
        <v>0</v>
      </c>
      <c r="AJ232">
        <v>0</v>
      </c>
      <c r="AK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</row>
    <row r="233" spans="1:47" x14ac:dyDescent="0.35">
      <c r="A233" t="s">
        <v>1369</v>
      </c>
      <c r="B233" t="s">
        <v>360</v>
      </c>
      <c r="C233">
        <v>230</v>
      </c>
      <c r="D233">
        <v>0</v>
      </c>
      <c r="E233">
        <v>0</v>
      </c>
      <c r="F233">
        <v>76.400000000000006</v>
      </c>
      <c r="G233">
        <v>0</v>
      </c>
      <c r="L233">
        <v>0</v>
      </c>
      <c r="M233">
        <v>0</v>
      </c>
      <c r="N233">
        <v>0</v>
      </c>
      <c r="O233">
        <v>80</v>
      </c>
      <c r="P233">
        <v>0</v>
      </c>
      <c r="Q233">
        <v>0</v>
      </c>
      <c r="S233">
        <v>0</v>
      </c>
      <c r="T233">
        <v>0</v>
      </c>
      <c r="U233">
        <v>0</v>
      </c>
      <c r="V233">
        <v>0</v>
      </c>
      <c r="AA233">
        <v>0.75</v>
      </c>
      <c r="AB233">
        <v>0</v>
      </c>
      <c r="AC233">
        <v>0</v>
      </c>
      <c r="AD233">
        <v>0</v>
      </c>
      <c r="AE233">
        <v>0</v>
      </c>
      <c r="AF233">
        <v>0</v>
      </c>
      <c r="AH233">
        <v>0</v>
      </c>
      <c r="AI233">
        <v>0</v>
      </c>
      <c r="AJ233">
        <v>0</v>
      </c>
      <c r="AK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</row>
    <row r="234" spans="1:47" x14ac:dyDescent="0.35">
      <c r="A234" t="s">
        <v>1369</v>
      </c>
      <c r="B234" t="s">
        <v>1201</v>
      </c>
      <c r="C234">
        <v>500</v>
      </c>
      <c r="D234">
        <v>0</v>
      </c>
      <c r="E234">
        <v>0</v>
      </c>
      <c r="F234">
        <v>0</v>
      </c>
      <c r="G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S234">
        <v>0</v>
      </c>
      <c r="T234">
        <v>0</v>
      </c>
      <c r="U234">
        <v>0</v>
      </c>
      <c r="V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H234">
        <v>0</v>
      </c>
      <c r="AI234">
        <v>0</v>
      </c>
      <c r="AJ234">
        <v>0</v>
      </c>
      <c r="AK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</row>
    <row r="235" spans="1:47" x14ac:dyDescent="0.35">
      <c r="A235" t="s">
        <v>1367</v>
      </c>
      <c r="B235" t="s">
        <v>1202</v>
      </c>
      <c r="C235">
        <v>230</v>
      </c>
      <c r="D235">
        <v>0</v>
      </c>
      <c r="E235">
        <v>0</v>
      </c>
      <c r="F235">
        <v>0</v>
      </c>
      <c r="G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S235">
        <v>0</v>
      </c>
      <c r="T235">
        <v>0</v>
      </c>
      <c r="U235">
        <v>0</v>
      </c>
      <c r="V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H235">
        <v>0</v>
      </c>
      <c r="AI235">
        <v>0</v>
      </c>
      <c r="AJ235">
        <v>0</v>
      </c>
      <c r="AK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</row>
    <row r="236" spans="1:47" x14ac:dyDescent="0.35">
      <c r="A236" t="s">
        <v>1367</v>
      </c>
      <c r="B236" t="s">
        <v>1202</v>
      </c>
      <c r="C236">
        <v>115</v>
      </c>
      <c r="D236">
        <v>0</v>
      </c>
      <c r="E236">
        <v>0</v>
      </c>
      <c r="F236">
        <v>0</v>
      </c>
      <c r="G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S236">
        <v>0</v>
      </c>
      <c r="T236">
        <v>0</v>
      </c>
      <c r="U236">
        <v>0</v>
      </c>
      <c r="V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H236">
        <v>0</v>
      </c>
      <c r="AI236">
        <v>0</v>
      </c>
      <c r="AJ236">
        <v>0</v>
      </c>
      <c r="AK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</row>
    <row r="237" spans="1:47" x14ac:dyDescent="0.35">
      <c r="A237" t="s">
        <v>1367</v>
      </c>
      <c r="B237" t="s">
        <v>1203</v>
      </c>
      <c r="C237">
        <v>230</v>
      </c>
      <c r="D237">
        <v>0</v>
      </c>
      <c r="E237">
        <v>0</v>
      </c>
      <c r="F237">
        <v>0</v>
      </c>
      <c r="G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S237">
        <v>0</v>
      </c>
      <c r="T237">
        <v>0</v>
      </c>
      <c r="U237">
        <v>0</v>
      </c>
      <c r="V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H237">
        <v>0</v>
      </c>
      <c r="AI237">
        <v>0</v>
      </c>
      <c r="AJ237">
        <v>0</v>
      </c>
      <c r="AK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</row>
    <row r="238" spans="1:47" x14ac:dyDescent="0.35">
      <c r="A238" t="s">
        <v>1366</v>
      </c>
      <c r="B238" t="s">
        <v>609</v>
      </c>
      <c r="C238">
        <v>69</v>
      </c>
      <c r="D238">
        <v>0</v>
      </c>
      <c r="E238">
        <v>0</v>
      </c>
      <c r="F238">
        <v>0</v>
      </c>
      <c r="G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S238">
        <v>0</v>
      </c>
      <c r="T238">
        <v>0</v>
      </c>
      <c r="U238">
        <v>0</v>
      </c>
      <c r="V238">
        <v>0</v>
      </c>
      <c r="AA238">
        <v>0.84</v>
      </c>
      <c r="AB238">
        <v>0</v>
      </c>
      <c r="AC238">
        <v>0</v>
      </c>
      <c r="AD238">
        <v>0</v>
      </c>
      <c r="AE238">
        <v>0</v>
      </c>
      <c r="AF238">
        <v>0</v>
      </c>
      <c r="AH238">
        <v>0</v>
      </c>
      <c r="AI238">
        <v>0</v>
      </c>
      <c r="AJ238">
        <v>0</v>
      </c>
      <c r="AK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</row>
    <row r="239" spans="1:47" x14ac:dyDescent="0.35">
      <c r="A239" t="s">
        <v>1364</v>
      </c>
      <c r="B239" t="s">
        <v>1204</v>
      </c>
      <c r="C239">
        <v>500</v>
      </c>
      <c r="D239">
        <v>0</v>
      </c>
      <c r="E239">
        <v>0</v>
      </c>
      <c r="F239">
        <v>0</v>
      </c>
      <c r="G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S239">
        <v>0</v>
      </c>
      <c r="T239">
        <v>0</v>
      </c>
      <c r="U239">
        <v>0</v>
      </c>
      <c r="V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H239">
        <v>0</v>
      </c>
      <c r="AI239">
        <v>0</v>
      </c>
      <c r="AJ239">
        <v>0</v>
      </c>
      <c r="AK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</row>
    <row r="240" spans="1:47" x14ac:dyDescent="0.35">
      <c r="A240" t="s">
        <v>1372</v>
      </c>
      <c r="B240" t="s">
        <v>1204</v>
      </c>
      <c r="C240">
        <v>230</v>
      </c>
      <c r="D240">
        <v>0</v>
      </c>
      <c r="E240">
        <v>0</v>
      </c>
      <c r="F240">
        <v>0</v>
      </c>
      <c r="G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S240">
        <v>0</v>
      </c>
      <c r="T240">
        <v>0</v>
      </c>
      <c r="U240">
        <v>0</v>
      </c>
      <c r="V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H240">
        <v>0</v>
      </c>
      <c r="AI240">
        <v>0</v>
      </c>
      <c r="AJ240">
        <v>0</v>
      </c>
      <c r="AK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</row>
    <row r="241" spans="1:47" x14ac:dyDescent="0.35">
      <c r="A241" t="s">
        <v>1372</v>
      </c>
      <c r="B241" t="s">
        <v>1205</v>
      </c>
      <c r="C241">
        <v>230</v>
      </c>
      <c r="D241">
        <v>0</v>
      </c>
      <c r="E241">
        <v>0</v>
      </c>
      <c r="F241">
        <v>0</v>
      </c>
      <c r="G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S241">
        <v>0</v>
      </c>
      <c r="T241">
        <v>0</v>
      </c>
      <c r="U241">
        <v>0</v>
      </c>
      <c r="V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H241">
        <v>0</v>
      </c>
      <c r="AI241">
        <v>0</v>
      </c>
      <c r="AJ241">
        <v>0</v>
      </c>
      <c r="AK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</row>
    <row r="242" spans="1:47" x14ac:dyDescent="0.35">
      <c r="A242" t="s">
        <v>1370</v>
      </c>
      <c r="B242" t="s">
        <v>816</v>
      </c>
      <c r="C242">
        <v>115</v>
      </c>
      <c r="D242">
        <v>0</v>
      </c>
      <c r="E242">
        <v>0</v>
      </c>
      <c r="F242">
        <v>0</v>
      </c>
      <c r="G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S242">
        <v>0</v>
      </c>
      <c r="T242">
        <v>0</v>
      </c>
      <c r="U242">
        <v>0</v>
      </c>
      <c r="V242">
        <v>0</v>
      </c>
      <c r="AA242">
        <v>0</v>
      </c>
      <c r="AB242">
        <v>0</v>
      </c>
      <c r="AC242">
        <v>13</v>
      </c>
      <c r="AD242">
        <v>10.199999999999999</v>
      </c>
      <c r="AE242">
        <v>0</v>
      </c>
      <c r="AF242">
        <v>0</v>
      </c>
      <c r="AH242">
        <v>0</v>
      </c>
      <c r="AI242">
        <v>0</v>
      </c>
      <c r="AJ242">
        <v>0</v>
      </c>
      <c r="AK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</row>
    <row r="243" spans="1:47" x14ac:dyDescent="0.35">
      <c r="A243" t="s">
        <v>1368</v>
      </c>
      <c r="B243" t="s">
        <v>1206</v>
      </c>
      <c r="C243">
        <v>230</v>
      </c>
      <c r="D243">
        <v>0</v>
      </c>
      <c r="E243">
        <v>0</v>
      </c>
      <c r="F243">
        <v>0</v>
      </c>
      <c r="G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S243">
        <v>0</v>
      </c>
      <c r="T243">
        <v>0</v>
      </c>
      <c r="U243">
        <v>0</v>
      </c>
      <c r="V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H243">
        <v>0</v>
      </c>
      <c r="AI243">
        <v>0</v>
      </c>
      <c r="AJ243">
        <v>0</v>
      </c>
      <c r="AK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</row>
    <row r="244" spans="1:47" x14ac:dyDescent="0.35">
      <c r="A244" t="s">
        <v>1363</v>
      </c>
      <c r="B244" t="s">
        <v>1206</v>
      </c>
      <c r="C244">
        <v>115</v>
      </c>
      <c r="D244">
        <v>0</v>
      </c>
      <c r="E244">
        <v>0</v>
      </c>
      <c r="F244">
        <v>0</v>
      </c>
      <c r="G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S244">
        <v>0</v>
      </c>
      <c r="T244">
        <v>0</v>
      </c>
      <c r="U244">
        <v>0</v>
      </c>
      <c r="V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H244">
        <v>0</v>
      </c>
      <c r="AI244">
        <v>0</v>
      </c>
      <c r="AJ244">
        <v>0</v>
      </c>
      <c r="AK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</row>
    <row r="245" spans="1:47" x14ac:dyDescent="0.35">
      <c r="A245" t="s">
        <v>1370</v>
      </c>
      <c r="B245" t="s">
        <v>1207</v>
      </c>
      <c r="C245">
        <v>500</v>
      </c>
      <c r="D245">
        <v>0</v>
      </c>
      <c r="E245">
        <v>0</v>
      </c>
      <c r="F245">
        <v>0</v>
      </c>
      <c r="G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S245">
        <v>0</v>
      </c>
      <c r="T245">
        <v>0</v>
      </c>
      <c r="U245">
        <v>0</v>
      </c>
      <c r="V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H245">
        <v>0</v>
      </c>
      <c r="AI245">
        <v>0</v>
      </c>
      <c r="AJ245">
        <v>0</v>
      </c>
      <c r="AK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</row>
    <row r="246" spans="1:47" x14ac:dyDescent="0.35">
      <c r="A246" t="s">
        <v>1368</v>
      </c>
      <c r="B246" t="s">
        <v>1208</v>
      </c>
      <c r="C246">
        <v>230</v>
      </c>
      <c r="D246">
        <v>0</v>
      </c>
      <c r="E246">
        <v>0</v>
      </c>
      <c r="F246">
        <v>0</v>
      </c>
      <c r="G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S246">
        <v>0</v>
      </c>
      <c r="T246">
        <v>0</v>
      </c>
      <c r="U246">
        <v>0</v>
      </c>
      <c r="V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H246">
        <v>0</v>
      </c>
      <c r="AI246">
        <v>0</v>
      </c>
      <c r="AJ246">
        <v>0</v>
      </c>
      <c r="AK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</row>
    <row r="247" spans="1:47" x14ac:dyDescent="0.35">
      <c r="A247" t="s">
        <v>1369</v>
      </c>
      <c r="B247" t="s">
        <v>1209</v>
      </c>
      <c r="C247">
        <v>500</v>
      </c>
      <c r="D247">
        <v>0</v>
      </c>
      <c r="E247">
        <v>0</v>
      </c>
      <c r="F247">
        <v>0</v>
      </c>
      <c r="G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S247">
        <v>0</v>
      </c>
      <c r="T247">
        <v>0</v>
      </c>
      <c r="U247">
        <v>0</v>
      </c>
      <c r="V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H247">
        <v>0</v>
      </c>
      <c r="AI247">
        <v>0</v>
      </c>
      <c r="AJ247">
        <v>0</v>
      </c>
      <c r="AK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</row>
    <row r="248" spans="1:47" x14ac:dyDescent="0.35">
      <c r="A248" t="s">
        <v>1369</v>
      </c>
      <c r="B248" t="s">
        <v>1209</v>
      </c>
      <c r="C248">
        <v>230</v>
      </c>
      <c r="D248">
        <v>0</v>
      </c>
      <c r="E248">
        <v>0</v>
      </c>
      <c r="F248">
        <v>0</v>
      </c>
      <c r="G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S248">
        <v>0</v>
      </c>
      <c r="T248">
        <v>0</v>
      </c>
      <c r="U248">
        <v>0</v>
      </c>
      <c r="V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H248">
        <v>0</v>
      </c>
      <c r="AI248">
        <v>0</v>
      </c>
      <c r="AJ248">
        <v>0</v>
      </c>
      <c r="AK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</row>
    <row r="249" spans="1:47" x14ac:dyDescent="0.35">
      <c r="A249" t="s">
        <v>1367</v>
      </c>
      <c r="B249" t="s">
        <v>1210</v>
      </c>
      <c r="C249">
        <v>115</v>
      </c>
      <c r="D249">
        <v>0</v>
      </c>
      <c r="E249">
        <v>0</v>
      </c>
      <c r="F249">
        <v>0</v>
      </c>
      <c r="G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S249">
        <v>0</v>
      </c>
      <c r="T249">
        <v>0</v>
      </c>
      <c r="U249">
        <v>0</v>
      </c>
      <c r="V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H249">
        <v>0</v>
      </c>
      <c r="AI249">
        <v>0</v>
      </c>
      <c r="AJ249">
        <v>0</v>
      </c>
      <c r="AK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</row>
    <row r="250" spans="1:47" x14ac:dyDescent="0.35">
      <c r="A250" t="s">
        <v>1366</v>
      </c>
      <c r="B250" t="s">
        <v>1211</v>
      </c>
      <c r="C250">
        <v>138</v>
      </c>
      <c r="D250">
        <v>0</v>
      </c>
      <c r="E250">
        <v>0</v>
      </c>
      <c r="F250">
        <v>0</v>
      </c>
      <c r="G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S250">
        <v>0</v>
      </c>
      <c r="T250">
        <v>0</v>
      </c>
      <c r="U250">
        <v>0</v>
      </c>
      <c r="V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H250">
        <v>0</v>
      </c>
      <c r="AI250">
        <v>0</v>
      </c>
      <c r="AJ250">
        <v>0</v>
      </c>
      <c r="AK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</row>
    <row r="251" spans="1:47" x14ac:dyDescent="0.35">
      <c r="A251" t="s">
        <v>1367</v>
      </c>
      <c r="B251" t="s">
        <v>1212</v>
      </c>
      <c r="C251">
        <v>230</v>
      </c>
      <c r="D251">
        <v>0</v>
      </c>
      <c r="E251">
        <v>0</v>
      </c>
      <c r="F251">
        <v>0</v>
      </c>
      <c r="G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S251">
        <v>0</v>
      </c>
      <c r="T251">
        <v>0</v>
      </c>
      <c r="U251">
        <v>0</v>
      </c>
      <c r="V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H251">
        <v>0</v>
      </c>
      <c r="AI251">
        <v>0</v>
      </c>
      <c r="AJ251">
        <v>0</v>
      </c>
      <c r="AK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</row>
    <row r="252" spans="1:47" x14ac:dyDescent="0.35">
      <c r="A252" t="s">
        <v>1367</v>
      </c>
      <c r="B252" t="s">
        <v>1213</v>
      </c>
      <c r="C252">
        <v>115</v>
      </c>
      <c r="D252">
        <v>0</v>
      </c>
      <c r="E252">
        <v>0</v>
      </c>
      <c r="F252">
        <v>0</v>
      </c>
      <c r="G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S252">
        <v>0</v>
      </c>
      <c r="T252">
        <v>0</v>
      </c>
      <c r="U252">
        <v>0</v>
      </c>
      <c r="V252">
        <v>0</v>
      </c>
      <c r="AA252">
        <v>7.4700000000000006</v>
      </c>
      <c r="AB252">
        <v>0</v>
      </c>
      <c r="AC252">
        <v>0</v>
      </c>
      <c r="AD252">
        <v>4.62</v>
      </c>
      <c r="AE252">
        <v>0</v>
      </c>
      <c r="AF252">
        <v>0</v>
      </c>
      <c r="AH252">
        <v>0</v>
      </c>
      <c r="AI252">
        <v>0</v>
      </c>
      <c r="AJ252">
        <v>0</v>
      </c>
      <c r="AK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</row>
    <row r="253" spans="1:47" x14ac:dyDescent="0.35">
      <c r="A253" t="s">
        <v>1367</v>
      </c>
      <c r="B253" t="s">
        <v>1213</v>
      </c>
      <c r="C253">
        <v>230</v>
      </c>
      <c r="D253">
        <v>0</v>
      </c>
      <c r="E253">
        <v>0</v>
      </c>
      <c r="F253">
        <v>0</v>
      </c>
      <c r="G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S253">
        <v>0</v>
      </c>
      <c r="T253">
        <v>0</v>
      </c>
      <c r="U253">
        <v>0</v>
      </c>
      <c r="V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H253">
        <v>0</v>
      </c>
      <c r="AI253">
        <v>0</v>
      </c>
      <c r="AJ253">
        <v>0</v>
      </c>
      <c r="AK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</row>
    <row r="254" spans="1:47" x14ac:dyDescent="0.35">
      <c r="A254" t="s">
        <v>1367</v>
      </c>
      <c r="B254" t="s">
        <v>1214</v>
      </c>
      <c r="C254">
        <v>115</v>
      </c>
      <c r="D254">
        <v>0</v>
      </c>
      <c r="E254">
        <v>0</v>
      </c>
      <c r="F254">
        <v>0</v>
      </c>
      <c r="G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S254">
        <v>0</v>
      </c>
      <c r="T254">
        <v>0</v>
      </c>
      <c r="U254">
        <v>0</v>
      </c>
      <c r="V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H254">
        <v>0</v>
      </c>
      <c r="AI254">
        <v>0</v>
      </c>
      <c r="AJ254">
        <v>0</v>
      </c>
      <c r="AK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</row>
    <row r="255" spans="1:47" x14ac:dyDescent="0.35">
      <c r="A255" t="s">
        <v>1369</v>
      </c>
      <c r="B255" t="s">
        <v>1215</v>
      </c>
      <c r="C255">
        <v>230</v>
      </c>
      <c r="D255">
        <v>0</v>
      </c>
      <c r="E255">
        <v>0</v>
      </c>
      <c r="F255">
        <v>0</v>
      </c>
      <c r="G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S255">
        <v>0</v>
      </c>
      <c r="T255">
        <v>0</v>
      </c>
      <c r="U255">
        <v>0</v>
      </c>
      <c r="V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H255">
        <v>0</v>
      </c>
      <c r="AI255">
        <v>0</v>
      </c>
      <c r="AJ255">
        <v>0</v>
      </c>
      <c r="AK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</row>
    <row r="256" spans="1:47" x14ac:dyDescent="0.35">
      <c r="A256" t="s">
        <v>1369</v>
      </c>
      <c r="B256" t="s">
        <v>1000</v>
      </c>
      <c r="C256">
        <v>230</v>
      </c>
      <c r="D256">
        <v>0</v>
      </c>
      <c r="E256">
        <v>0</v>
      </c>
      <c r="F256">
        <v>0</v>
      </c>
      <c r="G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S256">
        <v>0</v>
      </c>
      <c r="T256">
        <v>0</v>
      </c>
      <c r="U256">
        <v>0</v>
      </c>
      <c r="V256">
        <v>0</v>
      </c>
      <c r="AA256">
        <v>1.75</v>
      </c>
      <c r="AB256">
        <v>0</v>
      </c>
      <c r="AC256">
        <v>0</v>
      </c>
      <c r="AD256">
        <v>0</v>
      </c>
      <c r="AE256">
        <v>0</v>
      </c>
      <c r="AF256">
        <v>0</v>
      </c>
      <c r="AH256">
        <v>0</v>
      </c>
      <c r="AI256">
        <v>0</v>
      </c>
      <c r="AJ256">
        <v>0</v>
      </c>
      <c r="AK256">
        <v>0</v>
      </c>
      <c r="AP256">
        <v>1.75</v>
      </c>
      <c r="AQ256">
        <v>0</v>
      </c>
      <c r="AR256">
        <v>0</v>
      </c>
      <c r="AS256">
        <v>0</v>
      </c>
      <c r="AT256">
        <v>0</v>
      </c>
      <c r="AU256">
        <v>0</v>
      </c>
    </row>
    <row r="257" spans="1:47" x14ac:dyDescent="0.35">
      <c r="A257" t="s">
        <v>1371</v>
      </c>
      <c r="B257" t="s">
        <v>1216</v>
      </c>
      <c r="C257">
        <v>500</v>
      </c>
      <c r="D257">
        <v>0</v>
      </c>
      <c r="E257">
        <v>0</v>
      </c>
      <c r="F257">
        <v>0</v>
      </c>
      <c r="G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S257">
        <v>0</v>
      </c>
      <c r="T257">
        <v>0</v>
      </c>
      <c r="U257">
        <v>0</v>
      </c>
      <c r="V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H257">
        <v>0</v>
      </c>
      <c r="AI257">
        <v>0</v>
      </c>
      <c r="AJ257">
        <v>0</v>
      </c>
      <c r="AK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</row>
    <row r="258" spans="1:47" x14ac:dyDescent="0.35">
      <c r="A258" t="s">
        <v>1371</v>
      </c>
      <c r="B258" t="s">
        <v>250</v>
      </c>
      <c r="C258">
        <v>230</v>
      </c>
      <c r="D258">
        <v>0</v>
      </c>
      <c r="E258">
        <v>0</v>
      </c>
      <c r="F258">
        <v>350</v>
      </c>
      <c r="G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S258">
        <v>0</v>
      </c>
      <c r="T258">
        <v>0</v>
      </c>
      <c r="U258">
        <v>0</v>
      </c>
      <c r="V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H258">
        <v>0</v>
      </c>
      <c r="AI258">
        <v>0</v>
      </c>
      <c r="AJ258">
        <v>0</v>
      </c>
      <c r="AK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</row>
    <row r="259" spans="1:47" x14ac:dyDescent="0.35">
      <c r="A259" t="s">
        <v>1367</v>
      </c>
      <c r="B259" t="s">
        <v>1217</v>
      </c>
      <c r="C259">
        <v>115</v>
      </c>
      <c r="D259">
        <v>0</v>
      </c>
      <c r="E259">
        <v>0</v>
      </c>
      <c r="F259">
        <v>0</v>
      </c>
      <c r="G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S259">
        <v>0</v>
      </c>
      <c r="T259">
        <v>0</v>
      </c>
      <c r="U259">
        <v>0</v>
      </c>
      <c r="V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H259">
        <v>0</v>
      </c>
      <c r="AI259">
        <v>0</v>
      </c>
      <c r="AJ259">
        <v>0</v>
      </c>
      <c r="AK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</row>
    <row r="260" spans="1:47" x14ac:dyDescent="0.35">
      <c r="A260" t="s">
        <v>1370</v>
      </c>
      <c r="B260" t="s">
        <v>1218</v>
      </c>
      <c r="C260">
        <v>115</v>
      </c>
      <c r="D260">
        <v>0</v>
      </c>
      <c r="E260">
        <v>0</v>
      </c>
      <c r="F260">
        <v>0</v>
      </c>
      <c r="G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S260">
        <v>0</v>
      </c>
      <c r="T260">
        <v>0</v>
      </c>
      <c r="U260">
        <v>0</v>
      </c>
      <c r="V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H260">
        <v>0</v>
      </c>
      <c r="AI260">
        <v>0</v>
      </c>
      <c r="AJ260">
        <v>0</v>
      </c>
      <c r="AK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</row>
    <row r="261" spans="1:47" x14ac:dyDescent="0.35">
      <c r="A261" t="s">
        <v>1369</v>
      </c>
      <c r="B261" t="s">
        <v>1219</v>
      </c>
      <c r="C261">
        <v>115</v>
      </c>
      <c r="D261">
        <v>0</v>
      </c>
      <c r="E261">
        <v>0</v>
      </c>
      <c r="F261">
        <v>0</v>
      </c>
      <c r="G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S261">
        <v>0</v>
      </c>
      <c r="T261">
        <v>0</v>
      </c>
      <c r="U261">
        <v>0</v>
      </c>
      <c r="V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H261">
        <v>0</v>
      </c>
      <c r="AI261">
        <v>0</v>
      </c>
      <c r="AJ261">
        <v>0</v>
      </c>
      <c r="AK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</row>
    <row r="262" spans="1:47" x14ac:dyDescent="0.35">
      <c r="A262" t="s">
        <v>1369</v>
      </c>
      <c r="B262" t="s">
        <v>1220</v>
      </c>
      <c r="C262">
        <v>115</v>
      </c>
      <c r="D262">
        <v>0</v>
      </c>
      <c r="E262">
        <v>0</v>
      </c>
      <c r="F262">
        <v>0</v>
      </c>
      <c r="G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S262">
        <v>0</v>
      </c>
      <c r="T262">
        <v>0</v>
      </c>
      <c r="U262">
        <v>0</v>
      </c>
      <c r="V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H262">
        <v>0</v>
      </c>
      <c r="AI262">
        <v>0</v>
      </c>
      <c r="AJ262">
        <v>0</v>
      </c>
      <c r="AK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</row>
    <row r="263" spans="1:47" x14ac:dyDescent="0.35">
      <c r="A263" t="s">
        <v>1371</v>
      </c>
      <c r="B263" t="s">
        <v>1221</v>
      </c>
      <c r="C263">
        <v>138</v>
      </c>
      <c r="D263">
        <v>0</v>
      </c>
      <c r="E263">
        <v>0</v>
      </c>
      <c r="F263">
        <v>0</v>
      </c>
      <c r="G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S263">
        <v>0</v>
      </c>
      <c r="T263">
        <v>0</v>
      </c>
      <c r="U263">
        <v>0</v>
      </c>
      <c r="V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H263">
        <v>0</v>
      </c>
      <c r="AI263">
        <v>0</v>
      </c>
      <c r="AJ263">
        <v>0</v>
      </c>
      <c r="AK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</row>
    <row r="264" spans="1:47" x14ac:dyDescent="0.35">
      <c r="A264" t="s">
        <v>1363</v>
      </c>
      <c r="B264" t="s">
        <v>378</v>
      </c>
      <c r="C264">
        <v>230</v>
      </c>
      <c r="D264">
        <v>0</v>
      </c>
      <c r="E264">
        <v>0</v>
      </c>
      <c r="F264">
        <v>0</v>
      </c>
      <c r="G264">
        <v>0</v>
      </c>
      <c r="L264">
        <v>0</v>
      </c>
      <c r="M264">
        <v>0</v>
      </c>
      <c r="N264">
        <v>0</v>
      </c>
      <c r="O264">
        <v>99.7</v>
      </c>
      <c r="P264">
        <v>0</v>
      </c>
      <c r="Q264">
        <v>0</v>
      </c>
      <c r="S264">
        <v>0</v>
      </c>
      <c r="T264">
        <v>0</v>
      </c>
      <c r="U264">
        <v>0</v>
      </c>
      <c r="V264">
        <v>0</v>
      </c>
      <c r="AA264">
        <v>2.62</v>
      </c>
      <c r="AB264">
        <v>0</v>
      </c>
      <c r="AC264">
        <v>0</v>
      </c>
      <c r="AD264">
        <v>0</v>
      </c>
      <c r="AE264">
        <v>0</v>
      </c>
      <c r="AF264">
        <v>0</v>
      </c>
      <c r="AH264">
        <v>0</v>
      </c>
      <c r="AI264">
        <v>0</v>
      </c>
      <c r="AJ264">
        <v>0</v>
      </c>
      <c r="AK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</row>
    <row r="265" spans="1:47" x14ac:dyDescent="0.35">
      <c r="A265" t="s">
        <v>1363</v>
      </c>
      <c r="B265" t="s">
        <v>378</v>
      </c>
      <c r="C265">
        <v>115</v>
      </c>
      <c r="D265">
        <v>0</v>
      </c>
      <c r="E265">
        <v>0</v>
      </c>
      <c r="F265">
        <v>0</v>
      </c>
      <c r="G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S265">
        <v>0</v>
      </c>
      <c r="T265">
        <v>0</v>
      </c>
      <c r="U265">
        <v>0</v>
      </c>
      <c r="V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H265">
        <v>0</v>
      </c>
      <c r="AI265">
        <v>0</v>
      </c>
      <c r="AJ265">
        <v>0</v>
      </c>
      <c r="AK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</row>
    <row r="266" spans="1:47" x14ac:dyDescent="0.35">
      <c r="A266" t="s">
        <v>1364</v>
      </c>
      <c r="B266" t="s">
        <v>1222</v>
      </c>
      <c r="C266">
        <v>500</v>
      </c>
      <c r="D266">
        <v>0</v>
      </c>
      <c r="E266">
        <v>0</v>
      </c>
      <c r="F266">
        <v>0</v>
      </c>
      <c r="G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S266">
        <v>0</v>
      </c>
      <c r="T266">
        <v>0</v>
      </c>
      <c r="U266">
        <v>0</v>
      </c>
      <c r="V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H266">
        <v>0</v>
      </c>
      <c r="AI266">
        <v>0</v>
      </c>
      <c r="AJ266">
        <v>0</v>
      </c>
      <c r="AK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</row>
    <row r="267" spans="1:47" x14ac:dyDescent="0.35">
      <c r="A267" t="s">
        <v>1364</v>
      </c>
      <c r="B267" t="s">
        <v>1222</v>
      </c>
      <c r="C267">
        <v>230</v>
      </c>
      <c r="D267">
        <v>0</v>
      </c>
      <c r="E267">
        <v>0</v>
      </c>
      <c r="F267">
        <v>0</v>
      </c>
      <c r="G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S267">
        <v>0</v>
      </c>
      <c r="T267">
        <v>0</v>
      </c>
      <c r="U267">
        <v>0</v>
      </c>
      <c r="V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H267">
        <v>0</v>
      </c>
      <c r="AI267">
        <v>0</v>
      </c>
      <c r="AJ267">
        <v>0</v>
      </c>
      <c r="AK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</row>
    <row r="268" spans="1:47" x14ac:dyDescent="0.35">
      <c r="A268" t="s">
        <v>1367</v>
      </c>
      <c r="B268" t="s">
        <v>372</v>
      </c>
      <c r="C268">
        <v>500</v>
      </c>
      <c r="D268">
        <v>0</v>
      </c>
      <c r="E268">
        <v>0</v>
      </c>
      <c r="F268">
        <v>0</v>
      </c>
      <c r="G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S268">
        <v>0</v>
      </c>
      <c r="T268">
        <v>0</v>
      </c>
      <c r="U268">
        <v>0</v>
      </c>
      <c r="V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H268">
        <v>0</v>
      </c>
      <c r="AI268">
        <v>0</v>
      </c>
      <c r="AJ268">
        <v>0</v>
      </c>
      <c r="AK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</row>
    <row r="269" spans="1:47" x14ac:dyDescent="0.35">
      <c r="A269" t="s">
        <v>1367</v>
      </c>
      <c r="B269" t="s">
        <v>372</v>
      </c>
      <c r="C269">
        <v>230</v>
      </c>
      <c r="D269">
        <v>0</v>
      </c>
      <c r="E269">
        <v>0</v>
      </c>
      <c r="F269">
        <v>0</v>
      </c>
      <c r="G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S269">
        <v>0</v>
      </c>
      <c r="T269">
        <v>0</v>
      </c>
      <c r="U269">
        <v>0</v>
      </c>
      <c r="V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H269">
        <v>0</v>
      </c>
      <c r="AI269">
        <v>0</v>
      </c>
      <c r="AJ269">
        <v>0</v>
      </c>
      <c r="AK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</row>
    <row r="270" spans="1:47" x14ac:dyDescent="0.35">
      <c r="A270" t="s">
        <v>1367</v>
      </c>
      <c r="B270" t="s">
        <v>372</v>
      </c>
      <c r="C270">
        <v>115</v>
      </c>
      <c r="D270">
        <v>0</v>
      </c>
      <c r="E270">
        <v>0</v>
      </c>
      <c r="F270">
        <v>0</v>
      </c>
      <c r="G270">
        <v>0</v>
      </c>
      <c r="L270">
        <v>0</v>
      </c>
      <c r="M270">
        <v>0</v>
      </c>
      <c r="N270">
        <v>0</v>
      </c>
      <c r="O270">
        <v>75</v>
      </c>
      <c r="P270">
        <v>0</v>
      </c>
      <c r="Q270">
        <v>0</v>
      </c>
      <c r="S270">
        <v>0</v>
      </c>
      <c r="T270">
        <v>0</v>
      </c>
      <c r="U270">
        <v>0</v>
      </c>
      <c r="V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H270">
        <v>0</v>
      </c>
      <c r="AI270">
        <v>0</v>
      </c>
      <c r="AJ270">
        <v>0</v>
      </c>
      <c r="AK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</row>
    <row r="271" spans="1:47" x14ac:dyDescent="0.35">
      <c r="A271" t="s">
        <v>1363</v>
      </c>
      <c r="B271" t="s">
        <v>1223</v>
      </c>
      <c r="C271">
        <v>500</v>
      </c>
      <c r="D271">
        <v>0</v>
      </c>
      <c r="E271">
        <v>0</v>
      </c>
      <c r="F271">
        <v>0</v>
      </c>
      <c r="G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S271">
        <v>0</v>
      </c>
      <c r="T271">
        <v>0</v>
      </c>
      <c r="U271">
        <v>0</v>
      </c>
      <c r="V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H271">
        <v>0</v>
      </c>
      <c r="AI271">
        <v>0</v>
      </c>
      <c r="AJ271">
        <v>0</v>
      </c>
      <c r="AK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</row>
    <row r="272" spans="1:47" x14ac:dyDescent="0.35">
      <c r="A272" t="s">
        <v>1363</v>
      </c>
      <c r="B272" t="s">
        <v>1223</v>
      </c>
      <c r="C272">
        <v>230</v>
      </c>
      <c r="D272">
        <v>0</v>
      </c>
      <c r="E272">
        <v>0</v>
      </c>
      <c r="F272">
        <v>0</v>
      </c>
      <c r="G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S272">
        <v>0</v>
      </c>
      <c r="T272">
        <v>0</v>
      </c>
      <c r="U272">
        <v>0</v>
      </c>
      <c r="V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H272">
        <v>0</v>
      </c>
      <c r="AI272">
        <v>0</v>
      </c>
      <c r="AJ272">
        <v>0</v>
      </c>
      <c r="AK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</row>
    <row r="273" spans="1:47" x14ac:dyDescent="0.35">
      <c r="A273" t="s">
        <v>1363</v>
      </c>
      <c r="B273" t="s">
        <v>1223</v>
      </c>
      <c r="C273">
        <v>115</v>
      </c>
      <c r="D273">
        <v>0</v>
      </c>
      <c r="E273">
        <v>0</v>
      </c>
      <c r="F273">
        <v>0</v>
      </c>
      <c r="G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S273">
        <v>0</v>
      </c>
      <c r="T273">
        <v>0</v>
      </c>
      <c r="U273">
        <v>0</v>
      </c>
      <c r="V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H273">
        <v>0</v>
      </c>
      <c r="AI273">
        <v>0</v>
      </c>
      <c r="AJ273">
        <v>0</v>
      </c>
      <c r="AK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</row>
    <row r="274" spans="1:47" x14ac:dyDescent="0.35">
      <c r="A274" t="s">
        <v>1366</v>
      </c>
      <c r="B274" t="s">
        <v>595</v>
      </c>
      <c r="C274">
        <v>500</v>
      </c>
      <c r="D274">
        <v>0</v>
      </c>
      <c r="E274">
        <v>0</v>
      </c>
      <c r="F274">
        <v>0</v>
      </c>
      <c r="G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S274">
        <v>0</v>
      </c>
      <c r="T274">
        <v>0</v>
      </c>
      <c r="U274">
        <v>0</v>
      </c>
      <c r="V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H274">
        <v>0</v>
      </c>
      <c r="AI274">
        <v>0</v>
      </c>
      <c r="AJ274">
        <v>0</v>
      </c>
      <c r="AK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</row>
    <row r="275" spans="1:47" x14ac:dyDescent="0.35">
      <c r="A275" t="s">
        <v>1366</v>
      </c>
      <c r="B275" t="s">
        <v>595</v>
      </c>
      <c r="C275">
        <v>230</v>
      </c>
      <c r="D275">
        <v>0</v>
      </c>
      <c r="E275">
        <v>0</v>
      </c>
      <c r="F275">
        <v>0</v>
      </c>
      <c r="G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S275">
        <v>0</v>
      </c>
      <c r="T275">
        <v>0</v>
      </c>
      <c r="U275">
        <v>0</v>
      </c>
      <c r="V275">
        <v>0</v>
      </c>
      <c r="AA275">
        <v>0</v>
      </c>
      <c r="AB275">
        <v>0</v>
      </c>
      <c r="AC275">
        <v>0</v>
      </c>
      <c r="AD275">
        <v>9.75</v>
      </c>
      <c r="AE275">
        <v>0</v>
      </c>
      <c r="AF275">
        <v>0</v>
      </c>
      <c r="AH275">
        <v>0</v>
      </c>
      <c r="AI275">
        <v>0</v>
      </c>
      <c r="AJ275">
        <v>0</v>
      </c>
      <c r="AK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</row>
    <row r="276" spans="1:47" x14ac:dyDescent="0.35">
      <c r="A276" t="s">
        <v>1367</v>
      </c>
      <c r="B276" t="s">
        <v>1224</v>
      </c>
      <c r="C276">
        <v>115</v>
      </c>
      <c r="D276">
        <v>0</v>
      </c>
      <c r="E276">
        <v>0</v>
      </c>
      <c r="F276">
        <v>0</v>
      </c>
      <c r="G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S276">
        <v>0</v>
      </c>
      <c r="T276">
        <v>0</v>
      </c>
      <c r="U276">
        <v>0</v>
      </c>
      <c r="V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H276">
        <v>0</v>
      </c>
      <c r="AI276">
        <v>0</v>
      </c>
      <c r="AJ276">
        <v>0</v>
      </c>
      <c r="AK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</row>
    <row r="277" spans="1:47" x14ac:dyDescent="0.35">
      <c r="A277" t="s">
        <v>1364</v>
      </c>
      <c r="B277" t="s">
        <v>911</v>
      </c>
      <c r="C277">
        <v>500</v>
      </c>
      <c r="D277">
        <v>0</v>
      </c>
      <c r="E277">
        <v>0</v>
      </c>
      <c r="F277">
        <v>0</v>
      </c>
      <c r="G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S277">
        <v>0</v>
      </c>
      <c r="T277">
        <v>0</v>
      </c>
      <c r="U277">
        <v>0</v>
      </c>
      <c r="V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H277">
        <v>0</v>
      </c>
      <c r="AI277">
        <v>0</v>
      </c>
      <c r="AJ277">
        <v>0</v>
      </c>
      <c r="AK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</row>
    <row r="278" spans="1:47" x14ac:dyDescent="0.35">
      <c r="A278" t="s">
        <v>1364</v>
      </c>
      <c r="B278" t="s">
        <v>911</v>
      </c>
      <c r="C278">
        <v>230</v>
      </c>
      <c r="D278">
        <v>0</v>
      </c>
      <c r="E278">
        <v>0</v>
      </c>
      <c r="F278">
        <v>0</v>
      </c>
      <c r="G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S278">
        <v>0</v>
      </c>
      <c r="T278">
        <v>0</v>
      </c>
      <c r="U278">
        <v>0</v>
      </c>
      <c r="V278">
        <v>0</v>
      </c>
      <c r="AA278">
        <v>0</v>
      </c>
      <c r="AB278">
        <v>0</v>
      </c>
      <c r="AC278">
        <v>0</v>
      </c>
      <c r="AD278">
        <v>85</v>
      </c>
      <c r="AE278">
        <v>0</v>
      </c>
      <c r="AF278">
        <v>0</v>
      </c>
      <c r="AH278">
        <v>0</v>
      </c>
      <c r="AI278">
        <v>0</v>
      </c>
      <c r="AJ278">
        <v>0</v>
      </c>
      <c r="AK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</row>
    <row r="279" spans="1:47" x14ac:dyDescent="0.35">
      <c r="A279" t="s">
        <v>1365</v>
      </c>
      <c r="B279" t="s">
        <v>242</v>
      </c>
      <c r="C279">
        <v>230</v>
      </c>
      <c r="D279">
        <v>45</v>
      </c>
      <c r="E279">
        <v>0</v>
      </c>
      <c r="F279">
        <v>0</v>
      </c>
      <c r="G279">
        <v>0</v>
      </c>
      <c r="L279">
        <v>0</v>
      </c>
      <c r="M279">
        <v>0</v>
      </c>
      <c r="N279">
        <v>132</v>
      </c>
      <c r="O279">
        <v>100</v>
      </c>
      <c r="P279">
        <v>0</v>
      </c>
      <c r="Q279">
        <v>0</v>
      </c>
      <c r="S279">
        <v>0</v>
      </c>
      <c r="T279">
        <v>0</v>
      </c>
      <c r="U279">
        <v>0</v>
      </c>
      <c r="V279">
        <v>0</v>
      </c>
      <c r="AA279">
        <v>0</v>
      </c>
      <c r="AB279">
        <v>0</v>
      </c>
      <c r="AC279">
        <v>0</v>
      </c>
      <c r="AD279">
        <v>50</v>
      </c>
      <c r="AE279">
        <v>0</v>
      </c>
      <c r="AF279">
        <v>0</v>
      </c>
      <c r="AH279">
        <v>0</v>
      </c>
      <c r="AI279">
        <v>0</v>
      </c>
      <c r="AJ279">
        <v>0</v>
      </c>
      <c r="AK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</row>
    <row r="280" spans="1:47" x14ac:dyDescent="0.35">
      <c r="A280" t="s">
        <v>1366</v>
      </c>
      <c r="B280" t="s">
        <v>430</v>
      </c>
      <c r="C280">
        <v>230</v>
      </c>
      <c r="D280">
        <v>0</v>
      </c>
      <c r="E280">
        <v>0</v>
      </c>
      <c r="F280">
        <v>0</v>
      </c>
      <c r="G280">
        <v>0</v>
      </c>
      <c r="L280">
        <v>0</v>
      </c>
      <c r="M280">
        <v>0</v>
      </c>
      <c r="N280">
        <v>0</v>
      </c>
      <c r="O280">
        <v>10</v>
      </c>
      <c r="P280">
        <v>10</v>
      </c>
      <c r="Q280">
        <v>0</v>
      </c>
      <c r="S280">
        <v>0</v>
      </c>
      <c r="T280">
        <v>0</v>
      </c>
      <c r="U280">
        <v>0</v>
      </c>
      <c r="V280">
        <v>0</v>
      </c>
      <c r="AA280">
        <v>0</v>
      </c>
      <c r="AB280">
        <v>0</v>
      </c>
      <c r="AC280">
        <v>0</v>
      </c>
      <c r="AD280">
        <v>9</v>
      </c>
      <c r="AE280">
        <v>0</v>
      </c>
      <c r="AF280">
        <v>0</v>
      </c>
      <c r="AH280">
        <v>0</v>
      </c>
      <c r="AI280">
        <v>0</v>
      </c>
      <c r="AJ280">
        <v>0</v>
      </c>
      <c r="AK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</row>
    <row r="281" spans="1:47" x14ac:dyDescent="0.35">
      <c r="A281" t="s">
        <v>1367</v>
      </c>
      <c r="B281" t="s">
        <v>1225</v>
      </c>
      <c r="C281">
        <v>115</v>
      </c>
      <c r="D281">
        <v>0</v>
      </c>
      <c r="E281">
        <v>0</v>
      </c>
      <c r="F281">
        <v>0</v>
      </c>
      <c r="G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S281">
        <v>0</v>
      </c>
      <c r="T281">
        <v>0</v>
      </c>
      <c r="U281">
        <v>0</v>
      </c>
      <c r="V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H281">
        <v>0</v>
      </c>
      <c r="AI281">
        <v>0</v>
      </c>
      <c r="AJ281">
        <v>0</v>
      </c>
      <c r="AK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</row>
    <row r="282" spans="1:47" x14ac:dyDescent="0.35">
      <c r="A282" t="s">
        <v>1371</v>
      </c>
      <c r="B282" t="s">
        <v>1226</v>
      </c>
      <c r="C282">
        <v>500</v>
      </c>
      <c r="D282">
        <v>0</v>
      </c>
      <c r="E282">
        <v>0</v>
      </c>
      <c r="F282">
        <v>0</v>
      </c>
      <c r="G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S282">
        <v>0</v>
      </c>
      <c r="T282">
        <v>0</v>
      </c>
      <c r="U282">
        <v>0</v>
      </c>
      <c r="V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H282">
        <v>0</v>
      </c>
      <c r="AI282">
        <v>0</v>
      </c>
      <c r="AJ282">
        <v>0</v>
      </c>
      <c r="AK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</row>
    <row r="283" spans="1:47" x14ac:dyDescent="0.35">
      <c r="A283" t="s">
        <v>1370</v>
      </c>
      <c r="B283" t="s">
        <v>1227</v>
      </c>
      <c r="C283">
        <v>115</v>
      </c>
      <c r="D283">
        <v>0</v>
      </c>
      <c r="E283">
        <v>0</v>
      </c>
      <c r="F283">
        <v>0</v>
      </c>
      <c r="G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S283">
        <v>0</v>
      </c>
      <c r="T283">
        <v>0</v>
      </c>
      <c r="U283">
        <v>0</v>
      </c>
      <c r="V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H283">
        <v>0</v>
      </c>
      <c r="AI283">
        <v>0</v>
      </c>
      <c r="AJ283">
        <v>0</v>
      </c>
      <c r="AK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</row>
    <row r="284" spans="1:47" x14ac:dyDescent="0.35">
      <c r="A284" t="s">
        <v>1367</v>
      </c>
      <c r="B284" t="s">
        <v>1228</v>
      </c>
      <c r="C284">
        <v>230</v>
      </c>
      <c r="D284">
        <v>0</v>
      </c>
      <c r="E284">
        <v>0</v>
      </c>
      <c r="F284">
        <v>0</v>
      </c>
      <c r="G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S284">
        <v>0</v>
      </c>
      <c r="T284">
        <v>0</v>
      </c>
      <c r="U284">
        <v>0</v>
      </c>
      <c r="V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H284">
        <v>0</v>
      </c>
      <c r="AI284">
        <v>0</v>
      </c>
      <c r="AJ284">
        <v>0</v>
      </c>
      <c r="AK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</row>
    <row r="285" spans="1:47" x14ac:dyDescent="0.35">
      <c r="A285" t="s">
        <v>1370</v>
      </c>
      <c r="B285" t="s">
        <v>1229</v>
      </c>
      <c r="C285">
        <v>115</v>
      </c>
      <c r="D285">
        <v>0</v>
      </c>
      <c r="E285">
        <v>0</v>
      </c>
      <c r="F285">
        <v>0</v>
      </c>
      <c r="G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S285">
        <v>0</v>
      </c>
      <c r="T285">
        <v>0</v>
      </c>
      <c r="U285">
        <v>0</v>
      </c>
      <c r="V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H285">
        <v>0</v>
      </c>
      <c r="AI285">
        <v>0</v>
      </c>
      <c r="AJ285">
        <v>0</v>
      </c>
      <c r="AK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</row>
    <row r="286" spans="1:47" x14ac:dyDescent="0.35">
      <c r="A286" t="s">
        <v>1368</v>
      </c>
      <c r="B286" t="s">
        <v>909</v>
      </c>
      <c r="C286">
        <v>230</v>
      </c>
      <c r="D286">
        <v>0</v>
      </c>
      <c r="E286">
        <v>0</v>
      </c>
      <c r="F286">
        <v>0</v>
      </c>
      <c r="G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S286">
        <v>0</v>
      </c>
      <c r="T286">
        <v>0</v>
      </c>
      <c r="U286">
        <v>0</v>
      </c>
      <c r="V286">
        <v>0</v>
      </c>
      <c r="AA286">
        <v>0</v>
      </c>
      <c r="AB286">
        <v>0</v>
      </c>
      <c r="AC286">
        <v>0</v>
      </c>
      <c r="AD286">
        <v>134.9</v>
      </c>
      <c r="AE286">
        <v>0</v>
      </c>
      <c r="AF286">
        <v>0</v>
      </c>
      <c r="AH286">
        <v>0</v>
      </c>
      <c r="AI286">
        <v>0</v>
      </c>
      <c r="AJ286">
        <v>0</v>
      </c>
      <c r="AK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</row>
    <row r="287" spans="1:47" x14ac:dyDescent="0.35">
      <c r="A287" t="s">
        <v>1367</v>
      </c>
      <c r="B287" t="s">
        <v>1230</v>
      </c>
      <c r="C287">
        <v>230</v>
      </c>
      <c r="D287">
        <v>0</v>
      </c>
      <c r="E287">
        <v>0</v>
      </c>
      <c r="F287">
        <v>0</v>
      </c>
      <c r="G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S287">
        <v>0</v>
      </c>
      <c r="T287">
        <v>0</v>
      </c>
      <c r="U287">
        <v>0</v>
      </c>
      <c r="V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H287">
        <v>0</v>
      </c>
      <c r="AI287">
        <v>0</v>
      </c>
      <c r="AJ287">
        <v>0</v>
      </c>
      <c r="AK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</row>
    <row r="288" spans="1:47" x14ac:dyDescent="0.35">
      <c r="A288" t="s">
        <v>1367</v>
      </c>
      <c r="B288" t="s">
        <v>1230</v>
      </c>
      <c r="C288">
        <v>115</v>
      </c>
      <c r="D288">
        <v>0</v>
      </c>
      <c r="E288">
        <v>0</v>
      </c>
      <c r="F288">
        <v>0</v>
      </c>
      <c r="G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S288">
        <v>0</v>
      </c>
      <c r="T288">
        <v>0</v>
      </c>
      <c r="U288">
        <v>0</v>
      </c>
      <c r="V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H288">
        <v>0</v>
      </c>
      <c r="AI288">
        <v>0</v>
      </c>
      <c r="AJ288">
        <v>0</v>
      </c>
      <c r="AK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</row>
    <row r="289" spans="1:47" x14ac:dyDescent="0.35">
      <c r="A289" t="s">
        <v>1367</v>
      </c>
      <c r="B289" t="s">
        <v>1231</v>
      </c>
      <c r="C289">
        <v>115</v>
      </c>
      <c r="D289">
        <v>0</v>
      </c>
      <c r="E289">
        <v>0</v>
      </c>
      <c r="F289">
        <v>0</v>
      </c>
      <c r="G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S289">
        <v>0</v>
      </c>
      <c r="T289">
        <v>0</v>
      </c>
      <c r="U289">
        <v>0</v>
      </c>
      <c r="V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H289">
        <v>0</v>
      </c>
      <c r="AI289">
        <v>0</v>
      </c>
      <c r="AJ289">
        <v>0</v>
      </c>
      <c r="AK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</row>
    <row r="290" spans="1:47" x14ac:dyDescent="0.35">
      <c r="A290" t="s">
        <v>1363</v>
      </c>
      <c r="B290" t="s">
        <v>1232</v>
      </c>
      <c r="C290">
        <v>500</v>
      </c>
      <c r="D290">
        <v>0</v>
      </c>
      <c r="E290">
        <v>0</v>
      </c>
      <c r="F290">
        <v>0</v>
      </c>
      <c r="G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S290">
        <v>0</v>
      </c>
      <c r="T290">
        <v>0</v>
      </c>
      <c r="U290">
        <v>0</v>
      </c>
      <c r="V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H290">
        <v>0</v>
      </c>
      <c r="AI290">
        <v>0</v>
      </c>
      <c r="AJ290">
        <v>0</v>
      </c>
      <c r="AK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</row>
    <row r="291" spans="1:47" x14ac:dyDescent="0.35">
      <c r="A291" t="s">
        <v>1363</v>
      </c>
      <c r="B291" t="s">
        <v>1233</v>
      </c>
      <c r="C291">
        <v>230</v>
      </c>
      <c r="D291">
        <v>0</v>
      </c>
      <c r="E291">
        <v>0</v>
      </c>
      <c r="F291">
        <v>0</v>
      </c>
      <c r="G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S291">
        <v>0</v>
      </c>
      <c r="T291">
        <v>0</v>
      </c>
      <c r="U291">
        <v>0</v>
      </c>
      <c r="V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H291">
        <v>0</v>
      </c>
      <c r="AI291">
        <v>0</v>
      </c>
      <c r="AJ291">
        <v>0</v>
      </c>
      <c r="AK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</row>
    <row r="292" spans="1:47" x14ac:dyDescent="0.35">
      <c r="A292" t="s">
        <v>1363</v>
      </c>
      <c r="B292" t="s">
        <v>1233</v>
      </c>
      <c r="C292">
        <v>115</v>
      </c>
      <c r="D292">
        <v>0</v>
      </c>
      <c r="E292">
        <v>0</v>
      </c>
      <c r="F292">
        <v>0</v>
      </c>
      <c r="G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S292">
        <v>0</v>
      </c>
      <c r="T292">
        <v>0</v>
      </c>
      <c r="U292">
        <v>0</v>
      </c>
      <c r="V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H292">
        <v>0</v>
      </c>
      <c r="AI292">
        <v>0</v>
      </c>
      <c r="AJ292">
        <v>0</v>
      </c>
      <c r="AK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</row>
    <row r="293" spans="1:47" x14ac:dyDescent="0.35">
      <c r="A293" t="s">
        <v>1367</v>
      </c>
      <c r="B293" t="s">
        <v>357</v>
      </c>
      <c r="C293">
        <v>500</v>
      </c>
      <c r="D293">
        <v>0</v>
      </c>
      <c r="E293">
        <v>0</v>
      </c>
      <c r="F293">
        <v>0</v>
      </c>
      <c r="G293">
        <v>0</v>
      </c>
      <c r="L293">
        <v>0</v>
      </c>
      <c r="M293">
        <v>0</v>
      </c>
      <c r="N293">
        <v>0</v>
      </c>
      <c r="O293">
        <v>350</v>
      </c>
      <c r="P293">
        <v>0</v>
      </c>
      <c r="Q293">
        <v>0</v>
      </c>
      <c r="S293">
        <v>0</v>
      </c>
      <c r="T293">
        <v>0</v>
      </c>
      <c r="U293">
        <v>0</v>
      </c>
      <c r="V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H293">
        <v>0</v>
      </c>
      <c r="AI293">
        <v>0</v>
      </c>
      <c r="AJ293">
        <v>0</v>
      </c>
      <c r="AK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</row>
    <row r="294" spans="1:47" x14ac:dyDescent="0.35">
      <c r="A294" t="s">
        <v>1367</v>
      </c>
      <c r="B294" t="s">
        <v>357</v>
      </c>
      <c r="C294">
        <v>230</v>
      </c>
      <c r="D294">
        <v>0</v>
      </c>
      <c r="E294">
        <v>0</v>
      </c>
      <c r="F294">
        <v>0</v>
      </c>
      <c r="G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S294">
        <v>0</v>
      </c>
      <c r="T294">
        <v>0</v>
      </c>
      <c r="U294">
        <v>0</v>
      </c>
      <c r="V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H294">
        <v>0</v>
      </c>
      <c r="AI294">
        <v>0</v>
      </c>
      <c r="AJ294">
        <v>0</v>
      </c>
      <c r="AK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</row>
    <row r="295" spans="1:47" x14ac:dyDescent="0.35">
      <c r="A295" t="s">
        <v>1367</v>
      </c>
      <c r="B295" t="s">
        <v>357</v>
      </c>
      <c r="C295">
        <v>115</v>
      </c>
      <c r="D295">
        <v>0</v>
      </c>
      <c r="E295">
        <v>0</v>
      </c>
      <c r="F295">
        <v>0</v>
      </c>
      <c r="G295">
        <v>0</v>
      </c>
      <c r="L295">
        <v>0</v>
      </c>
      <c r="M295">
        <v>0</v>
      </c>
      <c r="N295">
        <v>0</v>
      </c>
      <c r="O295">
        <v>182.5</v>
      </c>
      <c r="P295">
        <v>0</v>
      </c>
      <c r="Q295">
        <v>0</v>
      </c>
      <c r="S295">
        <v>0</v>
      </c>
      <c r="T295">
        <v>0</v>
      </c>
      <c r="U295">
        <v>0</v>
      </c>
      <c r="V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H295">
        <v>0</v>
      </c>
      <c r="AI295">
        <v>0</v>
      </c>
      <c r="AJ295">
        <v>0</v>
      </c>
      <c r="AK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</row>
    <row r="296" spans="1:47" x14ac:dyDescent="0.35">
      <c r="A296" t="s">
        <v>1363</v>
      </c>
      <c r="B296" t="s">
        <v>1234</v>
      </c>
      <c r="C296">
        <v>115</v>
      </c>
      <c r="D296">
        <v>0</v>
      </c>
      <c r="E296">
        <v>0</v>
      </c>
      <c r="F296">
        <v>0</v>
      </c>
      <c r="G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S296">
        <v>0</v>
      </c>
      <c r="T296">
        <v>0</v>
      </c>
      <c r="U296">
        <v>0</v>
      </c>
      <c r="V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H296">
        <v>0</v>
      </c>
      <c r="AI296">
        <v>0</v>
      </c>
      <c r="AJ296">
        <v>0</v>
      </c>
      <c r="AK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</row>
    <row r="297" spans="1:47" x14ac:dyDescent="0.35">
      <c r="A297" t="s">
        <v>1369</v>
      </c>
      <c r="B297" t="s">
        <v>283</v>
      </c>
      <c r="C297">
        <v>230</v>
      </c>
      <c r="D297">
        <v>0</v>
      </c>
      <c r="E297">
        <v>0</v>
      </c>
      <c r="F297">
        <v>0</v>
      </c>
      <c r="G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S297">
        <v>0</v>
      </c>
      <c r="T297">
        <v>0</v>
      </c>
      <c r="U297">
        <v>0</v>
      </c>
      <c r="V297">
        <v>0</v>
      </c>
      <c r="AA297">
        <v>0</v>
      </c>
      <c r="AB297">
        <v>106.5</v>
      </c>
      <c r="AC297">
        <v>0</v>
      </c>
      <c r="AD297">
        <v>0</v>
      </c>
      <c r="AE297">
        <v>0</v>
      </c>
      <c r="AF297">
        <v>0</v>
      </c>
      <c r="AH297">
        <v>0</v>
      </c>
      <c r="AI297">
        <v>0</v>
      </c>
      <c r="AJ297">
        <v>0</v>
      </c>
      <c r="AK297">
        <v>0</v>
      </c>
      <c r="AP297">
        <v>0</v>
      </c>
      <c r="AQ297">
        <v>106.5</v>
      </c>
      <c r="AR297">
        <v>0</v>
      </c>
      <c r="AS297">
        <v>0</v>
      </c>
      <c r="AT297">
        <v>0</v>
      </c>
      <c r="AU297">
        <v>0</v>
      </c>
    </row>
    <row r="298" spans="1:47" x14ac:dyDescent="0.35">
      <c r="A298" t="s">
        <v>1369</v>
      </c>
      <c r="B298" t="s">
        <v>1235</v>
      </c>
      <c r="C298">
        <v>230</v>
      </c>
      <c r="D298">
        <v>0</v>
      </c>
      <c r="E298">
        <v>0</v>
      </c>
      <c r="F298">
        <v>0</v>
      </c>
      <c r="G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S298">
        <v>0</v>
      </c>
      <c r="T298">
        <v>0</v>
      </c>
      <c r="U298">
        <v>0</v>
      </c>
      <c r="V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H298">
        <v>0</v>
      </c>
      <c r="AI298">
        <v>0</v>
      </c>
      <c r="AJ298">
        <v>0</v>
      </c>
      <c r="AK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</row>
    <row r="299" spans="1:47" x14ac:dyDescent="0.35">
      <c r="A299" t="s">
        <v>1367</v>
      </c>
      <c r="B299" t="s">
        <v>1236</v>
      </c>
      <c r="C299">
        <v>230</v>
      </c>
      <c r="D299">
        <v>0</v>
      </c>
      <c r="E299">
        <v>0</v>
      </c>
      <c r="F299">
        <v>0</v>
      </c>
      <c r="G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S299">
        <v>0</v>
      </c>
      <c r="T299">
        <v>0</v>
      </c>
      <c r="U299">
        <v>0</v>
      </c>
      <c r="V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H299">
        <v>0</v>
      </c>
      <c r="AI299">
        <v>0</v>
      </c>
      <c r="AJ299">
        <v>0</v>
      </c>
      <c r="AK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</row>
    <row r="300" spans="1:47" x14ac:dyDescent="0.35">
      <c r="A300" t="s">
        <v>1367</v>
      </c>
      <c r="B300" t="s">
        <v>1236</v>
      </c>
      <c r="C300">
        <v>115</v>
      </c>
      <c r="D300">
        <v>0</v>
      </c>
      <c r="E300">
        <v>0</v>
      </c>
      <c r="F300">
        <v>0</v>
      </c>
      <c r="G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S300">
        <v>0</v>
      </c>
      <c r="T300">
        <v>0</v>
      </c>
      <c r="U300">
        <v>0</v>
      </c>
      <c r="V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H300">
        <v>0</v>
      </c>
      <c r="AI300">
        <v>0</v>
      </c>
      <c r="AJ300">
        <v>0</v>
      </c>
      <c r="AK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</row>
    <row r="301" spans="1:47" x14ac:dyDescent="0.35">
      <c r="A301" t="s">
        <v>1369</v>
      </c>
      <c r="B301" t="s">
        <v>1237</v>
      </c>
      <c r="C301">
        <v>115</v>
      </c>
      <c r="D301">
        <v>0</v>
      </c>
      <c r="E301">
        <v>0</v>
      </c>
      <c r="F301">
        <v>0</v>
      </c>
      <c r="G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S301">
        <v>0</v>
      </c>
      <c r="T301">
        <v>0</v>
      </c>
      <c r="U301">
        <v>0</v>
      </c>
      <c r="V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H301">
        <v>0</v>
      </c>
      <c r="AI301">
        <v>0</v>
      </c>
      <c r="AJ301">
        <v>0</v>
      </c>
      <c r="AK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</row>
    <row r="302" spans="1:47" x14ac:dyDescent="0.35">
      <c r="A302" t="s">
        <v>1363</v>
      </c>
      <c r="B302" t="s">
        <v>1238</v>
      </c>
      <c r="C302">
        <v>115</v>
      </c>
      <c r="D302">
        <v>0</v>
      </c>
      <c r="E302">
        <v>0</v>
      </c>
      <c r="F302">
        <v>0</v>
      </c>
      <c r="G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S302">
        <v>0</v>
      </c>
      <c r="T302">
        <v>0</v>
      </c>
      <c r="U302">
        <v>0</v>
      </c>
      <c r="V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H302">
        <v>0</v>
      </c>
      <c r="AI302">
        <v>0</v>
      </c>
      <c r="AJ302">
        <v>0</v>
      </c>
      <c r="AK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</row>
    <row r="303" spans="1:47" x14ac:dyDescent="0.35">
      <c r="A303" t="s">
        <v>1366</v>
      </c>
      <c r="B303" t="s">
        <v>1239</v>
      </c>
      <c r="C303">
        <v>138</v>
      </c>
      <c r="D303">
        <v>0</v>
      </c>
      <c r="E303">
        <v>0</v>
      </c>
      <c r="F303">
        <v>0</v>
      </c>
      <c r="G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S303">
        <v>0</v>
      </c>
      <c r="T303">
        <v>0</v>
      </c>
      <c r="U303">
        <v>0</v>
      </c>
      <c r="V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H303">
        <v>0</v>
      </c>
      <c r="AI303">
        <v>0</v>
      </c>
      <c r="AJ303">
        <v>0</v>
      </c>
      <c r="AK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</row>
    <row r="304" spans="1:47" x14ac:dyDescent="0.35">
      <c r="A304" t="s">
        <v>1367</v>
      </c>
      <c r="B304" t="s">
        <v>1240</v>
      </c>
      <c r="C304">
        <v>230</v>
      </c>
      <c r="D304">
        <v>0</v>
      </c>
      <c r="E304">
        <v>0</v>
      </c>
      <c r="F304">
        <v>0</v>
      </c>
      <c r="G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S304">
        <v>0</v>
      </c>
      <c r="T304">
        <v>0</v>
      </c>
      <c r="U304">
        <v>0</v>
      </c>
      <c r="V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H304">
        <v>0</v>
      </c>
      <c r="AI304">
        <v>0</v>
      </c>
      <c r="AJ304">
        <v>0</v>
      </c>
      <c r="AK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</row>
    <row r="305" spans="1:47" x14ac:dyDescent="0.35">
      <c r="A305" t="s">
        <v>1366</v>
      </c>
      <c r="B305" t="s">
        <v>1241</v>
      </c>
      <c r="C305">
        <v>500</v>
      </c>
      <c r="D305">
        <v>0</v>
      </c>
      <c r="E305">
        <v>0</v>
      </c>
      <c r="F305">
        <v>0</v>
      </c>
      <c r="G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S305">
        <v>0</v>
      </c>
      <c r="T305">
        <v>0</v>
      </c>
      <c r="U305">
        <v>0</v>
      </c>
      <c r="V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H305">
        <v>0</v>
      </c>
      <c r="AI305">
        <v>0</v>
      </c>
      <c r="AJ305">
        <v>0</v>
      </c>
      <c r="AK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</row>
    <row r="306" spans="1:47" x14ac:dyDescent="0.35">
      <c r="A306" t="s">
        <v>1366</v>
      </c>
      <c r="B306" t="s">
        <v>1242</v>
      </c>
      <c r="C306">
        <v>500</v>
      </c>
      <c r="D306">
        <v>0</v>
      </c>
      <c r="E306">
        <v>0</v>
      </c>
      <c r="F306">
        <v>0</v>
      </c>
      <c r="G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S306">
        <v>0</v>
      </c>
      <c r="T306">
        <v>0</v>
      </c>
      <c r="U306">
        <v>0</v>
      </c>
      <c r="V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H306">
        <v>0</v>
      </c>
      <c r="AI306">
        <v>0</v>
      </c>
      <c r="AJ306">
        <v>0</v>
      </c>
      <c r="AK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</row>
    <row r="307" spans="1:47" x14ac:dyDescent="0.35">
      <c r="A307" t="s">
        <v>1367</v>
      </c>
      <c r="B307" t="s">
        <v>881</v>
      </c>
      <c r="C307">
        <v>115</v>
      </c>
      <c r="D307">
        <v>0</v>
      </c>
      <c r="E307">
        <v>0</v>
      </c>
      <c r="F307">
        <v>0</v>
      </c>
      <c r="G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S307">
        <v>0</v>
      </c>
      <c r="T307">
        <v>0</v>
      </c>
      <c r="U307">
        <v>0</v>
      </c>
      <c r="V307">
        <v>0</v>
      </c>
      <c r="AA307">
        <v>0</v>
      </c>
      <c r="AB307">
        <v>0</v>
      </c>
      <c r="AC307">
        <v>0</v>
      </c>
      <c r="AD307">
        <v>55</v>
      </c>
      <c r="AE307">
        <v>0</v>
      </c>
      <c r="AF307">
        <v>0</v>
      </c>
      <c r="AH307">
        <v>0</v>
      </c>
      <c r="AI307">
        <v>0</v>
      </c>
      <c r="AJ307">
        <v>0</v>
      </c>
      <c r="AK307">
        <v>0</v>
      </c>
      <c r="AP307">
        <v>0</v>
      </c>
      <c r="AQ307">
        <v>0</v>
      </c>
      <c r="AR307">
        <v>0</v>
      </c>
      <c r="AS307">
        <v>55</v>
      </c>
      <c r="AT307">
        <v>0</v>
      </c>
      <c r="AU307">
        <v>0</v>
      </c>
    </row>
    <row r="308" spans="1:47" x14ac:dyDescent="0.35">
      <c r="A308" t="s">
        <v>1367</v>
      </c>
      <c r="B308" t="s">
        <v>1243</v>
      </c>
      <c r="C308">
        <v>115</v>
      </c>
      <c r="D308">
        <v>0</v>
      </c>
      <c r="E308">
        <v>0</v>
      </c>
      <c r="F308">
        <v>0</v>
      </c>
      <c r="G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S308">
        <v>0</v>
      </c>
      <c r="T308">
        <v>0</v>
      </c>
      <c r="U308">
        <v>0</v>
      </c>
      <c r="V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H308">
        <v>0</v>
      </c>
      <c r="AI308">
        <v>0</v>
      </c>
      <c r="AJ308">
        <v>0</v>
      </c>
      <c r="AK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</row>
    <row r="309" spans="1:47" x14ac:dyDescent="0.35">
      <c r="A309" t="s">
        <v>1363</v>
      </c>
      <c r="B309" t="s">
        <v>1244</v>
      </c>
      <c r="C309">
        <v>115</v>
      </c>
      <c r="D309">
        <v>0</v>
      </c>
      <c r="E309">
        <v>0</v>
      </c>
      <c r="F309">
        <v>0</v>
      </c>
      <c r="G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S309">
        <v>0</v>
      </c>
      <c r="T309">
        <v>0</v>
      </c>
      <c r="U309">
        <v>0</v>
      </c>
      <c r="V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H309">
        <v>0</v>
      </c>
      <c r="AI309">
        <v>0</v>
      </c>
      <c r="AJ309">
        <v>0</v>
      </c>
      <c r="AK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</row>
    <row r="310" spans="1:47" x14ac:dyDescent="0.35">
      <c r="A310" t="s">
        <v>1366</v>
      </c>
      <c r="B310" t="s">
        <v>1245</v>
      </c>
      <c r="C310">
        <v>500</v>
      </c>
      <c r="D310">
        <v>0</v>
      </c>
      <c r="E310">
        <v>0</v>
      </c>
      <c r="F310">
        <v>0</v>
      </c>
      <c r="G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S310">
        <v>0</v>
      </c>
      <c r="T310">
        <v>0</v>
      </c>
      <c r="U310">
        <v>0</v>
      </c>
      <c r="V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H310">
        <v>0</v>
      </c>
      <c r="AI310">
        <v>0</v>
      </c>
      <c r="AJ310">
        <v>0</v>
      </c>
      <c r="AK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</row>
    <row r="311" spans="1:47" x14ac:dyDescent="0.35">
      <c r="A311" t="s">
        <v>1366</v>
      </c>
      <c r="B311" t="s">
        <v>1246</v>
      </c>
      <c r="C311">
        <v>230</v>
      </c>
      <c r="D311">
        <v>0</v>
      </c>
      <c r="E311">
        <v>0</v>
      </c>
      <c r="F311">
        <v>0</v>
      </c>
      <c r="G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S311">
        <v>0</v>
      </c>
      <c r="T311">
        <v>0</v>
      </c>
      <c r="U311">
        <v>0</v>
      </c>
      <c r="V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H311">
        <v>0</v>
      </c>
      <c r="AI311">
        <v>0</v>
      </c>
      <c r="AJ311">
        <v>0</v>
      </c>
      <c r="AK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</row>
    <row r="312" spans="1:47" x14ac:dyDescent="0.35">
      <c r="A312" t="s">
        <v>1364</v>
      </c>
      <c r="B312" t="s">
        <v>1247</v>
      </c>
      <c r="C312">
        <v>230</v>
      </c>
      <c r="D312">
        <v>0</v>
      </c>
      <c r="E312">
        <v>0</v>
      </c>
      <c r="F312">
        <v>0</v>
      </c>
      <c r="G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S312">
        <v>0</v>
      </c>
      <c r="T312">
        <v>0</v>
      </c>
      <c r="U312">
        <v>0</v>
      </c>
      <c r="V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H312">
        <v>0</v>
      </c>
      <c r="AI312">
        <v>0</v>
      </c>
      <c r="AJ312">
        <v>0</v>
      </c>
      <c r="AK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</row>
    <row r="313" spans="1:47" x14ac:dyDescent="0.35">
      <c r="A313" t="s">
        <v>1363</v>
      </c>
      <c r="B313" t="s">
        <v>1248</v>
      </c>
      <c r="C313">
        <v>115</v>
      </c>
      <c r="D313">
        <v>0</v>
      </c>
      <c r="E313">
        <v>0</v>
      </c>
      <c r="F313">
        <v>0</v>
      </c>
      <c r="G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S313">
        <v>0</v>
      </c>
      <c r="T313">
        <v>0</v>
      </c>
      <c r="U313">
        <v>0</v>
      </c>
      <c r="V313">
        <v>0</v>
      </c>
      <c r="AA313">
        <v>0</v>
      </c>
      <c r="AB313">
        <v>40</v>
      </c>
      <c r="AC313">
        <v>0</v>
      </c>
      <c r="AD313">
        <v>20</v>
      </c>
      <c r="AE313">
        <v>0</v>
      </c>
      <c r="AF313">
        <v>0</v>
      </c>
      <c r="AH313">
        <v>0</v>
      </c>
      <c r="AI313">
        <v>0</v>
      </c>
      <c r="AJ313">
        <v>0</v>
      </c>
      <c r="AK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</row>
    <row r="314" spans="1:47" x14ac:dyDescent="0.35">
      <c r="A314" t="s">
        <v>1370</v>
      </c>
      <c r="B314" t="s">
        <v>1249</v>
      </c>
      <c r="C314">
        <v>115</v>
      </c>
      <c r="D314">
        <v>0</v>
      </c>
      <c r="E314">
        <v>0</v>
      </c>
      <c r="F314">
        <v>0</v>
      </c>
      <c r="G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S314">
        <v>0</v>
      </c>
      <c r="T314">
        <v>0</v>
      </c>
      <c r="U314">
        <v>0</v>
      </c>
      <c r="V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H314">
        <v>0</v>
      </c>
      <c r="AI314">
        <v>0</v>
      </c>
      <c r="AJ314">
        <v>0</v>
      </c>
      <c r="AK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</row>
    <row r="315" spans="1:47" x14ac:dyDescent="0.35">
      <c r="A315" t="s">
        <v>1368</v>
      </c>
      <c r="B315" t="s">
        <v>1250</v>
      </c>
      <c r="C315">
        <v>230</v>
      </c>
      <c r="D315">
        <v>0</v>
      </c>
      <c r="E315">
        <v>0</v>
      </c>
      <c r="F315">
        <v>0</v>
      </c>
      <c r="G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S315">
        <v>0</v>
      </c>
      <c r="T315">
        <v>0</v>
      </c>
      <c r="U315">
        <v>0</v>
      </c>
      <c r="V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H315">
        <v>0</v>
      </c>
      <c r="AI315">
        <v>0</v>
      </c>
      <c r="AJ315">
        <v>0</v>
      </c>
      <c r="AK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</row>
    <row r="316" spans="1:47" x14ac:dyDescent="0.35">
      <c r="A316" t="s">
        <v>1366</v>
      </c>
      <c r="B316" t="s">
        <v>434</v>
      </c>
      <c r="C316">
        <v>69</v>
      </c>
      <c r="D316">
        <v>0</v>
      </c>
      <c r="E316">
        <v>0</v>
      </c>
      <c r="F316">
        <v>0</v>
      </c>
      <c r="G316">
        <v>0</v>
      </c>
      <c r="L316">
        <v>0</v>
      </c>
      <c r="M316">
        <v>0</v>
      </c>
      <c r="N316">
        <v>0</v>
      </c>
      <c r="O316">
        <v>6</v>
      </c>
      <c r="P316">
        <v>0</v>
      </c>
      <c r="Q316">
        <v>0</v>
      </c>
      <c r="S316">
        <v>0</v>
      </c>
      <c r="T316">
        <v>0</v>
      </c>
      <c r="U316">
        <v>0</v>
      </c>
      <c r="V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H316">
        <v>0</v>
      </c>
      <c r="AI316">
        <v>0</v>
      </c>
      <c r="AJ316">
        <v>0</v>
      </c>
      <c r="AK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</row>
    <row r="317" spans="1:47" x14ac:dyDescent="0.35">
      <c r="A317" t="s">
        <v>1366</v>
      </c>
      <c r="B317" t="s">
        <v>293</v>
      </c>
      <c r="C317">
        <v>230</v>
      </c>
      <c r="D317">
        <v>0</v>
      </c>
      <c r="E317">
        <v>0</v>
      </c>
      <c r="F317">
        <v>0</v>
      </c>
      <c r="G317">
        <v>0</v>
      </c>
      <c r="L317">
        <v>0</v>
      </c>
      <c r="M317">
        <v>0</v>
      </c>
      <c r="N317">
        <v>0</v>
      </c>
      <c r="O317">
        <v>250</v>
      </c>
      <c r="P317">
        <v>0</v>
      </c>
      <c r="Q317">
        <v>0</v>
      </c>
      <c r="S317">
        <v>0</v>
      </c>
      <c r="T317">
        <v>0</v>
      </c>
      <c r="U317">
        <v>0</v>
      </c>
      <c r="V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H317">
        <v>0</v>
      </c>
      <c r="AI317">
        <v>0</v>
      </c>
      <c r="AJ317">
        <v>0</v>
      </c>
      <c r="AK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</row>
    <row r="318" spans="1:47" x14ac:dyDescent="0.35">
      <c r="A318" t="s">
        <v>1369</v>
      </c>
      <c r="B318" t="s">
        <v>1251</v>
      </c>
      <c r="C318">
        <v>230</v>
      </c>
      <c r="D318">
        <v>0</v>
      </c>
      <c r="E318">
        <v>0</v>
      </c>
      <c r="F318">
        <v>0</v>
      </c>
      <c r="G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S318">
        <v>0</v>
      </c>
      <c r="T318">
        <v>0</v>
      </c>
      <c r="U318">
        <v>0</v>
      </c>
      <c r="V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H318">
        <v>0</v>
      </c>
      <c r="AI318">
        <v>0</v>
      </c>
      <c r="AJ318">
        <v>0</v>
      </c>
      <c r="AK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</row>
    <row r="319" spans="1:47" x14ac:dyDescent="0.35">
      <c r="A319" t="s">
        <v>1371</v>
      </c>
      <c r="B319" t="s">
        <v>1252</v>
      </c>
      <c r="C319">
        <v>230</v>
      </c>
      <c r="D319">
        <v>0</v>
      </c>
      <c r="E319">
        <v>0</v>
      </c>
      <c r="F319">
        <v>0</v>
      </c>
      <c r="G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S319">
        <v>0</v>
      </c>
      <c r="T319">
        <v>0</v>
      </c>
      <c r="U319">
        <v>0</v>
      </c>
      <c r="V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H319">
        <v>0</v>
      </c>
      <c r="AI319">
        <v>0</v>
      </c>
      <c r="AJ319">
        <v>0</v>
      </c>
      <c r="AK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</row>
    <row r="320" spans="1:47" x14ac:dyDescent="0.35">
      <c r="A320" t="s">
        <v>1371</v>
      </c>
      <c r="B320" t="s">
        <v>1252</v>
      </c>
      <c r="C320">
        <v>138</v>
      </c>
      <c r="D320">
        <v>0</v>
      </c>
      <c r="E320">
        <v>0</v>
      </c>
      <c r="F320">
        <v>0</v>
      </c>
      <c r="G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S320">
        <v>0</v>
      </c>
      <c r="T320">
        <v>0</v>
      </c>
      <c r="U320">
        <v>0</v>
      </c>
      <c r="V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H320">
        <v>0</v>
      </c>
      <c r="AI320">
        <v>0</v>
      </c>
      <c r="AJ320">
        <v>0</v>
      </c>
      <c r="AK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</row>
    <row r="321" spans="1:47" x14ac:dyDescent="0.35">
      <c r="A321" t="s">
        <v>1366</v>
      </c>
      <c r="B321" t="s">
        <v>614</v>
      </c>
      <c r="C321">
        <v>69</v>
      </c>
      <c r="D321">
        <v>0</v>
      </c>
      <c r="E321">
        <v>0</v>
      </c>
      <c r="F321">
        <v>0</v>
      </c>
      <c r="G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S321">
        <v>0</v>
      </c>
      <c r="T321">
        <v>0</v>
      </c>
      <c r="U321">
        <v>0</v>
      </c>
      <c r="V321">
        <v>0</v>
      </c>
      <c r="AA321">
        <v>0</v>
      </c>
      <c r="AB321">
        <v>0</v>
      </c>
      <c r="AC321">
        <v>0</v>
      </c>
      <c r="AD321">
        <v>10</v>
      </c>
      <c r="AE321">
        <v>0</v>
      </c>
      <c r="AF321">
        <v>0</v>
      </c>
      <c r="AH321">
        <v>0</v>
      </c>
      <c r="AI321">
        <v>0</v>
      </c>
      <c r="AJ321">
        <v>0</v>
      </c>
      <c r="AK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</row>
    <row r="322" spans="1:47" x14ac:dyDescent="0.35">
      <c r="A322" t="s">
        <v>1370</v>
      </c>
      <c r="B322" t="s">
        <v>1253</v>
      </c>
      <c r="C322">
        <v>230</v>
      </c>
      <c r="D322">
        <v>0</v>
      </c>
      <c r="E322">
        <v>0</v>
      </c>
      <c r="F322">
        <v>0</v>
      </c>
      <c r="G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S322">
        <v>0</v>
      </c>
      <c r="T322">
        <v>0</v>
      </c>
      <c r="U322">
        <v>0</v>
      </c>
      <c r="V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H322">
        <v>0</v>
      </c>
      <c r="AI322">
        <v>0</v>
      </c>
      <c r="AJ322">
        <v>0</v>
      </c>
      <c r="AK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</row>
    <row r="323" spans="1:47" x14ac:dyDescent="0.35">
      <c r="A323" t="s">
        <v>1370</v>
      </c>
      <c r="B323" t="s">
        <v>1253</v>
      </c>
      <c r="C323">
        <v>115</v>
      </c>
      <c r="D323">
        <v>0</v>
      </c>
      <c r="E323">
        <v>0</v>
      </c>
      <c r="F323">
        <v>0</v>
      </c>
      <c r="G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S323">
        <v>0</v>
      </c>
      <c r="T323">
        <v>0</v>
      </c>
      <c r="U323">
        <v>0</v>
      </c>
      <c r="V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H323">
        <v>0</v>
      </c>
      <c r="AI323">
        <v>0</v>
      </c>
      <c r="AJ323">
        <v>0</v>
      </c>
      <c r="AK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</row>
    <row r="324" spans="1:47" x14ac:dyDescent="0.35">
      <c r="A324" t="s">
        <v>1365</v>
      </c>
      <c r="B324" t="s">
        <v>1254</v>
      </c>
      <c r="C324">
        <v>500</v>
      </c>
      <c r="D324">
        <v>0</v>
      </c>
      <c r="E324">
        <v>0</v>
      </c>
      <c r="F324">
        <v>0</v>
      </c>
      <c r="G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S324">
        <v>0</v>
      </c>
      <c r="T324">
        <v>0</v>
      </c>
      <c r="U324">
        <v>0</v>
      </c>
      <c r="V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H324">
        <v>0</v>
      </c>
      <c r="AI324">
        <v>0</v>
      </c>
      <c r="AJ324">
        <v>0</v>
      </c>
      <c r="AK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</row>
    <row r="325" spans="1:47" x14ac:dyDescent="0.35">
      <c r="A325" t="s">
        <v>1366</v>
      </c>
      <c r="B325" t="s">
        <v>1255</v>
      </c>
      <c r="C325">
        <v>230</v>
      </c>
      <c r="D325">
        <v>0</v>
      </c>
      <c r="E325">
        <v>0</v>
      </c>
      <c r="F325">
        <v>0</v>
      </c>
      <c r="G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S325">
        <v>0</v>
      </c>
      <c r="T325">
        <v>0</v>
      </c>
      <c r="U325">
        <v>0</v>
      </c>
      <c r="V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H325">
        <v>0</v>
      </c>
      <c r="AI325">
        <v>0</v>
      </c>
      <c r="AJ325">
        <v>0</v>
      </c>
      <c r="AK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</row>
    <row r="326" spans="1:47" x14ac:dyDescent="0.35">
      <c r="A326" t="s">
        <v>1369</v>
      </c>
      <c r="B326" t="s">
        <v>958</v>
      </c>
      <c r="C326">
        <v>115</v>
      </c>
      <c r="D326">
        <v>0</v>
      </c>
      <c r="E326">
        <v>0</v>
      </c>
      <c r="F326">
        <v>0</v>
      </c>
      <c r="G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S326">
        <v>0</v>
      </c>
      <c r="T326">
        <v>0</v>
      </c>
      <c r="U326">
        <v>0</v>
      </c>
      <c r="V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H326">
        <v>0</v>
      </c>
      <c r="AI326">
        <v>0</v>
      </c>
      <c r="AJ326">
        <v>0</v>
      </c>
      <c r="AK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</row>
    <row r="327" spans="1:47" x14ac:dyDescent="0.35">
      <c r="A327" t="s">
        <v>1369</v>
      </c>
      <c r="B327" t="s">
        <v>958</v>
      </c>
      <c r="C327">
        <v>230</v>
      </c>
      <c r="D327">
        <v>0</v>
      </c>
      <c r="E327">
        <v>0</v>
      </c>
      <c r="F327">
        <v>0</v>
      </c>
      <c r="G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S327">
        <v>0</v>
      </c>
      <c r="T327">
        <v>0</v>
      </c>
      <c r="U327">
        <v>0</v>
      </c>
      <c r="V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H327">
        <v>0</v>
      </c>
      <c r="AI327">
        <v>0</v>
      </c>
      <c r="AJ327">
        <v>0</v>
      </c>
      <c r="AK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</row>
    <row r="328" spans="1:47" x14ac:dyDescent="0.35">
      <c r="A328" t="s">
        <v>1368</v>
      </c>
      <c r="B328" t="s">
        <v>472</v>
      </c>
      <c r="C328">
        <v>230</v>
      </c>
      <c r="D328">
        <v>0</v>
      </c>
      <c r="E328">
        <v>0</v>
      </c>
      <c r="F328">
        <v>0</v>
      </c>
      <c r="G328">
        <v>0</v>
      </c>
      <c r="L328">
        <v>0</v>
      </c>
      <c r="M328">
        <v>0</v>
      </c>
      <c r="N328">
        <v>0</v>
      </c>
      <c r="O328">
        <v>80</v>
      </c>
      <c r="P328">
        <v>0</v>
      </c>
      <c r="Q328">
        <v>0</v>
      </c>
      <c r="S328">
        <v>0</v>
      </c>
      <c r="T328">
        <v>0</v>
      </c>
      <c r="U328">
        <v>0</v>
      </c>
      <c r="V328">
        <v>0</v>
      </c>
      <c r="AA328">
        <v>0</v>
      </c>
      <c r="AB328">
        <v>0</v>
      </c>
      <c r="AC328">
        <v>0</v>
      </c>
      <c r="AD328">
        <v>15</v>
      </c>
      <c r="AE328">
        <v>0</v>
      </c>
      <c r="AF328">
        <v>0</v>
      </c>
      <c r="AH328">
        <v>0</v>
      </c>
      <c r="AI328">
        <v>0</v>
      </c>
      <c r="AJ328">
        <v>0</v>
      </c>
      <c r="AK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</row>
    <row r="329" spans="1:47" x14ac:dyDescent="0.35">
      <c r="A329" t="s">
        <v>1370</v>
      </c>
      <c r="B329" t="s">
        <v>1256</v>
      </c>
      <c r="C329">
        <v>230</v>
      </c>
      <c r="D329">
        <v>0</v>
      </c>
      <c r="E329">
        <v>0</v>
      </c>
      <c r="F329">
        <v>0</v>
      </c>
      <c r="G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S329">
        <v>0</v>
      </c>
      <c r="T329">
        <v>0</v>
      </c>
      <c r="U329">
        <v>0</v>
      </c>
      <c r="V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H329">
        <v>0</v>
      </c>
      <c r="AI329">
        <v>0</v>
      </c>
      <c r="AJ329">
        <v>0</v>
      </c>
      <c r="AK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</row>
    <row r="330" spans="1:47" x14ac:dyDescent="0.35">
      <c r="A330" t="s">
        <v>1368</v>
      </c>
      <c r="B330" t="s">
        <v>936</v>
      </c>
      <c r="C330">
        <v>230</v>
      </c>
      <c r="D330">
        <v>0</v>
      </c>
      <c r="E330">
        <v>0</v>
      </c>
      <c r="F330">
        <v>0</v>
      </c>
      <c r="G330">
        <v>0</v>
      </c>
      <c r="L330">
        <v>0</v>
      </c>
      <c r="M330">
        <v>39</v>
      </c>
      <c r="N330">
        <v>66</v>
      </c>
      <c r="O330">
        <v>80</v>
      </c>
      <c r="P330">
        <v>0</v>
      </c>
      <c r="Q330">
        <v>0</v>
      </c>
      <c r="S330">
        <v>0</v>
      </c>
      <c r="T330">
        <v>0</v>
      </c>
      <c r="U330">
        <v>0</v>
      </c>
      <c r="V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H330">
        <v>0</v>
      </c>
      <c r="AI330">
        <v>0</v>
      </c>
      <c r="AJ330">
        <v>0</v>
      </c>
      <c r="AK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</row>
    <row r="331" spans="1:47" x14ac:dyDescent="0.35">
      <c r="A331" t="s">
        <v>1364</v>
      </c>
      <c r="B331" t="s">
        <v>1257</v>
      </c>
      <c r="C331">
        <v>230</v>
      </c>
      <c r="D331">
        <v>0</v>
      </c>
      <c r="E331">
        <v>0</v>
      </c>
      <c r="F331">
        <v>0</v>
      </c>
      <c r="G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S331">
        <v>0</v>
      </c>
      <c r="T331">
        <v>0</v>
      </c>
      <c r="U331">
        <v>0</v>
      </c>
      <c r="V331">
        <v>0</v>
      </c>
      <c r="AA331">
        <v>0</v>
      </c>
      <c r="AB331">
        <v>0</v>
      </c>
      <c r="AC331">
        <v>0</v>
      </c>
      <c r="AD331">
        <v>195</v>
      </c>
      <c r="AE331">
        <v>0</v>
      </c>
      <c r="AF331">
        <v>0</v>
      </c>
      <c r="AH331">
        <v>0</v>
      </c>
      <c r="AI331">
        <v>0</v>
      </c>
      <c r="AJ331">
        <v>0</v>
      </c>
      <c r="AK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</row>
    <row r="332" spans="1:47" x14ac:dyDescent="0.35">
      <c r="A332" t="s">
        <v>1370</v>
      </c>
      <c r="B332" t="s">
        <v>1258</v>
      </c>
      <c r="C332">
        <v>230</v>
      </c>
      <c r="D332">
        <v>0</v>
      </c>
      <c r="E332">
        <v>0</v>
      </c>
      <c r="F332">
        <v>0</v>
      </c>
      <c r="G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S332">
        <v>0</v>
      </c>
      <c r="T332">
        <v>0</v>
      </c>
      <c r="U332">
        <v>0</v>
      </c>
      <c r="V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H332">
        <v>0</v>
      </c>
      <c r="AI332">
        <v>0</v>
      </c>
      <c r="AJ332">
        <v>0</v>
      </c>
      <c r="AK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</row>
    <row r="333" spans="1:47" x14ac:dyDescent="0.35">
      <c r="A333" t="s">
        <v>1370</v>
      </c>
      <c r="B333" t="s">
        <v>479</v>
      </c>
      <c r="C333">
        <v>115</v>
      </c>
      <c r="D333">
        <v>0</v>
      </c>
      <c r="E333">
        <v>0</v>
      </c>
      <c r="F333">
        <v>0</v>
      </c>
      <c r="G333">
        <v>0</v>
      </c>
      <c r="L333">
        <v>0</v>
      </c>
      <c r="M333">
        <v>0</v>
      </c>
      <c r="N333">
        <v>0</v>
      </c>
      <c r="O333">
        <v>6</v>
      </c>
      <c r="P333">
        <v>0</v>
      </c>
      <c r="Q333">
        <v>0</v>
      </c>
      <c r="S333">
        <v>0</v>
      </c>
      <c r="T333">
        <v>0</v>
      </c>
      <c r="U333">
        <v>0</v>
      </c>
      <c r="V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H333">
        <v>0</v>
      </c>
      <c r="AI333">
        <v>0</v>
      </c>
      <c r="AJ333">
        <v>0</v>
      </c>
      <c r="AK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</row>
    <row r="334" spans="1:47" x14ac:dyDescent="0.35">
      <c r="A334" t="s">
        <v>1366</v>
      </c>
      <c r="B334" t="s">
        <v>1259</v>
      </c>
      <c r="C334">
        <v>230</v>
      </c>
      <c r="D334">
        <v>0</v>
      </c>
      <c r="E334">
        <v>0</v>
      </c>
      <c r="F334">
        <v>0</v>
      </c>
      <c r="G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S334">
        <v>0</v>
      </c>
      <c r="T334">
        <v>0</v>
      </c>
      <c r="U334">
        <v>0</v>
      </c>
      <c r="V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H334">
        <v>0</v>
      </c>
      <c r="AI334">
        <v>0</v>
      </c>
      <c r="AJ334">
        <v>0</v>
      </c>
      <c r="AK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</row>
    <row r="335" spans="1:47" x14ac:dyDescent="0.35">
      <c r="A335" t="s">
        <v>1370</v>
      </c>
      <c r="B335" t="s">
        <v>1260</v>
      </c>
      <c r="C335">
        <v>115</v>
      </c>
      <c r="D335">
        <v>0</v>
      </c>
      <c r="E335">
        <v>0</v>
      </c>
      <c r="F335">
        <v>0</v>
      </c>
      <c r="G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S335">
        <v>0</v>
      </c>
      <c r="T335">
        <v>0</v>
      </c>
      <c r="U335">
        <v>0</v>
      </c>
      <c r="V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H335">
        <v>0</v>
      </c>
      <c r="AI335">
        <v>0</v>
      </c>
      <c r="AJ335">
        <v>0</v>
      </c>
      <c r="AK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</row>
    <row r="336" spans="1:47" x14ac:dyDescent="0.35">
      <c r="A336" t="s">
        <v>1367</v>
      </c>
      <c r="B336" t="s">
        <v>269</v>
      </c>
      <c r="C336">
        <v>115</v>
      </c>
      <c r="D336">
        <v>0</v>
      </c>
      <c r="E336">
        <v>0</v>
      </c>
      <c r="F336">
        <v>0</v>
      </c>
      <c r="G336">
        <v>0</v>
      </c>
      <c r="L336">
        <v>0</v>
      </c>
      <c r="M336">
        <v>0</v>
      </c>
      <c r="N336">
        <v>0</v>
      </c>
      <c r="O336">
        <v>10</v>
      </c>
      <c r="P336">
        <v>0</v>
      </c>
      <c r="Q336">
        <v>0</v>
      </c>
      <c r="S336">
        <v>0</v>
      </c>
      <c r="T336">
        <v>0</v>
      </c>
      <c r="U336">
        <v>0</v>
      </c>
      <c r="V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H336">
        <v>0</v>
      </c>
      <c r="AI336">
        <v>0</v>
      </c>
      <c r="AJ336">
        <v>0</v>
      </c>
      <c r="AK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</row>
    <row r="337" spans="1:47" x14ac:dyDescent="0.35">
      <c r="A337" t="s">
        <v>1367</v>
      </c>
      <c r="B337" t="s">
        <v>1261</v>
      </c>
      <c r="C337">
        <v>115</v>
      </c>
      <c r="D337">
        <v>0</v>
      </c>
      <c r="E337">
        <v>0</v>
      </c>
      <c r="F337">
        <v>0</v>
      </c>
      <c r="G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S337">
        <v>0</v>
      </c>
      <c r="T337">
        <v>0</v>
      </c>
      <c r="U337">
        <v>0</v>
      </c>
      <c r="V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H337">
        <v>0</v>
      </c>
      <c r="AI337">
        <v>0</v>
      </c>
      <c r="AJ337">
        <v>0</v>
      </c>
      <c r="AK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</row>
    <row r="338" spans="1:47" x14ac:dyDescent="0.35">
      <c r="A338" t="s">
        <v>1369</v>
      </c>
      <c r="B338" t="s">
        <v>1262</v>
      </c>
      <c r="C338">
        <v>230</v>
      </c>
      <c r="D338">
        <v>0</v>
      </c>
      <c r="E338">
        <v>0</v>
      </c>
      <c r="F338">
        <v>0</v>
      </c>
      <c r="G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S338">
        <v>0</v>
      </c>
      <c r="T338">
        <v>0</v>
      </c>
      <c r="U338">
        <v>0</v>
      </c>
      <c r="V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H338">
        <v>0</v>
      </c>
      <c r="AI338">
        <v>0</v>
      </c>
      <c r="AJ338">
        <v>0</v>
      </c>
      <c r="AK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</row>
    <row r="339" spans="1:47" x14ac:dyDescent="0.35">
      <c r="A339" t="s">
        <v>1372</v>
      </c>
      <c r="B339" t="s">
        <v>1263</v>
      </c>
      <c r="C339">
        <v>230</v>
      </c>
      <c r="D339">
        <v>0</v>
      </c>
      <c r="E339">
        <v>0</v>
      </c>
      <c r="F339">
        <v>0</v>
      </c>
      <c r="G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S339">
        <v>0</v>
      </c>
      <c r="T339">
        <v>0</v>
      </c>
      <c r="U339">
        <v>0</v>
      </c>
      <c r="V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H339">
        <v>0</v>
      </c>
      <c r="AI339">
        <v>0</v>
      </c>
      <c r="AJ339">
        <v>0</v>
      </c>
      <c r="AK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</row>
    <row r="340" spans="1:47" x14ac:dyDescent="0.35">
      <c r="A340" t="s">
        <v>1370</v>
      </c>
      <c r="B340" t="s">
        <v>1264</v>
      </c>
      <c r="C340">
        <v>230</v>
      </c>
      <c r="D340">
        <v>0</v>
      </c>
      <c r="E340">
        <v>0</v>
      </c>
      <c r="F340">
        <v>0</v>
      </c>
      <c r="G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S340">
        <v>0</v>
      </c>
      <c r="T340">
        <v>0</v>
      </c>
      <c r="U340">
        <v>0</v>
      </c>
      <c r="V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H340">
        <v>0</v>
      </c>
      <c r="AI340">
        <v>0</v>
      </c>
      <c r="AJ340">
        <v>0</v>
      </c>
      <c r="AK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</row>
    <row r="341" spans="1:47" x14ac:dyDescent="0.35">
      <c r="A341" t="s">
        <v>1370</v>
      </c>
      <c r="B341" t="s">
        <v>1265</v>
      </c>
      <c r="C341">
        <v>230</v>
      </c>
      <c r="D341">
        <v>0</v>
      </c>
      <c r="E341">
        <v>0</v>
      </c>
      <c r="F341">
        <v>0</v>
      </c>
      <c r="G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S341">
        <v>0</v>
      </c>
      <c r="T341">
        <v>0</v>
      </c>
      <c r="U341">
        <v>0</v>
      </c>
      <c r="V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H341">
        <v>0</v>
      </c>
      <c r="AI341">
        <v>0</v>
      </c>
      <c r="AJ341">
        <v>0</v>
      </c>
      <c r="AK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</row>
    <row r="342" spans="1:47" x14ac:dyDescent="0.35">
      <c r="A342" t="s">
        <v>1370</v>
      </c>
      <c r="B342" t="s">
        <v>1266</v>
      </c>
      <c r="C342">
        <v>230</v>
      </c>
      <c r="D342">
        <v>0</v>
      </c>
      <c r="E342">
        <v>0</v>
      </c>
      <c r="F342">
        <v>0</v>
      </c>
      <c r="G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S342">
        <v>0</v>
      </c>
      <c r="T342">
        <v>0</v>
      </c>
      <c r="U342">
        <v>0</v>
      </c>
      <c r="V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H342">
        <v>0</v>
      </c>
      <c r="AI342">
        <v>0</v>
      </c>
      <c r="AJ342">
        <v>0</v>
      </c>
      <c r="AK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</row>
    <row r="343" spans="1:47" x14ac:dyDescent="0.35">
      <c r="A343" t="s">
        <v>1367</v>
      </c>
      <c r="B343" t="s">
        <v>266</v>
      </c>
      <c r="C343">
        <v>230</v>
      </c>
      <c r="D343">
        <v>0</v>
      </c>
      <c r="E343">
        <v>0</v>
      </c>
      <c r="F343">
        <v>0</v>
      </c>
      <c r="G343">
        <v>0</v>
      </c>
      <c r="L343">
        <v>0</v>
      </c>
      <c r="M343">
        <v>0</v>
      </c>
      <c r="N343">
        <v>0</v>
      </c>
      <c r="O343">
        <v>200</v>
      </c>
      <c r="P343">
        <v>0</v>
      </c>
      <c r="Q343">
        <v>0</v>
      </c>
      <c r="S343">
        <v>0</v>
      </c>
      <c r="T343">
        <v>0</v>
      </c>
      <c r="U343">
        <v>0</v>
      </c>
      <c r="V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H343">
        <v>0</v>
      </c>
      <c r="AI343">
        <v>0</v>
      </c>
      <c r="AJ343">
        <v>0</v>
      </c>
      <c r="AK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</row>
    <row r="344" spans="1:47" x14ac:dyDescent="0.35">
      <c r="A344" t="s">
        <v>1367</v>
      </c>
      <c r="B344" t="s">
        <v>266</v>
      </c>
      <c r="C344">
        <v>115</v>
      </c>
      <c r="D344">
        <v>0</v>
      </c>
      <c r="E344">
        <v>0</v>
      </c>
      <c r="F344">
        <v>0</v>
      </c>
      <c r="G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S344">
        <v>0</v>
      </c>
      <c r="T344">
        <v>0</v>
      </c>
      <c r="U344">
        <v>0</v>
      </c>
      <c r="V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H344">
        <v>0</v>
      </c>
      <c r="AI344">
        <v>0</v>
      </c>
      <c r="AJ344">
        <v>0</v>
      </c>
      <c r="AK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</row>
    <row r="345" spans="1:47" x14ac:dyDescent="0.35">
      <c r="A345" t="s">
        <v>1370</v>
      </c>
      <c r="B345" t="s">
        <v>1267</v>
      </c>
      <c r="C345">
        <v>115</v>
      </c>
      <c r="D345">
        <v>0</v>
      </c>
      <c r="E345">
        <v>0</v>
      </c>
      <c r="F345">
        <v>0</v>
      </c>
      <c r="G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S345">
        <v>0</v>
      </c>
      <c r="T345">
        <v>0</v>
      </c>
      <c r="U345">
        <v>0</v>
      </c>
      <c r="V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H345">
        <v>0</v>
      </c>
      <c r="AI345">
        <v>0</v>
      </c>
      <c r="AJ345">
        <v>0</v>
      </c>
      <c r="AK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</row>
    <row r="346" spans="1:47" x14ac:dyDescent="0.35">
      <c r="A346" t="s">
        <v>1370</v>
      </c>
      <c r="B346" t="s">
        <v>1268</v>
      </c>
      <c r="C346">
        <v>115</v>
      </c>
      <c r="D346">
        <v>0</v>
      </c>
      <c r="E346">
        <v>0</v>
      </c>
      <c r="F346">
        <v>0</v>
      </c>
      <c r="G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S346">
        <v>0</v>
      </c>
      <c r="T346">
        <v>0</v>
      </c>
      <c r="U346">
        <v>0</v>
      </c>
      <c r="V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H346">
        <v>0</v>
      </c>
      <c r="AI346">
        <v>0</v>
      </c>
      <c r="AJ346">
        <v>0</v>
      </c>
      <c r="AK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</row>
    <row r="347" spans="1:47" x14ac:dyDescent="0.35">
      <c r="A347" t="s">
        <v>1370</v>
      </c>
      <c r="B347" t="s">
        <v>1269</v>
      </c>
      <c r="C347">
        <v>230</v>
      </c>
      <c r="D347">
        <v>0</v>
      </c>
      <c r="E347">
        <v>0</v>
      </c>
      <c r="F347">
        <v>0</v>
      </c>
      <c r="G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S347">
        <v>0</v>
      </c>
      <c r="T347">
        <v>0</v>
      </c>
      <c r="U347">
        <v>0</v>
      </c>
      <c r="V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H347">
        <v>0</v>
      </c>
      <c r="AI347">
        <v>0</v>
      </c>
      <c r="AJ347">
        <v>0</v>
      </c>
      <c r="AK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</row>
    <row r="348" spans="1:47" x14ac:dyDescent="0.35">
      <c r="A348" t="s">
        <v>1366</v>
      </c>
      <c r="B348" t="s">
        <v>1270</v>
      </c>
      <c r="C348">
        <v>69</v>
      </c>
      <c r="D348">
        <v>0</v>
      </c>
      <c r="E348">
        <v>0</v>
      </c>
      <c r="F348">
        <v>0</v>
      </c>
      <c r="G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S348">
        <v>0</v>
      </c>
      <c r="T348">
        <v>0</v>
      </c>
      <c r="U348">
        <v>0</v>
      </c>
      <c r="V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H348">
        <v>0</v>
      </c>
      <c r="AI348">
        <v>0</v>
      </c>
      <c r="AJ348">
        <v>0</v>
      </c>
      <c r="AK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</row>
    <row r="349" spans="1:47" x14ac:dyDescent="0.35">
      <c r="A349" t="s">
        <v>1366</v>
      </c>
      <c r="B349" t="s">
        <v>730</v>
      </c>
      <c r="C349">
        <v>69</v>
      </c>
      <c r="D349">
        <v>0</v>
      </c>
      <c r="E349">
        <v>0</v>
      </c>
      <c r="F349">
        <v>0</v>
      </c>
      <c r="G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S349">
        <v>0</v>
      </c>
      <c r="T349">
        <v>0</v>
      </c>
      <c r="U349">
        <v>0</v>
      </c>
      <c r="V349">
        <v>0</v>
      </c>
      <c r="AA349">
        <v>0</v>
      </c>
      <c r="AB349">
        <v>0</v>
      </c>
      <c r="AC349">
        <v>0</v>
      </c>
      <c r="AD349">
        <v>100</v>
      </c>
      <c r="AE349">
        <v>0</v>
      </c>
      <c r="AF349">
        <v>0</v>
      </c>
      <c r="AH349">
        <v>0</v>
      </c>
      <c r="AI349">
        <v>0</v>
      </c>
      <c r="AJ349">
        <v>0</v>
      </c>
      <c r="AK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</row>
    <row r="350" spans="1:47" x14ac:dyDescent="0.35">
      <c r="A350" t="s">
        <v>1363</v>
      </c>
      <c r="B350" t="s">
        <v>1271</v>
      </c>
      <c r="C350">
        <v>115</v>
      </c>
      <c r="D350">
        <v>0</v>
      </c>
      <c r="E350">
        <v>0</v>
      </c>
      <c r="F350">
        <v>0</v>
      </c>
      <c r="G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S350">
        <v>0</v>
      </c>
      <c r="T350">
        <v>0</v>
      </c>
      <c r="U350">
        <v>0</v>
      </c>
      <c r="V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H350">
        <v>0</v>
      </c>
      <c r="AI350">
        <v>0</v>
      </c>
      <c r="AJ350">
        <v>0</v>
      </c>
      <c r="AK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</row>
    <row r="351" spans="1:47" x14ac:dyDescent="0.35">
      <c r="A351" t="s">
        <v>1371</v>
      </c>
      <c r="B351" t="s">
        <v>1044</v>
      </c>
      <c r="C351">
        <v>230</v>
      </c>
      <c r="D351">
        <v>0</v>
      </c>
      <c r="E351">
        <v>0</v>
      </c>
      <c r="F351">
        <v>0</v>
      </c>
      <c r="G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S351">
        <v>0</v>
      </c>
      <c r="T351">
        <v>0</v>
      </c>
      <c r="U351">
        <v>0</v>
      </c>
      <c r="V351">
        <v>0</v>
      </c>
      <c r="AA351">
        <v>0</v>
      </c>
      <c r="AB351">
        <v>0</v>
      </c>
      <c r="AC351">
        <v>0</v>
      </c>
      <c r="AD351">
        <v>200</v>
      </c>
      <c r="AE351">
        <v>0</v>
      </c>
      <c r="AF351">
        <v>0</v>
      </c>
      <c r="AH351">
        <v>0</v>
      </c>
      <c r="AI351">
        <v>0</v>
      </c>
      <c r="AJ351">
        <v>0</v>
      </c>
      <c r="AK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</row>
    <row r="352" spans="1:47" x14ac:dyDescent="0.35">
      <c r="A352" t="s">
        <v>1370</v>
      </c>
      <c r="B352" t="s">
        <v>494</v>
      </c>
      <c r="C352">
        <v>115</v>
      </c>
      <c r="D352">
        <v>0</v>
      </c>
      <c r="E352">
        <v>0</v>
      </c>
      <c r="F352">
        <v>0</v>
      </c>
      <c r="G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S352">
        <v>0</v>
      </c>
      <c r="T352">
        <v>0</v>
      </c>
      <c r="U352">
        <v>0</v>
      </c>
      <c r="V352">
        <v>0</v>
      </c>
      <c r="AA352">
        <v>0</v>
      </c>
      <c r="AB352">
        <v>0</v>
      </c>
      <c r="AC352">
        <v>3</v>
      </c>
      <c r="AD352">
        <v>3</v>
      </c>
      <c r="AE352">
        <v>0</v>
      </c>
      <c r="AF352">
        <v>0</v>
      </c>
      <c r="AH352">
        <v>0</v>
      </c>
      <c r="AI352">
        <v>0</v>
      </c>
      <c r="AJ352">
        <v>0</v>
      </c>
      <c r="AK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</row>
    <row r="353" spans="1:47" x14ac:dyDescent="0.35">
      <c r="A353" t="s">
        <v>1366</v>
      </c>
      <c r="B353" t="s">
        <v>1272</v>
      </c>
      <c r="C353">
        <v>138</v>
      </c>
      <c r="D353">
        <v>0</v>
      </c>
      <c r="E353">
        <v>0</v>
      </c>
      <c r="F353">
        <v>0</v>
      </c>
      <c r="G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S353">
        <v>0</v>
      </c>
      <c r="T353">
        <v>0</v>
      </c>
      <c r="U353">
        <v>0</v>
      </c>
      <c r="V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H353">
        <v>0</v>
      </c>
      <c r="AI353">
        <v>0</v>
      </c>
      <c r="AJ353">
        <v>0</v>
      </c>
      <c r="AK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</row>
    <row r="354" spans="1:47" x14ac:dyDescent="0.35">
      <c r="A354" t="s">
        <v>1369</v>
      </c>
      <c r="B354" t="s">
        <v>1273</v>
      </c>
      <c r="C354">
        <v>230</v>
      </c>
      <c r="D354">
        <v>0</v>
      </c>
      <c r="E354">
        <v>0</v>
      </c>
      <c r="F354">
        <v>0</v>
      </c>
      <c r="G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S354">
        <v>0</v>
      </c>
      <c r="T354">
        <v>0</v>
      </c>
      <c r="U354">
        <v>0</v>
      </c>
      <c r="V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H354">
        <v>0</v>
      </c>
      <c r="AI354">
        <v>0</v>
      </c>
      <c r="AJ354">
        <v>0</v>
      </c>
      <c r="AK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</row>
    <row r="355" spans="1:47" x14ac:dyDescent="0.35">
      <c r="A355" t="s">
        <v>1367</v>
      </c>
      <c r="B355" t="s">
        <v>1274</v>
      </c>
      <c r="C355">
        <v>115</v>
      </c>
      <c r="D355">
        <v>0</v>
      </c>
      <c r="E355">
        <v>0</v>
      </c>
      <c r="F355">
        <v>0</v>
      </c>
      <c r="G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S355">
        <v>0</v>
      </c>
      <c r="T355">
        <v>0</v>
      </c>
      <c r="U355">
        <v>0</v>
      </c>
      <c r="V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H355">
        <v>0</v>
      </c>
      <c r="AI355">
        <v>0</v>
      </c>
      <c r="AJ355">
        <v>0</v>
      </c>
      <c r="AK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</row>
    <row r="356" spans="1:47" x14ac:dyDescent="0.35">
      <c r="A356" t="s">
        <v>1366</v>
      </c>
      <c r="B356" t="s">
        <v>1275</v>
      </c>
      <c r="C356">
        <v>138</v>
      </c>
      <c r="D356">
        <v>0</v>
      </c>
      <c r="E356">
        <v>0</v>
      </c>
      <c r="F356">
        <v>0</v>
      </c>
      <c r="G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S356">
        <v>0</v>
      </c>
      <c r="T356">
        <v>0</v>
      </c>
      <c r="U356">
        <v>0</v>
      </c>
      <c r="V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H356">
        <v>0</v>
      </c>
      <c r="AI356">
        <v>0</v>
      </c>
      <c r="AJ356">
        <v>0</v>
      </c>
      <c r="AK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</row>
    <row r="357" spans="1:47" x14ac:dyDescent="0.35">
      <c r="A357" t="s">
        <v>1370</v>
      </c>
      <c r="B357" t="s">
        <v>1276</v>
      </c>
      <c r="C357">
        <v>230</v>
      </c>
      <c r="D357">
        <v>0</v>
      </c>
      <c r="E357">
        <v>0</v>
      </c>
      <c r="F357">
        <v>0</v>
      </c>
      <c r="G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S357">
        <v>0</v>
      </c>
      <c r="T357">
        <v>0</v>
      </c>
      <c r="U357">
        <v>0</v>
      </c>
      <c r="V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H357">
        <v>0</v>
      </c>
      <c r="AI357">
        <v>0</v>
      </c>
      <c r="AJ357">
        <v>0</v>
      </c>
      <c r="AK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</row>
    <row r="358" spans="1:47" x14ac:dyDescent="0.35">
      <c r="A358" t="s">
        <v>1364</v>
      </c>
      <c r="B358" t="s">
        <v>1277</v>
      </c>
      <c r="C358">
        <v>500</v>
      </c>
      <c r="D358">
        <v>0</v>
      </c>
      <c r="E358">
        <v>0</v>
      </c>
      <c r="F358">
        <v>0</v>
      </c>
      <c r="G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S358">
        <v>0</v>
      </c>
      <c r="T358">
        <v>0</v>
      </c>
      <c r="U358">
        <v>0</v>
      </c>
      <c r="V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H358">
        <v>0</v>
      </c>
      <c r="AI358">
        <v>0</v>
      </c>
      <c r="AJ358">
        <v>0</v>
      </c>
      <c r="AK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</row>
    <row r="359" spans="1:47" x14ac:dyDescent="0.35">
      <c r="A359" t="s">
        <v>1364</v>
      </c>
      <c r="B359" t="s">
        <v>1277</v>
      </c>
      <c r="C359">
        <v>230</v>
      </c>
      <c r="D359">
        <v>0</v>
      </c>
      <c r="E359">
        <v>0</v>
      </c>
      <c r="F359">
        <v>0</v>
      </c>
      <c r="G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S359">
        <v>0</v>
      </c>
      <c r="T359">
        <v>0</v>
      </c>
      <c r="U359">
        <v>0</v>
      </c>
      <c r="V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H359">
        <v>0</v>
      </c>
      <c r="AI359">
        <v>0</v>
      </c>
      <c r="AJ359">
        <v>0</v>
      </c>
      <c r="AK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</row>
    <row r="360" spans="1:47" x14ac:dyDescent="0.35">
      <c r="A360" t="s">
        <v>1372</v>
      </c>
      <c r="B360" t="s">
        <v>1278</v>
      </c>
      <c r="C360">
        <v>115</v>
      </c>
      <c r="D360">
        <v>0</v>
      </c>
      <c r="E360">
        <v>0</v>
      </c>
      <c r="F360">
        <v>0</v>
      </c>
      <c r="G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S360">
        <v>0</v>
      </c>
      <c r="T360">
        <v>0</v>
      </c>
      <c r="U360">
        <v>0</v>
      </c>
      <c r="V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H360">
        <v>0</v>
      </c>
      <c r="AI360">
        <v>0</v>
      </c>
      <c r="AJ360">
        <v>0</v>
      </c>
      <c r="AK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</row>
    <row r="361" spans="1:47" x14ac:dyDescent="0.35">
      <c r="A361" t="s">
        <v>1368</v>
      </c>
      <c r="B361" t="s">
        <v>425</v>
      </c>
      <c r="C361">
        <v>230</v>
      </c>
      <c r="D361">
        <v>0</v>
      </c>
      <c r="E361">
        <v>0</v>
      </c>
      <c r="F361">
        <v>0</v>
      </c>
      <c r="G361">
        <v>0</v>
      </c>
      <c r="L361">
        <v>3.5</v>
      </c>
      <c r="M361">
        <v>0</v>
      </c>
      <c r="N361">
        <v>0</v>
      </c>
      <c r="O361">
        <v>0</v>
      </c>
      <c r="P361">
        <v>0</v>
      </c>
      <c r="Q361">
        <v>0</v>
      </c>
      <c r="S361">
        <v>0</v>
      </c>
      <c r="T361">
        <v>0</v>
      </c>
      <c r="U361">
        <v>0</v>
      </c>
      <c r="V361">
        <v>0</v>
      </c>
      <c r="AA361">
        <v>3</v>
      </c>
      <c r="AB361">
        <v>0</v>
      </c>
      <c r="AC361">
        <v>0</v>
      </c>
      <c r="AD361">
        <v>0</v>
      </c>
      <c r="AE361">
        <v>0</v>
      </c>
      <c r="AF361">
        <v>0</v>
      </c>
      <c r="AH361">
        <v>0</v>
      </c>
      <c r="AI361">
        <v>0</v>
      </c>
      <c r="AJ361">
        <v>0</v>
      </c>
      <c r="AK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</row>
    <row r="362" spans="1:47" x14ac:dyDescent="0.35">
      <c r="A362" t="s">
        <v>1365</v>
      </c>
      <c r="B362" t="s">
        <v>375</v>
      </c>
      <c r="C362">
        <v>500</v>
      </c>
      <c r="D362">
        <v>0</v>
      </c>
      <c r="E362">
        <v>0</v>
      </c>
      <c r="F362">
        <v>0</v>
      </c>
      <c r="G362">
        <v>0</v>
      </c>
      <c r="L362">
        <v>0</v>
      </c>
      <c r="M362">
        <v>0</v>
      </c>
      <c r="N362">
        <v>250</v>
      </c>
      <c r="O362">
        <v>125</v>
      </c>
      <c r="P362">
        <v>0</v>
      </c>
      <c r="Q362">
        <v>0</v>
      </c>
      <c r="S362">
        <v>0</v>
      </c>
      <c r="T362">
        <v>0</v>
      </c>
      <c r="U362">
        <v>0</v>
      </c>
      <c r="V362">
        <v>0</v>
      </c>
      <c r="AA362">
        <v>0</v>
      </c>
      <c r="AB362">
        <v>0</v>
      </c>
      <c r="AC362">
        <v>250</v>
      </c>
      <c r="AD362">
        <v>375</v>
      </c>
      <c r="AE362">
        <v>0</v>
      </c>
      <c r="AF362">
        <v>0</v>
      </c>
      <c r="AH362">
        <v>0</v>
      </c>
      <c r="AI362">
        <v>0</v>
      </c>
      <c r="AJ362">
        <v>0</v>
      </c>
      <c r="AK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</row>
    <row r="363" spans="1:47" x14ac:dyDescent="0.35">
      <c r="A363" t="s">
        <v>1365</v>
      </c>
      <c r="B363" t="s">
        <v>375</v>
      </c>
      <c r="C363">
        <v>230</v>
      </c>
      <c r="D363">
        <v>0</v>
      </c>
      <c r="E363">
        <v>0</v>
      </c>
      <c r="F363">
        <v>0</v>
      </c>
      <c r="G363">
        <v>0</v>
      </c>
      <c r="L363">
        <v>0</v>
      </c>
      <c r="M363">
        <v>250</v>
      </c>
      <c r="N363">
        <v>0</v>
      </c>
      <c r="O363">
        <v>280</v>
      </c>
      <c r="P363">
        <v>0</v>
      </c>
      <c r="Q363">
        <v>0</v>
      </c>
      <c r="S363">
        <v>0</v>
      </c>
      <c r="T363">
        <v>0</v>
      </c>
      <c r="U363">
        <v>0</v>
      </c>
      <c r="V363">
        <v>0</v>
      </c>
      <c r="AA363">
        <v>0</v>
      </c>
      <c r="AB363">
        <v>100</v>
      </c>
      <c r="AC363">
        <v>363.5</v>
      </c>
      <c r="AD363">
        <v>416</v>
      </c>
      <c r="AE363">
        <v>0</v>
      </c>
      <c r="AF363">
        <v>0</v>
      </c>
      <c r="AH363">
        <v>0</v>
      </c>
      <c r="AI363">
        <v>0</v>
      </c>
      <c r="AJ363">
        <v>0</v>
      </c>
      <c r="AK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</row>
    <row r="364" spans="1:47" x14ac:dyDescent="0.35">
      <c r="A364" t="s">
        <v>1364</v>
      </c>
      <c r="B364" t="s">
        <v>1279</v>
      </c>
      <c r="C364">
        <v>230</v>
      </c>
      <c r="D364">
        <v>0</v>
      </c>
      <c r="E364">
        <v>0</v>
      </c>
      <c r="F364">
        <v>0</v>
      </c>
      <c r="G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S364">
        <v>0</v>
      </c>
      <c r="T364">
        <v>0</v>
      </c>
      <c r="U364">
        <v>0</v>
      </c>
      <c r="V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H364">
        <v>0</v>
      </c>
      <c r="AI364">
        <v>0</v>
      </c>
      <c r="AJ364">
        <v>0</v>
      </c>
      <c r="AK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</row>
    <row r="365" spans="1:47" x14ac:dyDescent="0.35">
      <c r="A365" t="s">
        <v>1363</v>
      </c>
      <c r="B365" t="s">
        <v>1280</v>
      </c>
      <c r="C365">
        <v>115</v>
      </c>
      <c r="D365">
        <v>0</v>
      </c>
      <c r="E365">
        <v>0</v>
      </c>
      <c r="F365">
        <v>0</v>
      </c>
      <c r="G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S365">
        <v>0</v>
      </c>
      <c r="T365">
        <v>0</v>
      </c>
      <c r="U365">
        <v>0</v>
      </c>
      <c r="V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H365">
        <v>0</v>
      </c>
      <c r="AI365">
        <v>0</v>
      </c>
      <c r="AJ365">
        <v>0</v>
      </c>
      <c r="AK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</row>
    <row r="366" spans="1:47" x14ac:dyDescent="0.35">
      <c r="A366" t="s">
        <v>1367</v>
      </c>
      <c r="B366" t="s">
        <v>1281</v>
      </c>
      <c r="C366">
        <v>115</v>
      </c>
      <c r="D366">
        <v>0</v>
      </c>
      <c r="E366">
        <v>0</v>
      </c>
      <c r="F366">
        <v>0</v>
      </c>
      <c r="G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S366">
        <v>0</v>
      </c>
      <c r="T366">
        <v>0</v>
      </c>
      <c r="U366">
        <v>0</v>
      </c>
      <c r="V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H366">
        <v>0</v>
      </c>
      <c r="AI366">
        <v>0</v>
      </c>
      <c r="AJ366">
        <v>0</v>
      </c>
      <c r="AK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</row>
    <row r="367" spans="1:47" x14ac:dyDescent="0.35">
      <c r="A367" t="s">
        <v>1370</v>
      </c>
      <c r="B367" t="s">
        <v>1282</v>
      </c>
      <c r="C367">
        <v>115</v>
      </c>
      <c r="D367">
        <v>0</v>
      </c>
      <c r="E367">
        <v>0</v>
      </c>
      <c r="F367">
        <v>0</v>
      </c>
      <c r="G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S367">
        <v>0</v>
      </c>
      <c r="T367">
        <v>0</v>
      </c>
      <c r="U367">
        <v>0</v>
      </c>
      <c r="V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H367">
        <v>0</v>
      </c>
      <c r="AI367">
        <v>0</v>
      </c>
      <c r="AJ367">
        <v>0</v>
      </c>
      <c r="AK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</row>
    <row r="368" spans="1:47" x14ac:dyDescent="0.35">
      <c r="A368" t="s">
        <v>1363</v>
      </c>
      <c r="B368" t="s">
        <v>1283</v>
      </c>
      <c r="C368">
        <v>115</v>
      </c>
      <c r="D368">
        <v>0</v>
      </c>
      <c r="E368">
        <v>0</v>
      </c>
      <c r="F368">
        <v>0</v>
      </c>
      <c r="G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S368">
        <v>0</v>
      </c>
      <c r="T368">
        <v>0</v>
      </c>
      <c r="U368">
        <v>0</v>
      </c>
      <c r="V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H368">
        <v>0</v>
      </c>
      <c r="AI368">
        <v>0</v>
      </c>
      <c r="AJ368">
        <v>0</v>
      </c>
      <c r="AK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</row>
    <row r="369" spans="1:47" x14ac:dyDescent="0.35">
      <c r="A369" t="s">
        <v>1364</v>
      </c>
      <c r="B369" t="s">
        <v>1284</v>
      </c>
      <c r="C369">
        <v>230</v>
      </c>
      <c r="D369">
        <v>0</v>
      </c>
      <c r="E369">
        <v>0</v>
      </c>
      <c r="F369">
        <v>0</v>
      </c>
      <c r="G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S369">
        <v>0</v>
      </c>
      <c r="T369">
        <v>0</v>
      </c>
      <c r="U369">
        <v>0</v>
      </c>
      <c r="V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H369">
        <v>0</v>
      </c>
      <c r="AI369">
        <v>0</v>
      </c>
      <c r="AJ369">
        <v>0</v>
      </c>
      <c r="AK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</row>
    <row r="370" spans="1:47" x14ac:dyDescent="0.35">
      <c r="A370" t="s">
        <v>1370</v>
      </c>
      <c r="B370" t="s">
        <v>1285</v>
      </c>
      <c r="C370">
        <v>230</v>
      </c>
      <c r="D370">
        <v>0</v>
      </c>
      <c r="E370">
        <v>0</v>
      </c>
      <c r="F370">
        <v>0</v>
      </c>
      <c r="G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S370">
        <v>0</v>
      </c>
      <c r="T370">
        <v>0</v>
      </c>
      <c r="U370">
        <v>0</v>
      </c>
      <c r="V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H370">
        <v>0</v>
      </c>
      <c r="AI370">
        <v>0</v>
      </c>
      <c r="AJ370">
        <v>0</v>
      </c>
      <c r="AK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</row>
    <row r="371" spans="1:47" x14ac:dyDescent="0.35">
      <c r="A371" t="s">
        <v>1370</v>
      </c>
      <c r="B371" t="s">
        <v>1285</v>
      </c>
      <c r="C371">
        <v>115</v>
      </c>
      <c r="D371">
        <v>0</v>
      </c>
      <c r="E371">
        <v>0</v>
      </c>
      <c r="F371">
        <v>0</v>
      </c>
      <c r="G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S371">
        <v>0</v>
      </c>
      <c r="T371">
        <v>0</v>
      </c>
      <c r="U371">
        <v>0</v>
      </c>
      <c r="V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H371">
        <v>0</v>
      </c>
      <c r="AI371">
        <v>0</v>
      </c>
      <c r="AJ371">
        <v>0</v>
      </c>
      <c r="AK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</row>
    <row r="372" spans="1:47" x14ac:dyDescent="0.35">
      <c r="A372" t="s">
        <v>1367</v>
      </c>
      <c r="B372" t="s">
        <v>1286</v>
      </c>
      <c r="C372">
        <v>115</v>
      </c>
      <c r="D372">
        <v>0</v>
      </c>
      <c r="E372">
        <v>0</v>
      </c>
      <c r="F372">
        <v>0</v>
      </c>
      <c r="G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S372">
        <v>0</v>
      </c>
      <c r="T372">
        <v>0</v>
      </c>
      <c r="U372">
        <v>0</v>
      </c>
      <c r="V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H372">
        <v>0</v>
      </c>
      <c r="AI372">
        <v>0</v>
      </c>
      <c r="AJ372">
        <v>0</v>
      </c>
      <c r="AK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</row>
    <row r="373" spans="1:47" x14ac:dyDescent="0.35">
      <c r="A373" t="s">
        <v>1367</v>
      </c>
      <c r="B373" t="s">
        <v>1287</v>
      </c>
      <c r="C373">
        <v>115</v>
      </c>
      <c r="D373">
        <v>0</v>
      </c>
      <c r="E373">
        <v>0</v>
      </c>
      <c r="F373">
        <v>0</v>
      </c>
      <c r="G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S373">
        <v>0</v>
      </c>
      <c r="T373">
        <v>0</v>
      </c>
      <c r="U373">
        <v>0</v>
      </c>
      <c r="V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H373">
        <v>0</v>
      </c>
      <c r="AI373">
        <v>0</v>
      </c>
      <c r="AJ373">
        <v>0</v>
      </c>
      <c r="AK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</row>
    <row r="374" spans="1:47" x14ac:dyDescent="0.35">
      <c r="A374" t="s">
        <v>1372</v>
      </c>
      <c r="B374" t="s">
        <v>438</v>
      </c>
      <c r="C374">
        <v>115</v>
      </c>
      <c r="D374">
        <v>0</v>
      </c>
      <c r="E374">
        <v>0</v>
      </c>
      <c r="F374">
        <v>0</v>
      </c>
      <c r="G374">
        <v>0</v>
      </c>
      <c r="L374">
        <v>3</v>
      </c>
      <c r="M374">
        <v>0</v>
      </c>
      <c r="N374">
        <v>0</v>
      </c>
      <c r="O374">
        <v>0</v>
      </c>
      <c r="P374">
        <v>0</v>
      </c>
      <c r="Q374">
        <v>0</v>
      </c>
      <c r="S374">
        <v>0</v>
      </c>
      <c r="T374">
        <v>0</v>
      </c>
      <c r="U374">
        <v>0</v>
      </c>
      <c r="V374">
        <v>0</v>
      </c>
      <c r="AA374">
        <v>0</v>
      </c>
      <c r="AB374">
        <v>200</v>
      </c>
      <c r="AC374">
        <v>0</v>
      </c>
      <c r="AD374">
        <v>100</v>
      </c>
      <c r="AE374">
        <v>0</v>
      </c>
      <c r="AF374">
        <v>0</v>
      </c>
      <c r="AH374">
        <v>0</v>
      </c>
      <c r="AI374">
        <v>0</v>
      </c>
      <c r="AJ374">
        <v>0</v>
      </c>
      <c r="AK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</row>
    <row r="375" spans="1:47" x14ac:dyDescent="0.35">
      <c r="A375" t="s">
        <v>1367</v>
      </c>
      <c r="B375" t="s">
        <v>1288</v>
      </c>
      <c r="C375">
        <v>230</v>
      </c>
      <c r="D375">
        <v>0</v>
      </c>
      <c r="E375">
        <v>0</v>
      </c>
      <c r="F375">
        <v>0</v>
      </c>
      <c r="G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S375">
        <v>0</v>
      </c>
      <c r="T375">
        <v>0</v>
      </c>
      <c r="U375">
        <v>0</v>
      </c>
      <c r="V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H375">
        <v>0</v>
      </c>
      <c r="AI375">
        <v>0</v>
      </c>
      <c r="AJ375">
        <v>0</v>
      </c>
      <c r="AK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</row>
    <row r="376" spans="1:47" x14ac:dyDescent="0.35">
      <c r="A376" t="s">
        <v>1370</v>
      </c>
      <c r="B376" t="s">
        <v>1289</v>
      </c>
      <c r="C376">
        <v>500</v>
      </c>
      <c r="D376">
        <v>0</v>
      </c>
      <c r="E376">
        <v>0</v>
      </c>
      <c r="F376">
        <v>0</v>
      </c>
      <c r="G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S376">
        <v>0</v>
      </c>
      <c r="T376">
        <v>0</v>
      </c>
      <c r="U376">
        <v>0</v>
      </c>
      <c r="V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H376">
        <v>0</v>
      </c>
      <c r="AI376">
        <v>0</v>
      </c>
      <c r="AJ376">
        <v>0</v>
      </c>
      <c r="AK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</row>
    <row r="377" spans="1:47" x14ac:dyDescent="0.35">
      <c r="A377" t="s">
        <v>1370</v>
      </c>
      <c r="B377" t="s">
        <v>1289</v>
      </c>
      <c r="C377">
        <v>230</v>
      </c>
      <c r="D377">
        <v>0</v>
      </c>
      <c r="E377">
        <v>0</v>
      </c>
      <c r="F377">
        <v>0</v>
      </c>
      <c r="G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S377">
        <v>0</v>
      </c>
      <c r="T377">
        <v>0</v>
      </c>
      <c r="U377">
        <v>0</v>
      </c>
      <c r="V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H377">
        <v>0</v>
      </c>
      <c r="AI377">
        <v>0</v>
      </c>
      <c r="AJ377">
        <v>0</v>
      </c>
      <c r="AK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</row>
    <row r="378" spans="1:47" x14ac:dyDescent="0.35">
      <c r="A378" t="s">
        <v>1367</v>
      </c>
      <c r="B378" t="s">
        <v>1290</v>
      </c>
      <c r="C378">
        <v>115</v>
      </c>
      <c r="D378">
        <v>0</v>
      </c>
      <c r="E378">
        <v>0</v>
      </c>
      <c r="F378">
        <v>0</v>
      </c>
      <c r="G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S378">
        <v>0</v>
      </c>
      <c r="T378">
        <v>0</v>
      </c>
      <c r="U378">
        <v>0</v>
      </c>
      <c r="V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H378">
        <v>0</v>
      </c>
      <c r="AI378">
        <v>0</v>
      </c>
      <c r="AJ378">
        <v>0</v>
      </c>
      <c r="AK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</row>
    <row r="379" spans="1:47" x14ac:dyDescent="0.35">
      <c r="A379" t="s">
        <v>1366</v>
      </c>
      <c r="B379" t="s">
        <v>1291</v>
      </c>
      <c r="C379">
        <v>69</v>
      </c>
      <c r="D379">
        <v>0</v>
      </c>
      <c r="E379">
        <v>0</v>
      </c>
      <c r="F379">
        <v>0</v>
      </c>
      <c r="G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S379">
        <v>0</v>
      </c>
      <c r="T379">
        <v>0</v>
      </c>
      <c r="U379">
        <v>0</v>
      </c>
      <c r="V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H379">
        <v>0</v>
      </c>
      <c r="AI379">
        <v>0</v>
      </c>
      <c r="AJ379">
        <v>0</v>
      </c>
      <c r="AK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</row>
    <row r="380" spans="1:47" x14ac:dyDescent="0.35">
      <c r="A380" t="s">
        <v>1365</v>
      </c>
      <c r="B380" t="s">
        <v>1292</v>
      </c>
      <c r="C380">
        <v>230</v>
      </c>
      <c r="D380">
        <v>0</v>
      </c>
      <c r="E380">
        <v>0</v>
      </c>
      <c r="F380">
        <v>0</v>
      </c>
      <c r="G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S380">
        <v>0</v>
      </c>
      <c r="T380">
        <v>0</v>
      </c>
      <c r="U380">
        <v>0</v>
      </c>
      <c r="V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H380">
        <v>0</v>
      </c>
      <c r="AI380">
        <v>0</v>
      </c>
      <c r="AJ380">
        <v>0</v>
      </c>
      <c r="AK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</row>
    <row r="381" spans="1:47" x14ac:dyDescent="0.35">
      <c r="A381" t="s">
        <v>1367</v>
      </c>
      <c r="B381" t="s">
        <v>1293</v>
      </c>
      <c r="C381">
        <v>115</v>
      </c>
      <c r="D381">
        <v>0</v>
      </c>
      <c r="E381">
        <v>0</v>
      </c>
      <c r="F381">
        <v>0</v>
      </c>
      <c r="G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S381">
        <v>0</v>
      </c>
      <c r="T381">
        <v>0</v>
      </c>
      <c r="U381">
        <v>0</v>
      </c>
      <c r="V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H381">
        <v>0</v>
      </c>
      <c r="AI381">
        <v>0</v>
      </c>
      <c r="AJ381">
        <v>0</v>
      </c>
      <c r="AK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</row>
    <row r="382" spans="1:47" x14ac:dyDescent="0.35">
      <c r="A382" t="s">
        <v>1367</v>
      </c>
      <c r="B382" t="s">
        <v>1294</v>
      </c>
      <c r="C382">
        <v>115</v>
      </c>
      <c r="D382">
        <v>0</v>
      </c>
      <c r="E382">
        <v>0</v>
      </c>
      <c r="F382">
        <v>0</v>
      </c>
      <c r="G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S382">
        <v>0</v>
      </c>
      <c r="T382">
        <v>0</v>
      </c>
      <c r="U382">
        <v>0</v>
      </c>
      <c r="V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H382">
        <v>0</v>
      </c>
      <c r="AI382">
        <v>0</v>
      </c>
      <c r="AJ382">
        <v>0</v>
      </c>
      <c r="AK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</row>
    <row r="383" spans="1:47" x14ac:dyDescent="0.35">
      <c r="A383" t="s">
        <v>1363</v>
      </c>
      <c r="B383" t="s">
        <v>1295</v>
      </c>
      <c r="C383">
        <v>115</v>
      </c>
      <c r="D383">
        <v>0</v>
      </c>
      <c r="E383">
        <v>0</v>
      </c>
      <c r="F383">
        <v>0</v>
      </c>
      <c r="G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S383">
        <v>0</v>
      </c>
      <c r="T383">
        <v>0</v>
      </c>
      <c r="U383">
        <v>0</v>
      </c>
      <c r="V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H383">
        <v>0</v>
      </c>
      <c r="AI383">
        <v>0</v>
      </c>
      <c r="AJ383">
        <v>0</v>
      </c>
      <c r="AK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</row>
    <row r="384" spans="1:47" x14ac:dyDescent="0.35">
      <c r="A384" t="s">
        <v>1366</v>
      </c>
      <c r="B384" t="s">
        <v>583</v>
      </c>
      <c r="C384">
        <v>230</v>
      </c>
      <c r="D384">
        <v>0</v>
      </c>
      <c r="E384">
        <v>0</v>
      </c>
      <c r="F384">
        <v>0</v>
      </c>
      <c r="G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S384">
        <v>0</v>
      </c>
      <c r="T384">
        <v>0</v>
      </c>
      <c r="U384">
        <v>0</v>
      </c>
      <c r="V384">
        <v>0</v>
      </c>
      <c r="AA384">
        <v>0</v>
      </c>
      <c r="AB384">
        <v>0</v>
      </c>
      <c r="AC384">
        <v>0</v>
      </c>
      <c r="AD384">
        <v>20</v>
      </c>
      <c r="AE384">
        <v>0</v>
      </c>
      <c r="AF384">
        <v>0</v>
      </c>
      <c r="AH384">
        <v>0</v>
      </c>
      <c r="AI384">
        <v>0</v>
      </c>
      <c r="AJ384">
        <v>0</v>
      </c>
      <c r="AK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</row>
    <row r="385" spans="1:47" x14ac:dyDescent="0.35">
      <c r="A385" t="s">
        <v>1366</v>
      </c>
      <c r="B385" t="s">
        <v>1296</v>
      </c>
      <c r="C385">
        <v>230</v>
      </c>
      <c r="D385">
        <v>0</v>
      </c>
      <c r="E385">
        <v>0</v>
      </c>
      <c r="F385">
        <v>0</v>
      </c>
      <c r="G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S385">
        <v>0</v>
      </c>
      <c r="T385">
        <v>0</v>
      </c>
      <c r="U385">
        <v>0</v>
      </c>
      <c r="V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H385">
        <v>0</v>
      </c>
      <c r="AI385">
        <v>0</v>
      </c>
      <c r="AJ385">
        <v>0</v>
      </c>
      <c r="AK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</row>
    <row r="386" spans="1:47" x14ac:dyDescent="0.35">
      <c r="A386" t="s">
        <v>1367</v>
      </c>
      <c r="B386" t="s">
        <v>1297</v>
      </c>
      <c r="C386">
        <v>115</v>
      </c>
      <c r="D386">
        <v>0</v>
      </c>
      <c r="E386">
        <v>0</v>
      </c>
      <c r="F386">
        <v>0</v>
      </c>
      <c r="G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S386">
        <v>0</v>
      </c>
      <c r="T386">
        <v>0</v>
      </c>
      <c r="U386">
        <v>0</v>
      </c>
      <c r="V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H386">
        <v>0</v>
      </c>
      <c r="AI386">
        <v>0</v>
      </c>
      <c r="AJ386">
        <v>0</v>
      </c>
      <c r="AK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</row>
    <row r="387" spans="1:47" x14ac:dyDescent="0.35">
      <c r="A387" t="s">
        <v>1367</v>
      </c>
      <c r="B387" t="s">
        <v>1298</v>
      </c>
      <c r="C387">
        <v>230</v>
      </c>
      <c r="D387">
        <v>0</v>
      </c>
      <c r="E387">
        <v>0</v>
      </c>
      <c r="F387">
        <v>0</v>
      </c>
      <c r="G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S387">
        <v>0</v>
      </c>
      <c r="T387">
        <v>0</v>
      </c>
      <c r="U387">
        <v>0</v>
      </c>
      <c r="V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H387">
        <v>0</v>
      </c>
      <c r="AI387">
        <v>0</v>
      </c>
      <c r="AJ387">
        <v>0</v>
      </c>
      <c r="AK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</row>
    <row r="388" spans="1:47" x14ac:dyDescent="0.35">
      <c r="A388" t="s">
        <v>1372</v>
      </c>
      <c r="B388" t="s">
        <v>1299</v>
      </c>
      <c r="C388">
        <v>230</v>
      </c>
      <c r="D388">
        <v>0</v>
      </c>
      <c r="E388">
        <v>0</v>
      </c>
      <c r="F388">
        <v>0</v>
      </c>
      <c r="G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S388">
        <v>0</v>
      </c>
      <c r="T388">
        <v>0</v>
      </c>
      <c r="U388">
        <v>0</v>
      </c>
      <c r="V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H388">
        <v>0</v>
      </c>
      <c r="AI388">
        <v>0</v>
      </c>
      <c r="AJ388">
        <v>0</v>
      </c>
      <c r="AK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</row>
    <row r="389" spans="1:47" x14ac:dyDescent="0.35">
      <c r="A389" t="s">
        <v>1371</v>
      </c>
      <c r="B389" t="s">
        <v>1300</v>
      </c>
      <c r="C389">
        <v>138</v>
      </c>
      <c r="D389">
        <v>0</v>
      </c>
      <c r="E389">
        <v>0</v>
      </c>
      <c r="F389">
        <v>0</v>
      </c>
      <c r="G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S389">
        <v>0</v>
      </c>
      <c r="T389">
        <v>0</v>
      </c>
      <c r="U389">
        <v>0</v>
      </c>
      <c r="V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H389">
        <v>0</v>
      </c>
      <c r="AI389">
        <v>0</v>
      </c>
      <c r="AJ389">
        <v>0</v>
      </c>
      <c r="AK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</row>
    <row r="390" spans="1:47" x14ac:dyDescent="0.35">
      <c r="A390" t="s">
        <v>1369</v>
      </c>
      <c r="B390" t="s">
        <v>1301</v>
      </c>
      <c r="C390">
        <v>115</v>
      </c>
      <c r="D390">
        <v>0</v>
      </c>
      <c r="E390">
        <v>0</v>
      </c>
      <c r="F390">
        <v>0</v>
      </c>
      <c r="G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S390">
        <v>0</v>
      </c>
      <c r="T390">
        <v>3</v>
      </c>
      <c r="U390">
        <v>0</v>
      </c>
      <c r="V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H390">
        <v>0</v>
      </c>
      <c r="AI390">
        <v>0</v>
      </c>
      <c r="AJ390">
        <v>0</v>
      </c>
      <c r="AK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</row>
    <row r="391" spans="1:47" x14ac:dyDescent="0.35">
      <c r="A391" t="s">
        <v>1368</v>
      </c>
      <c r="B391" t="s">
        <v>460</v>
      </c>
      <c r="C391">
        <v>230</v>
      </c>
      <c r="D391">
        <v>0</v>
      </c>
      <c r="E391">
        <v>0</v>
      </c>
      <c r="F391">
        <v>0</v>
      </c>
      <c r="G391">
        <v>0</v>
      </c>
      <c r="L391">
        <v>0</v>
      </c>
      <c r="M391">
        <v>0</v>
      </c>
      <c r="N391">
        <v>0</v>
      </c>
      <c r="O391">
        <v>30</v>
      </c>
      <c r="P391">
        <v>0</v>
      </c>
      <c r="Q391">
        <v>0</v>
      </c>
      <c r="S391">
        <v>0</v>
      </c>
      <c r="T391">
        <v>0</v>
      </c>
      <c r="U391">
        <v>0</v>
      </c>
      <c r="V391">
        <v>0</v>
      </c>
      <c r="AA391">
        <v>0</v>
      </c>
      <c r="AB391">
        <v>0</v>
      </c>
      <c r="AC391">
        <v>0</v>
      </c>
      <c r="AD391">
        <v>15</v>
      </c>
      <c r="AE391">
        <v>0</v>
      </c>
      <c r="AF391">
        <v>0</v>
      </c>
      <c r="AH391">
        <v>0</v>
      </c>
      <c r="AI391">
        <v>0</v>
      </c>
      <c r="AJ391">
        <v>0</v>
      </c>
      <c r="AK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</row>
    <row r="392" spans="1:47" x14ac:dyDescent="0.35">
      <c r="A392" t="s">
        <v>1370</v>
      </c>
      <c r="B392" t="s">
        <v>1302</v>
      </c>
      <c r="C392">
        <v>115</v>
      </c>
      <c r="D392">
        <v>0</v>
      </c>
      <c r="E392">
        <v>0</v>
      </c>
      <c r="F392">
        <v>0</v>
      </c>
      <c r="G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S392">
        <v>0</v>
      </c>
      <c r="T392">
        <v>0</v>
      </c>
      <c r="U392">
        <v>0</v>
      </c>
      <c r="V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H392">
        <v>0</v>
      </c>
      <c r="AI392">
        <v>0</v>
      </c>
      <c r="AJ392">
        <v>0</v>
      </c>
      <c r="AK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</row>
    <row r="393" spans="1:47" x14ac:dyDescent="0.35">
      <c r="A393" t="s">
        <v>1367</v>
      </c>
      <c r="B393" t="s">
        <v>1303</v>
      </c>
      <c r="C393">
        <v>115</v>
      </c>
      <c r="D393">
        <v>0</v>
      </c>
      <c r="E393">
        <v>0</v>
      </c>
      <c r="F393">
        <v>0</v>
      </c>
      <c r="G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S393">
        <v>0</v>
      </c>
      <c r="T393">
        <v>0</v>
      </c>
      <c r="U393">
        <v>0</v>
      </c>
      <c r="V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H393">
        <v>0</v>
      </c>
      <c r="AI393">
        <v>0</v>
      </c>
      <c r="AJ393">
        <v>0</v>
      </c>
      <c r="AK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</row>
    <row r="394" spans="1:47" x14ac:dyDescent="0.35">
      <c r="A394" t="s">
        <v>1366</v>
      </c>
      <c r="B394" t="s">
        <v>1304</v>
      </c>
      <c r="C394">
        <v>138</v>
      </c>
      <c r="D394">
        <v>0</v>
      </c>
      <c r="E394">
        <v>0</v>
      </c>
      <c r="F394">
        <v>0</v>
      </c>
      <c r="G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S394">
        <v>0</v>
      </c>
      <c r="T394">
        <v>0</v>
      </c>
      <c r="U394">
        <v>0</v>
      </c>
      <c r="V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H394">
        <v>0</v>
      </c>
      <c r="AI394">
        <v>0</v>
      </c>
      <c r="AJ394">
        <v>0</v>
      </c>
      <c r="AK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</row>
    <row r="395" spans="1:47" x14ac:dyDescent="0.35">
      <c r="A395" t="s">
        <v>1364</v>
      </c>
      <c r="B395" t="s">
        <v>1305</v>
      </c>
      <c r="C395">
        <v>230</v>
      </c>
      <c r="D395">
        <v>0</v>
      </c>
      <c r="E395">
        <v>0</v>
      </c>
      <c r="F395">
        <v>0</v>
      </c>
      <c r="G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S395">
        <v>0</v>
      </c>
      <c r="T395">
        <v>0</v>
      </c>
      <c r="U395">
        <v>0</v>
      </c>
      <c r="V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H395">
        <v>0</v>
      </c>
      <c r="AI395">
        <v>0</v>
      </c>
      <c r="AJ395">
        <v>0</v>
      </c>
      <c r="AK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</row>
    <row r="396" spans="1:47" x14ac:dyDescent="0.35">
      <c r="A396" t="s">
        <v>1367</v>
      </c>
      <c r="B396" t="s">
        <v>1306</v>
      </c>
      <c r="C396">
        <v>230</v>
      </c>
      <c r="D396">
        <v>0</v>
      </c>
      <c r="E396">
        <v>0</v>
      </c>
      <c r="F396">
        <v>0</v>
      </c>
      <c r="G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S396">
        <v>0</v>
      </c>
      <c r="T396">
        <v>0</v>
      </c>
      <c r="U396">
        <v>0</v>
      </c>
      <c r="V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H396">
        <v>0</v>
      </c>
      <c r="AI396">
        <v>0</v>
      </c>
      <c r="AJ396">
        <v>0</v>
      </c>
      <c r="AK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</row>
    <row r="397" spans="1:47" x14ac:dyDescent="0.35">
      <c r="A397" t="s">
        <v>1368</v>
      </c>
      <c r="B397" t="s">
        <v>1307</v>
      </c>
      <c r="C397">
        <v>230</v>
      </c>
      <c r="D397">
        <v>0</v>
      </c>
      <c r="E397">
        <v>0</v>
      </c>
      <c r="F397">
        <v>0</v>
      </c>
      <c r="G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S397">
        <v>0</v>
      </c>
      <c r="T397">
        <v>0</v>
      </c>
      <c r="U397">
        <v>0</v>
      </c>
      <c r="V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H397">
        <v>0</v>
      </c>
      <c r="AI397">
        <v>0</v>
      </c>
      <c r="AJ397">
        <v>0</v>
      </c>
      <c r="AK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</row>
    <row r="398" spans="1:47" x14ac:dyDescent="0.35">
      <c r="A398" t="s">
        <v>1369</v>
      </c>
      <c r="B398" t="s">
        <v>1308</v>
      </c>
      <c r="C398">
        <v>115</v>
      </c>
      <c r="D398">
        <v>0</v>
      </c>
      <c r="E398">
        <v>0</v>
      </c>
      <c r="F398">
        <v>0</v>
      </c>
      <c r="G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S398">
        <v>0</v>
      </c>
      <c r="T398">
        <v>0</v>
      </c>
      <c r="U398">
        <v>0</v>
      </c>
      <c r="V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H398">
        <v>0</v>
      </c>
      <c r="AI398">
        <v>0</v>
      </c>
      <c r="AJ398">
        <v>0</v>
      </c>
      <c r="AK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</row>
    <row r="399" spans="1:47" x14ac:dyDescent="0.35">
      <c r="A399" t="s">
        <v>1367</v>
      </c>
      <c r="B399" t="s">
        <v>1309</v>
      </c>
      <c r="C399">
        <v>115</v>
      </c>
      <c r="D399">
        <v>0</v>
      </c>
      <c r="E399">
        <v>0</v>
      </c>
      <c r="F399">
        <v>0</v>
      </c>
      <c r="G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S399">
        <v>0</v>
      </c>
      <c r="T399">
        <v>0</v>
      </c>
      <c r="U399">
        <v>0</v>
      </c>
      <c r="V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H399">
        <v>0</v>
      </c>
      <c r="AI399">
        <v>0</v>
      </c>
      <c r="AJ399">
        <v>0</v>
      </c>
      <c r="AK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</row>
    <row r="400" spans="1:47" x14ac:dyDescent="0.35">
      <c r="A400" t="s">
        <v>1363</v>
      </c>
      <c r="B400" t="s">
        <v>661</v>
      </c>
      <c r="C400">
        <v>115</v>
      </c>
      <c r="D400">
        <v>0</v>
      </c>
      <c r="E400">
        <v>0</v>
      </c>
      <c r="F400">
        <v>0</v>
      </c>
      <c r="G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S400">
        <v>0</v>
      </c>
      <c r="T400">
        <v>0</v>
      </c>
      <c r="U400">
        <v>0</v>
      </c>
      <c r="V400">
        <v>0</v>
      </c>
      <c r="AA400">
        <v>4.66</v>
      </c>
      <c r="AB400">
        <v>0</v>
      </c>
      <c r="AC400">
        <v>0</v>
      </c>
      <c r="AD400">
        <v>0</v>
      </c>
      <c r="AE400">
        <v>0</v>
      </c>
      <c r="AF400">
        <v>0</v>
      </c>
      <c r="AH400">
        <v>0</v>
      </c>
      <c r="AI400">
        <v>0</v>
      </c>
      <c r="AJ400">
        <v>0</v>
      </c>
      <c r="AK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</row>
    <row r="401" spans="1:47" x14ac:dyDescent="0.35">
      <c r="A401" t="s">
        <v>1364</v>
      </c>
      <c r="B401" t="s">
        <v>1310</v>
      </c>
      <c r="C401">
        <v>500</v>
      </c>
      <c r="D401">
        <v>0</v>
      </c>
      <c r="E401">
        <v>0</v>
      </c>
      <c r="F401">
        <v>0</v>
      </c>
      <c r="G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S401">
        <v>0</v>
      </c>
      <c r="T401">
        <v>0</v>
      </c>
      <c r="U401">
        <v>0</v>
      </c>
      <c r="V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H401">
        <v>0</v>
      </c>
      <c r="AI401">
        <v>0</v>
      </c>
      <c r="AJ401">
        <v>0</v>
      </c>
      <c r="AK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</row>
    <row r="402" spans="1:47" x14ac:dyDescent="0.35">
      <c r="A402" t="s">
        <v>1364</v>
      </c>
      <c r="B402" t="s">
        <v>1310</v>
      </c>
      <c r="C402">
        <v>230</v>
      </c>
      <c r="D402">
        <v>0</v>
      </c>
      <c r="E402">
        <v>0</v>
      </c>
      <c r="F402">
        <v>0</v>
      </c>
      <c r="G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S402">
        <v>0</v>
      </c>
      <c r="T402">
        <v>0</v>
      </c>
      <c r="U402">
        <v>0</v>
      </c>
      <c r="V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H402">
        <v>0</v>
      </c>
      <c r="AI402">
        <v>0</v>
      </c>
      <c r="AJ402">
        <v>0</v>
      </c>
      <c r="AK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</row>
    <row r="403" spans="1:47" x14ac:dyDescent="0.35">
      <c r="A403" t="s">
        <v>1366</v>
      </c>
      <c r="B403" t="s">
        <v>1311</v>
      </c>
      <c r="C403">
        <v>138</v>
      </c>
      <c r="D403">
        <v>0</v>
      </c>
      <c r="E403">
        <v>0</v>
      </c>
      <c r="F403">
        <v>0</v>
      </c>
      <c r="G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S403">
        <v>0</v>
      </c>
      <c r="T403">
        <v>0</v>
      </c>
      <c r="U403">
        <v>0</v>
      </c>
      <c r="V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H403">
        <v>0</v>
      </c>
      <c r="AI403">
        <v>0</v>
      </c>
      <c r="AJ403">
        <v>0</v>
      </c>
      <c r="AK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</row>
    <row r="404" spans="1:47" x14ac:dyDescent="0.35">
      <c r="A404" t="s">
        <v>1363</v>
      </c>
      <c r="B404" t="s">
        <v>998</v>
      </c>
      <c r="C404">
        <v>115</v>
      </c>
      <c r="D404">
        <v>0</v>
      </c>
      <c r="E404">
        <v>0</v>
      </c>
      <c r="F404">
        <v>0</v>
      </c>
      <c r="G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S404">
        <v>0</v>
      </c>
      <c r="T404">
        <v>0</v>
      </c>
      <c r="U404">
        <v>0</v>
      </c>
      <c r="V404">
        <v>0</v>
      </c>
      <c r="AA404">
        <v>2.25</v>
      </c>
      <c r="AB404">
        <v>0</v>
      </c>
      <c r="AC404">
        <v>0</v>
      </c>
      <c r="AD404">
        <v>0</v>
      </c>
      <c r="AE404">
        <v>0</v>
      </c>
      <c r="AF404">
        <v>0</v>
      </c>
      <c r="AH404">
        <v>0</v>
      </c>
      <c r="AI404">
        <v>0</v>
      </c>
      <c r="AJ404">
        <v>0</v>
      </c>
      <c r="AK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</row>
    <row r="405" spans="1:47" x14ac:dyDescent="0.35">
      <c r="A405" t="s">
        <v>1370</v>
      </c>
      <c r="B405" t="s">
        <v>1312</v>
      </c>
      <c r="C405">
        <v>230</v>
      </c>
      <c r="D405">
        <v>0</v>
      </c>
      <c r="E405">
        <v>0</v>
      </c>
      <c r="F405">
        <v>0</v>
      </c>
      <c r="G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S405">
        <v>0</v>
      </c>
      <c r="T405">
        <v>0</v>
      </c>
      <c r="U405">
        <v>0</v>
      </c>
      <c r="V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H405">
        <v>0</v>
      </c>
      <c r="AI405">
        <v>0</v>
      </c>
      <c r="AJ405">
        <v>0</v>
      </c>
      <c r="AK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</row>
    <row r="406" spans="1:47" x14ac:dyDescent="0.35">
      <c r="A406" t="s">
        <v>1370</v>
      </c>
      <c r="B406" t="s">
        <v>1313</v>
      </c>
      <c r="C406">
        <v>115</v>
      </c>
      <c r="D406">
        <v>0</v>
      </c>
      <c r="E406">
        <v>0</v>
      </c>
      <c r="F406">
        <v>0</v>
      </c>
      <c r="G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S406">
        <v>0</v>
      </c>
      <c r="T406">
        <v>0</v>
      </c>
      <c r="U406">
        <v>0</v>
      </c>
      <c r="V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H406">
        <v>0</v>
      </c>
      <c r="AI406">
        <v>0</v>
      </c>
      <c r="AJ406">
        <v>0</v>
      </c>
      <c r="AK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</row>
    <row r="407" spans="1:47" x14ac:dyDescent="0.35">
      <c r="A407" t="s">
        <v>1366</v>
      </c>
      <c r="B407" t="s">
        <v>733</v>
      </c>
      <c r="C407">
        <v>230</v>
      </c>
      <c r="D407">
        <v>0</v>
      </c>
      <c r="E407">
        <v>0</v>
      </c>
      <c r="F407">
        <v>0</v>
      </c>
      <c r="G407">
        <v>0</v>
      </c>
      <c r="L407">
        <v>0</v>
      </c>
      <c r="M407">
        <v>0</v>
      </c>
      <c r="N407">
        <v>0</v>
      </c>
      <c r="O407">
        <v>100</v>
      </c>
      <c r="P407">
        <v>0</v>
      </c>
      <c r="Q407">
        <v>0</v>
      </c>
      <c r="S407">
        <v>0</v>
      </c>
      <c r="T407">
        <v>0</v>
      </c>
      <c r="U407">
        <v>0</v>
      </c>
      <c r="V407">
        <v>0</v>
      </c>
      <c r="AA407">
        <v>0</v>
      </c>
      <c r="AB407">
        <v>0</v>
      </c>
      <c r="AC407">
        <v>0</v>
      </c>
      <c r="AD407">
        <v>100</v>
      </c>
      <c r="AE407">
        <v>0</v>
      </c>
      <c r="AF407">
        <v>0</v>
      </c>
      <c r="AH407">
        <v>0</v>
      </c>
      <c r="AI407">
        <v>0</v>
      </c>
      <c r="AJ407">
        <v>0</v>
      </c>
      <c r="AK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</row>
    <row r="408" spans="1:47" x14ac:dyDescent="0.35">
      <c r="A408" t="s">
        <v>1363</v>
      </c>
      <c r="B408" t="s">
        <v>1314</v>
      </c>
      <c r="C408">
        <v>115</v>
      </c>
      <c r="D408">
        <v>0</v>
      </c>
      <c r="E408">
        <v>0</v>
      </c>
      <c r="F408">
        <v>0</v>
      </c>
      <c r="G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S408">
        <v>0</v>
      </c>
      <c r="T408">
        <v>0</v>
      </c>
      <c r="U408">
        <v>0</v>
      </c>
      <c r="V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H408">
        <v>0</v>
      </c>
      <c r="AI408">
        <v>0</v>
      </c>
      <c r="AJ408">
        <v>0</v>
      </c>
      <c r="AK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</row>
    <row r="409" spans="1:47" x14ac:dyDescent="0.35">
      <c r="A409" t="s">
        <v>1371</v>
      </c>
      <c r="B409" t="s">
        <v>1315</v>
      </c>
      <c r="C409">
        <v>230</v>
      </c>
      <c r="D409">
        <v>0</v>
      </c>
      <c r="E409">
        <v>0</v>
      </c>
      <c r="F409">
        <v>0</v>
      </c>
      <c r="G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S409">
        <v>0</v>
      </c>
      <c r="T409">
        <v>0</v>
      </c>
      <c r="U409">
        <v>0</v>
      </c>
      <c r="V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H409">
        <v>0</v>
      </c>
      <c r="AI409">
        <v>0</v>
      </c>
      <c r="AJ409">
        <v>0</v>
      </c>
      <c r="AK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</row>
    <row r="410" spans="1:47" x14ac:dyDescent="0.35">
      <c r="A410" t="s">
        <v>1363</v>
      </c>
      <c r="B410" t="s">
        <v>1316</v>
      </c>
      <c r="C410">
        <v>115</v>
      </c>
      <c r="D410">
        <v>0</v>
      </c>
      <c r="E410">
        <v>0</v>
      </c>
      <c r="F410">
        <v>0</v>
      </c>
      <c r="G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S410">
        <v>0</v>
      </c>
      <c r="T410">
        <v>0</v>
      </c>
      <c r="U410">
        <v>0</v>
      </c>
      <c r="V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H410">
        <v>0</v>
      </c>
      <c r="AI410">
        <v>0</v>
      </c>
      <c r="AJ410">
        <v>0</v>
      </c>
      <c r="AK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</row>
    <row r="411" spans="1:47" x14ac:dyDescent="0.35">
      <c r="A411" t="s">
        <v>1367</v>
      </c>
      <c r="B411" t="s">
        <v>1317</v>
      </c>
      <c r="C411">
        <v>115</v>
      </c>
      <c r="D411">
        <v>0</v>
      </c>
      <c r="E411">
        <v>0</v>
      </c>
      <c r="F411">
        <v>0</v>
      </c>
      <c r="G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S411">
        <v>0</v>
      </c>
      <c r="T411">
        <v>0</v>
      </c>
      <c r="U411">
        <v>0</v>
      </c>
      <c r="V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H411">
        <v>0</v>
      </c>
      <c r="AI411">
        <v>0</v>
      </c>
      <c r="AJ411">
        <v>0</v>
      </c>
      <c r="AK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</row>
    <row r="412" spans="1:47" x14ac:dyDescent="0.35">
      <c r="A412" t="s">
        <v>1363</v>
      </c>
      <c r="B412" t="s">
        <v>1318</v>
      </c>
      <c r="C412">
        <v>230</v>
      </c>
      <c r="D412">
        <v>0</v>
      </c>
      <c r="E412">
        <v>0</v>
      </c>
      <c r="F412">
        <v>0</v>
      </c>
      <c r="G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S412">
        <v>0</v>
      </c>
      <c r="T412">
        <v>0</v>
      </c>
      <c r="U412">
        <v>0</v>
      </c>
      <c r="V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H412">
        <v>0</v>
      </c>
      <c r="AI412">
        <v>0</v>
      </c>
      <c r="AJ412">
        <v>0</v>
      </c>
      <c r="AK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</row>
    <row r="413" spans="1:47" x14ac:dyDescent="0.35">
      <c r="A413" t="s">
        <v>1368</v>
      </c>
      <c r="B413" t="s">
        <v>428</v>
      </c>
      <c r="C413">
        <v>230</v>
      </c>
      <c r="D413">
        <v>0</v>
      </c>
      <c r="E413">
        <v>0</v>
      </c>
      <c r="F413">
        <v>0</v>
      </c>
      <c r="G413">
        <v>0</v>
      </c>
      <c r="L413">
        <v>11</v>
      </c>
      <c r="M413">
        <v>0</v>
      </c>
      <c r="N413">
        <v>0</v>
      </c>
      <c r="O413">
        <v>0</v>
      </c>
      <c r="P413">
        <v>0</v>
      </c>
      <c r="Q413">
        <v>0</v>
      </c>
      <c r="S413">
        <v>0</v>
      </c>
      <c r="T413">
        <v>0</v>
      </c>
      <c r="U413">
        <v>0</v>
      </c>
      <c r="V413">
        <v>0</v>
      </c>
      <c r="AA413">
        <v>0</v>
      </c>
      <c r="AB413">
        <v>0</v>
      </c>
      <c r="AC413">
        <v>0</v>
      </c>
      <c r="AD413">
        <v>225</v>
      </c>
      <c r="AE413">
        <v>0</v>
      </c>
      <c r="AF413">
        <v>0</v>
      </c>
      <c r="AH413">
        <v>0</v>
      </c>
      <c r="AI413">
        <v>0</v>
      </c>
      <c r="AJ413">
        <v>0</v>
      </c>
      <c r="AK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</row>
    <row r="414" spans="1:47" x14ac:dyDescent="0.35">
      <c r="A414" t="s">
        <v>1367</v>
      </c>
      <c r="B414" t="s">
        <v>1319</v>
      </c>
      <c r="C414">
        <v>230</v>
      </c>
      <c r="D414">
        <v>0</v>
      </c>
      <c r="E414">
        <v>0</v>
      </c>
      <c r="F414">
        <v>0</v>
      </c>
      <c r="G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S414">
        <v>0</v>
      </c>
      <c r="T414">
        <v>0</v>
      </c>
      <c r="U414">
        <v>0</v>
      </c>
      <c r="V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H414">
        <v>0</v>
      </c>
      <c r="AI414">
        <v>0</v>
      </c>
      <c r="AJ414">
        <v>0</v>
      </c>
      <c r="AK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</row>
    <row r="415" spans="1:47" x14ac:dyDescent="0.35">
      <c r="A415" t="s">
        <v>1367</v>
      </c>
      <c r="B415" t="s">
        <v>1320</v>
      </c>
      <c r="C415">
        <v>115</v>
      </c>
      <c r="D415">
        <v>0</v>
      </c>
      <c r="E415">
        <v>0</v>
      </c>
      <c r="F415">
        <v>0</v>
      </c>
      <c r="G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S415">
        <v>0</v>
      </c>
      <c r="T415">
        <v>0</v>
      </c>
      <c r="U415">
        <v>0</v>
      </c>
      <c r="V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H415">
        <v>0</v>
      </c>
      <c r="AI415">
        <v>0</v>
      </c>
      <c r="AJ415">
        <v>0</v>
      </c>
      <c r="AK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</row>
    <row r="416" spans="1:47" x14ac:dyDescent="0.35">
      <c r="A416" t="s">
        <v>1363</v>
      </c>
      <c r="B416" t="s">
        <v>1321</v>
      </c>
      <c r="C416">
        <v>230</v>
      </c>
      <c r="D416">
        <v>0</v>
      </c>
      <c r="E416">
        <v>0</v>
      </c>
      <c r="F416">
        <v>0</v>
      </c>
      <c r="G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S416">
        <v>0</v>
      </c>
      <c r="T416">
        <v>0</v>
      </c>
      <c r="U416">
        <v>0</v>
      </c>
      <c r="V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H416">
        <v>0</v>
      </c>
      <c r="AI416">
        <v>0</v>
      </c>
      <c r="AJ416">
        <v>0</v>
      </c>
      <c r="AK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</row>
    <row r="417" spans="1:47" x14ac:dyDescent="0.35">
      <c r="A417" t="s">
        <v>1363</v>
      </c>
      <c r="B417" t="s">
        <v>1321</v>
      </c>
      <c r="C417">
        <v>115</v>
      </c>
      <c r="D417">
        <v>0</v>
      </c>
      <c r="E417">
        <v>0</v>
      </c>
      <c r="F417">
        <v>0</v>
      </c>
      <c r="G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S417">
        <v>0</v>
      </c>
      <c r="T417">
        <v>0</v>
      </c>
      <c r="U417">
        <v>0</v>
      </c>
      <c r="V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H417">
        <v>0</v>
      </c>
      <c r="AI417">
        <v>0</v>
      </c>
      <c r="AJ417">
        <v>0</v>
      </c>
      <c r="AK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</row>
    <row r="418" spans="1:47" x14ac:dyDescent="0.35">
      <c r="A418" t="s">
        <v>1369</v>
      </c>
      <c r="B418" t="s">
        <v>1322</v>
      </c>
      <c r="C418">
        <v>230</v>
      </c>
      <c r="D418">
        <v>0</v>
      </c>
      <c r="E418">
        <v>0</v>
      </c>
      <c r="F418">
        <v>0</v>
      </c>
      <c r="G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S418">
        <v>0</v>
      </c>
      <c r="T418">
        <v>0</v>
      </c>
      <c r="U418">
        <v>0</v>
      </c>
      <c r="V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H418">
        <v>0</v>
      </c>
      <c r="AI418">
        <v>0</v>
      </c>
      <c r="AJ418">
        <v>0</v>
      </c>
      <c r="AK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</row>
    <row r="419" spans="1:47" x14ac:dyDescent="0.35">
      <c r="A419" t="s">
        <v>1370</v>
      </c>
      <c r="B419" t="s">
        <v>1392</v>
      </c>
      <c r="C419">
        <v>115</v>
      </c>
      <c r="D419">
        <v>40</v>
      </c>
      <c r="E419">
        <v>0</v>
      </c>
      <c r="F419">
        <v>0</v>
      </c>
      <c r="G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S419">
        <v>0</v>
      </c>
      <c r="T419">
        <v>0</v>
      </c>
      <c r="U419">
        <v>0</v>
      </c>
      <c r="V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H419">
        <v>0</v>
      </c>
      <c r="AI419">
        <v>0</v>
      </c>
      <c r="AJ419">
        <v>0</v>
      </c>
      <c r="AK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</row>
    <row r="420" spans="1:47" x14ac:dyDescent="0.35">
      <c r="A420" t="s">
        <v>1366</v>
      </c>
      <c r="B420" t="s">
        <v>1323</v>
      </c>
      <c r="C420">
        <v>500</v>
      </c>
      <c r="D420">
        <v>0</v>
      </c>
      <c r="E420">
        <v>0</v>
      </c>
      <c r="F420">
        <v>0</v>
      </c>
      <c r="G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S420">
        <v>0</v>
      </c>
      <c r="T420">
        <v>0</v>
      </c>
      <c r="U420">
        <v>0</v>
      </c>
      <c r="V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H420">
        <v>0</v>
      </c>
      <c r="AI420">
        <v>0</v>
      </c>
      <c r="AJ420">
        <v>0</v>
      </c>
      <c r="AK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</row>
    <row r="421" spans="1:47" x14ac:dyDescent="0.35">
      <c r="A421" t="s">
        <v>1366</v>
      </c>
      <c r="B421" t="s">
        <v>1323</v>
      </c>
      <c r="C421">
        <v>230</v>
      </c>
      <c r="D421">
        <v>0</v>
      </c>
      <c r="E421">
        <v>0</v>
      </c>
      <c r="F421">
        <v>0</v>
      </c>
      <c r="G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S421">
        <v>0</v>
      </c>
      <c r="T421">
        <v>0</v>
      </c>
      <c r="U421">
        <v>0</v>
      </c>
      <c r="V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H421">
        <v>0</v>
      </c>
      <c r="AI421">
        <v>0</v>
      </c>
      <c r="AJ421">
        <v>0</v>
      </c>
      <c r="AK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</row>
    <row r="422" spans="1:47" x14ac:dyDescent="0.35">
      <c r="A422" t="s">
        <v>1366</v>
      </c>
      <c r="B422" t="s">
        <v>1324</v>
      </c>
      <c r="C422">
        <v>500</v>
      </c>
      <c r="D422">
        <v>0</v>
      </c>
      <c r="E422">
        <v>0</v>
      </c>
      <c r="F422">
        <v>0</v>
      </c>
      <c r="G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S422">
        <v>0</v>
      </c>
      <c r="T422">
        <v>0</v>
      </c>
      <c r="U422">
        <v>0</v>
      </c>
      <c r="V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H422">
        <v>0</v>
      </c>
      <c r="AI422">
        <v>0</v>
      </c>
      <c r="AJ422">
        <v>0</v>
      </c>
      <c r="AK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</row>
    <row r="423" spans="1:47" x14ac:dyDescent="0.35">
      <c r="A423" t="s">
        <v>1363</v>
      </c>
      <c r="B423" t="s">
        <v>1325</v>
      </c>
      <c r="C423">
        <v>230</v>
      </c>
      <c r="D423">
        <v>0</v>
      </c>
      <c r="E423">
        <v>0</v>
      </c>
      <c r="F423">
        <v>0</v>
      </c>
      <c r="G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S423">
        <v>0</v>
      </c>
      <c r="T423">
        <v>0</v>
      </c>
      <c r="U423">
        <v>0</v>
      </c>
      <c r="V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H423">
        <v>0</v>
      </c>
      <c r="AI423">
        <v>0</v>
      </c>
      <c r="AJ423">
        <v>0</v>
      </c>
      <c r="AK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</row>
    <row r="424" spans="1:47" x14ac:dyDescent="0.35">
      <c r="A424" t="s">
        <v>1363</v>
      </c>
      <c r="B424" t="s">
        <v>1326</v>
      </c>
      <c r="C424">
        <v>115</v>
      </c>
      <c r="D424">
        <v>0</v>
      </c>
      <c r="E424">
        <v>0</v>
      </c>
      <c r="F424">
        <v>0</v>
      </c>
      <c r="G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S424">
        <v>0</v>
      </c>
      <c r="T424">
        <v>0</v>
      </c>
      <c r="U424">
        <v>0</v>
      </c>
      <c r="V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H424">
        <v>0</v>
      </c>
      <c r="AI424">
        <v>0</v>
      </c>
      <c r="AJ424">
        <v>0</v>
      </c>
      <c r="AK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</row>
    <row r="425" spans="1:47" x14ac:dyDescent="0.35">
      <c r="A425" t="s">
        <v>1366</v>
      </c>
      <c r="B425" t="s">
        <v>405</v>
      </c>
      <c r="C425">
        <v>230</v>
      </c>
      <c r="D425">
        <v>0</v>
      </c>
      <c r="E425">
        <v>0</v>
      </c>
      <c r="F425">
        <v>0</v>
      </c>
      <c r="G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S425">
        <v>0</v>
      </c>
      <c r="T425">
        <v>0</v>
      </c>
      <c r="U425">
        <v>0</v>
      </c>
      <c r="V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H425">
        <v>0</v>
      </c>
      <c r="AI425">
        <v>0</v>
      </c>
      <c r="AJ425">
        <v>0</v>
      </c>
      <c r="AK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</row>
    <row r="426" spans="1:47" x14ac:dyDescent="0.35">
      <c r="A426" t="s">
        <v>1366</v>
      </c>
      <c r="B426" t="s">
        <v>405</v>
      </c>
      <c r="C426">
        <v>138</v>
      </c>
      <c r="D426">
        <v>0</v>
      </c>
      <c r="E426">
        <v>0</v>
      </c>
      <c r="F426">
        <v>0</v>
      </c>
      <c r="G426">
        <v>0</v>
      </c>
      <c r="L426">
        <v>0</v>
      </c>
      <c r="M426">
        <v>0</v>
      </c>
      <c r="N426">
        <v>0</v>
      </c>
      <c r="O426">
        <v>300</v>
      </c>
      <c r="P426">
        <v>0</v>
      </c>
      <c r="Q426">
        <v>0</v>
      </c>
      <c r="S426">
        <v>0</v>
      </c>
      <c r="T426">
        <v>0</v>
      </c>
      <c r="U426">
        <v>0</v>
      </c>
      <c r="V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H426">
        <v>0</v>
      </c>
      <c r="AI426">
        <v>0</v>
      </c>
      <c r="AJ426">
        <v>0</v>
      </c>
      <c r="AK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</row>
    <row r="427" spans="1:47" x14ac:dyDescent="0.35">
      <c r="A427" t="s">
        <v>1364</v>
      </c>
      <c r="B427" t="s">
        <v>1327</v>
      </c>
      <c r="C427">
        <v>230</v>
      </c>
      <c r="D427">
        <v>0</v>
      </c>
      <c r="E427">
        <v>0</v>
      </c>
      <c r="F427">
        <v>0</v>
      </c>
      <c r="G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S427">
        <v>0</v>
      </c>
      <c r="T427">
        <v>0</v>
      </c>
      <c r="U427">
        <v>0</v>
      </c>
      <c r="V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H427">
        <v>0</v>
      </c>
      <c r="AI427">
        <v>0</v>
      </c>
      <c r="AJ427">
        <v>0</v>
      </c>
      <c r="AK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</row>
    <row r="428" spans="1:47" x14ac:dyDescent="0.35">
      <c r="A428" t="s">
        <v>1370</v>
      </c>
      <c r="B428" t="s">
        <v>833</v>
      </c>
      <c r="C428">
        <v>500</v>
      </c>
      <c r="D428">
        <v>0</v>
      </c>
      <c r="E428">
        <v>0</v>
      </c>
      <c r="F428">
        <v>0</v>
      </c>
      <c r="G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S428">
        <v>0</v>
      </c>
      <c r="T428">
        <v>0</v>
      </c>
      <c r="U428">
        <v>0</v>
      </c>
      <c r="V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H428">
        <v>0</v>
      </c>
      <c r="AI428">
        <v>0</v>
      </c>
      <c r="AJ428">
        <v>0</v>
      </c>
      <c r="AK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</row>
    <row r="429" spans="1:47" x14ac:dyDescent="0.35">
      <c r="A429" t="s">
        <v>1370</v>
      </c>
      <c r="B429" t="s">
        <v>833</v>
      </c>
      <c r="C429">
        <v>230</v>
      </c>
      <c r="D429">
        <v>0</v>
      </c>
      <c r="E429">
        <v>0</v>
      </c>
      <c r="F429">
        <v>0</v>
      </c>
      <c r="G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S429">
        <v>0</v>
      </c>
      <c r="T429">
        <v>0</v>
      </c>
      <c r="U429">
        <v>0</v>
      </c>
      <c r="V429">
        <v>0</v>
      </c>
      <c r="AA429">
        <v>3</v>
      </c>
      <c r="AB429">
        <v>0</v>
      </c>
      <c r="AC429">
        <v>0</v>
      </c>
      <c r="AD429">
        <v>0</v>
      </c>
      <c r="AE429">
        <v>0</v>
      </c>
      <c r="AF429">
        <v>0</v>
      </c>
      <c r="AH429">
        <v>0</v>
      </c>
      <c r="AI429">
        <v>0</v>
      </c>
      <c r="AJ429">
        <v>0</v>
      </c>
      <c r="AK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</row>
    <row r="430" spans="1:47" x14ac:dyDescent="0.35">
      <c r="A430" t="s">
        <v>1363</v>
      </c>
      <c r="B430" t="s">
        <v>1328</v>
      </c>
      <c r="C430">
        <v>115</v>
      </c>
      <c r="D430">
        <v>0</v>
      </c>
      <c r="E430">
        <v>0</v>
      </c>
      <c r="F430">
        <v>0</v>
      </c>
      <c r="G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S430">
        <v>0</v>
      </c>
      <c r="T430">
        <v>0</v>
      </c>
      <c r="U430">
        <v>0</v>
      </c>
      <c r="V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H430">
        <v>0</v>
      </c>
      <c r="AI430">
        <v>0</v>
      </c>
      <c r="AJ430">
        <v>0</v>
      </c>
      <c r="AK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</row>
    <row r="431" spans="1:47" x14ac:dyDescent="0.35">
      <c r="A431" t="s">
        <v>1366</v>
      </c>
      <c r="B431" t="s">
        <v>1329</v>
      </c>
      <c r="C431">
        <v>230</v>
      </c>
      <c r="D431">
        <v>0</v>
      </c>
      <c r="E431">
        <v>0</v>
      </c>
      <c r="F431">
        <v>0</v>
      </c>
      <c r="G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S431">
        <v>0</v>
      </c>
      <c r="T431">
        <v>0</v>
      </c>
      <c r="U431">
        <v>0</v>
      </c>
      <c r="V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H431">
        <v>0</v>
      </c>
      <c r="AI431">
        <v>0</v>
      </c>
      <c r="AJ431">
        <v>0</v>
      </c>
      <c r="AK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</row>
    <row r="432" spans="1:47" x14ac:dyDescent="0.35">
      <c r="A432" t="s">
        <v>1366</v>
      </c>
      <c r="B432" t="s">
        <v>1329</v>
      </c>
      <c r="C432">
        <v>138</v>
      </c>
      <c r="D432">
        <v>0</v>
      </c>
      <c r="E432">
        <v>0</v>
      </c>
      <c r="F432">
        <v>0</v>
      </c>
      <c r="G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S432">
        <v>0</v>
      </c>
      <c r="T432">
        <v>0</v>
      </c>
      <c r="U432">
        <v>0</v>
      </c>
      <c r="V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H432">
        <v>0</v>
      </c>
      <c r="AI432">
        <v>0</v>
      </c>
      <c r="AJ432">
        <v>0</v>
      </c>
      <c r="AK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</row>
    <row r="433" spans="1:47" x14ac:dyDescent="0.35">
      <c r="A433" t="s">
        <v>1367</v>
      </c>
      <c r="B433" t="s">
        <v>1330</v>
      </c>
      <c r="C433">
        <v>230</v>
      </c>
      <c r="D433">
        <v>0</v>
      </c>
      <c r="E433">
        <v>0</v>
      </c>
      <c r="F433">
        <v>0</v>
      </c>
      <c r="G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S433">
        <v>0</v>
      </c>
      <c r="T433">
        <v>0</v>
      </c>
      <c r="U433">
        <v>0</v>
      </c>
      <c r="V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H433">
        <v>0</v>
      </c>
      <c r="AI433">
        <v>0</v>
      </c>
      <c r="AJ433">
        <v>0</v>
      </c>
      <c r="AK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</row>
    <row r="434" spans="1:47" x14ac:dyDescent="0.35">
      <c r="A434" t="s">
        <v>1363</v>
      </c>
      <c r="B434" t="s">
        <v>1331</v>
      </c>
      <c r="C434">
        <v>115</v>
      </c>
      <c r="D434">
        <v>0</v>
      </c>
      <c r="E434">
        <v>0</v>
      </c>
      <c r="F434">
        <v>0</v>
      </c>
      <c r="G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S434">
        <v>0</v>
      </c>
      <c r="T434">
        <v>0</v>
      </c>
      <c r="U434">
        <v>0</v>
      </c>
      <c r="V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H434">
        <v>0</v>
      </c>
      <c r="AI434">
        <v>0</v>
      </c>
      <c r="AJ434">
        <v>0</v>
      </c>
      <c r="AK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</row>
    <row r="435" spans="1:47" x14ac:dyDescent="0.35">
      <c r="A435" t="s">
        <v>1363</v>
      </c>
      <c r="B435" t="s">
        <v>1332</v>
      </c>
      <c r="C435">
        <v>230</v>
      </c>
      <c r="D435">
        <v>0</v>
      </c>
      <c r="E435">
        <v>0</v>
      </c>
      <c r="F435">
        <v>0</v>
      </c>
      <c r="G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S435">
        <v>0</v>
      </c>
      <c r="T435">
        <v>0</v>
      </c>
      <c r="U435">
        <v>0</v>
      </c>
      <c r="V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H435">
        <v>0</v>
      </c>
      <c r="AI435">
        <v>0</v>
      </c>
      <c r="AJ435">
        <v>0</v>
      </c>
      <c r="AK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</row>
    <row r="436" spans="1:47" x14ac:dyDescent="0.35">
      <c r="A436" t="s">
        <v>1367</v>
      </c>
      <c r="B436" t="s">
        <v>328</v>
      </c>
      <c r="C436">
        <v>500</v>
      </c>
      <c r="D436">
        <v>0</v>
      </c>
      <c r="E436">
        <v>0</v>
      </c>
      <c r="F436">
        <v>0</v>
      </c>
      <c r="G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S436">
        <v>0</v>
      </c>
      <c r="T436">
        <v>0</v>
      </c>
      <c r="U436">
        <v>0</v>
      </c>
      <c r="V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H436">
        <v>0</v>
      </c>
      <c r="AI436">
        <v>0</v>
      </c>
      <c r="AJ436">
        <v>0</v>
      </c>
      <c r="AK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</row>
    <row r="437" spans="1:47" x14ac:dyDescent="0.35">
      <c r="A437" t="s">
        <v>1367</v>
      </c>
      <c r="B437" t="s">
        <v>328</v>
      </c>
      <c r="C437">
        <v>230</v>
      </c>
      <c r="D437">
        <v>0</v>
      </c>
      <c r="E437">
        <v>0</v>
      </c>
      <c r="F437">
        <v>0</v>
      </c>
      <c r="G437">
        <v>0</v>
      </c>
      <c r="L437">
        <v>0</v>
      </c>
      <c r="M437">
        <v>0</v>
      </c>
      <c r="N437">
        <v>0</v>
      </c>
      <c r="O437">
        <v>400</v>
      </c>
      <c r="P437">
        <v>0</v>
      </c>
      <c r="Q437">
        <v>0</v>
      </c>
      <c r="S437">
        <v>0</v>
      </c>
      <c r="T437">
        <v>0</v>
      </c>
      <c r="U437">
        <v>0</v>
      </c>
      <c r="V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H437">
        <v>0</v>
      </c>
      <c r="AI437">
        <v>0</v>
      </c>
      <c r="AJ437">
        <v>0</v>
      </c>
      <c r="AK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</row>
    <row r="438" spans="1:47" x14ac:dyDescent="0.35">
      <c r="A438" t="s">
        <v>1367</v>
      </c>
      <c r="B438" t="s">
        <v>328</v>
      </c>
      <c r="C438">
        <v>115</v>
      </c>
      <c r="D438">
        <v>0</v>
      </c>
      <c r="E438">
        <v>0</v>
      </c>
      <c r="F438">
        <v>0</v>
      </c>
      <c r="G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S438">
        <v>0</v>
      </c>
      <c r="T438">
        <v>0</v>
      </c>
      <c r="U438">
        <v>0</v>
      </c>
      <c r="V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H438">
        <v>0</v>
      </c>
      <c r="AI438">
        <v>0</v>
      </c>
      <c r="AJ438">
        <v>0</v>
      </c>
      <c r="AK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</row>
    <row r="439" spans="1:47" x14ac:dyDescent="0.35">
      <c r="A439" t="s">
        <v>1363</v>
      </c>
      <c r="B439" t="s">
        <v>1333</v>
      </c>
      <c r="C439">
        <v>115</v>
      </c>
      <c r="D439">
        <v>0</v>
      </c>
      <c r="E439">
        <v>0</v>
      </c>
      <c r="F439">
        <v>0</v>
      </c>
      <c r="G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S439">
        <v>0</v>
      </c>
      <c r="T439">
        <v>0</v>
      </c>
      <c r="U439">
        <v>0</v>
      </c>
      <c r="V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H439">
        <v>0</v>
      </c>
      <c r="AI439">
        <v>0</v>
      </c>
      <c r="AJ439">
        <v>0</v>
      </c>
      <c r="AK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</row>
    <row r="440" spans="1:47" x14ac:dyDescent="0.35">
      <c r="A440" t="s">
        <v>1371</v>
      </c>
      <c r="B440" t="s">
        <v>1334</v>
      </c>
      <c r="C440">
        <v>138</v>
      </c>
      <c r="D440">
        <v>0</v>
      </c>
      <c r="E440">
        <v>0</v>
      </c>
      <c r="F440">
        <v>0</v>
      </c>
      <c r="G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S440">
        <v>0</v>
      </c>
      <c r="T440">
        <v>0</v>
      </c>
      <c r="U440">
        <v>0</v>
      </c>
      <c r="V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H440">
        <v>0</v>
      </c>
      <c r="AI440">
        <v>0</v>
      </c>
      <c r="AJ440">
        <v>0</v>
      </c>
      <c r="AK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</row>
    <row r="441" spans="1:47" x14ac:dyDescent="0.35">
      <c r="A441" t="s">
        <v>1372</v>
      </c>
      <c r="B441" t="s">
        <v>960</v>
      </c>
      <c r="C441">
        <v>115</v>
      </c>
      <c r="D441">
        <v>0</v>
      </c>
      <c r="E441">
        <v>0</v>
      </c>
      <c r="F441">
        <v>0</v>
      </c>
      <c r="G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S441">
        <v>0</v>
      </c>
      <c r="T441">
        <v>0</v>
      </c>
      <c r="U441">
        <v>0</v>
      </c>
      <c r="V441">
        <v>0</v>
      </c>
      <c r="AA441">
        <v>3</v>
      </c>
      <c r="AB441">
        <v>0</v>
      </c>
      <c r="AC441">
        <v>0</v>
      </c>
      <c r="AD441">
        <v>0</v>
      </c>
      <c r="AE441">
        <v>0</v>
      </c>
      <c r="AF441">
        <v>0</v>
      </c>
      <c r="AH441">
        <v>0</v>
      </c>
      <c r="AI441">
        <v>0</v>
      </c>
      <c r="AJ441">
        <v>0</v>
      </c>
      <c r="AK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</row>
    <row r="442" spans="1:47" x14ac:dyDescent="0.35">
      <c r="A442" t="s">
        <v>1366</v>
      </c>
      <c r="B442" t="s">
        <v>1335</v>
      </c>
      <c r="C442">
        <v>138</v>
      </c>
      <c r="D442">
        <v>0</v>
      </c>
      <c r="E442">
        <v>0</v>
      </c>
      <c r="F442">
        <v>0</v>
      </c>
      <c r="G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S442">
        <v>0</v>
      </c>
      <c r="T442">
        <v>0</v>
      </c>
      <c r="U442">
        <v>0</v>
      </c>
      <c r="V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H442">
        <v>0</v>
      </c>
      <c r="AI442">
        <v>0</v>
      </c>
      <c r="AJ442">
        <v>0</v>
      </c>
      <c r="AK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</row>
    <row r="443" spans="1:47" x14ac:dyDescent="0.35">
      <c r="A443" t="s">
        <v>1367</v>
      </c>
      <c r="B443" t="s">
        <v>219</v>
      </c>
      <c r="C443">
        <v>500</v>
      </c>
      <c r="D443">
        <v>0</v>
      </c>
      <c r="E443">
        <v>0</v>
      </c>
      <c r="F443">
        <v>0</v>
      </c>
      <c r="G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S443">
        <v>0</v>
      </c>
      <c r="T443">
        <v>0</v>
      </c>
      <c r="U443">
        <v>0</v>
      </c>
      <c r="V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H443">
        <v>0</v>
      </c>
      <c r="AI443">
        <v>0</v>
      </c>
      <c r="AJ443">
        <v>0</v>
      </c>
      <c r="AK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</row>
    <row r="444" spans="1:47" x14ac:dyDescent="0.35">
      <c r="A444" t="s">
        <v>1367</v>
      </c>
      <c r="B444" t="s">
        <v>219</v>
      </c>
      <c r="C444">
        <v>230</v>
      </c>
      <c r="D444">
        <v>0</v>
      </c>
      <c r="E444">
        <v>0</v>
      </c>
      <c r="F444">
        <v>44.8</v>
      </c>
      <c r="G444">
        <v>0</v>
      </c>
      <c r="L444">
        <v>5</v>
      </c>
      <c r="M444">
        <v>0</v>
      </c>
      <c r="N444">
        <v>0</v>
      </c>
      <c r="O444">
        <v>0</v>
      </c>
      <c r="P444">
        <v>0</v>
      </c>
      <c r="Q444">
        <v>0</v>
      </c>
      <c r="S444">
        <v>0</v>
      </c>
      <c r="T444">
        <v>5</v>
      </c>
      <c r="U444">
        <v>0</v>
      </c>
      <c r="V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H444">
        <v>0</v>
      </c>
      <c r="AI444">
        <v>0</v>
      </c>
      <c r="AJ444">
        <v>0</v>
      </c>
      <c r="AK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</row>
    <row r="445" spans="1:47" x14ac:dyDescent="0.35">
      <c r="A445" t="s">
        <v>1369</v>
      </c>
      <c r="B445" t="s">
        <v>273</v>
      </c>
      <c r="C445">
        <v>230</v>
      </c>
      <c r="D445">
        <v>0</v>
      </c>
      <c r="E445">
        <v>0</v>
      </c>
      <c r="F445">
        <v>0</v>
      </c>
      <c r="G445">
        <v>0</v>
      </c>
      <c r="L445">
        <v>0</v>
      </c>
      <c r="M445">
        <v>200</v>
      </c>
      <c r="N445">
        <v>0</v>
      </c>
      <c r="O445">
        <v>40</v>
      </c>
      <c r="P445">
        <v>0</v>
      </c>
      <c r="Q445">
        <v>0</v>
      </c>
      <c r="S445">
        <v>0</v>
      </c>
      <c r="T445">
        <v>0</v>
      </c>
      <c r="U445">
        <v>0</v>
      </c>
      <c r="V445">
        <v>0</v>
      </c>
      <c r="AA445">
        <v>0</v>
      </c>
      <c r="AB445">
        <v>360</v>
      </c>
      <c r="AC445">
        <v>40</v>
      </c>
      <c r="AD445">
        <v>502.5</v>
      </c>
      <c r="AE445">
        <v>0</v>
      </c>
      <c r="AF445">
        <v>0</v>
      </c>
      <c r="AH445">
        <v>0</v>
      </c>
      <c r="AI445">
        <v>0</v>
      </c>
      <c r="AJ445">
        <v>0</v>
      </c>
      <c r="AK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</row>
    <row r="446" spans="1:47" x14ac:dyDescent="0.35">
      <c r="A446" t="s">
        <v>1371</v>
      </c>
      <c r="B446" t="s">
        <v>350</v>
      </c>
      <c r="C446">
        <v>230</v>
      </c>
      <c r="D446">
        <v>0</v>
      </c>
      <c r="E446">
        <v>0</v>
      </c>
      <c r="F446">
        <v>0</v>
      </c>
      <c r="G446">
        <v>0</v>
      </c>
      <c r="L446">
        <v>0</v>
      </c>
      <c r="M446">
        <v>125</v>
      </c>
      <c r="N446">
        <v>0</v>
      </c>
      <c r="O446">
        <v>65</v>
      </c>
      <c r="P446">
        <v>0</v>
      </c>
      <c r="Q446">
        <v>0</v>
      </c>
      <c r="S446">
        <v>0</v>
      </c>
      <c r="T446">
        <v>0</v>
      </c>
      <c r="U446">
        <v>0</v>
      </c>
      <c r="V446">
        <v>0</v>
      </c>
      <c r="AA446">
        <v>0</v>
      </c>
      <c r="AB446">
        <v>125</v>
      </c>
      <c r="AC446">
        <v>35</v>
      </c>
      <c r="AD446">
        <v>145</v>
      </c>
      <c r="AE446">
        <v>0</v>
      </c>
      <c r="AF446">
        <v>0</v>
      </c>
      <c r="AH446">
        <v>0</v>
      </c>
      <c r="AI446">
        <v>0</v>
      </c>
      <c r="AJ446">
        <v>0</v>
      </c>
      <c r="AK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</row>
    <row r="447" spans="1:47" x14ac:dyDescent="0.35">
      <c r="A447" t="s">
        <v>1370</v>
      </c>
      <c r="B447" t="s">
        <v>799</v>
      </c>
      <c r="C447">
        <v>230</v>
      </c>
      <c r="D447">
        <v>0</v>
      </c>
      <c r="E447">
        <v>0</v>
      </c>
      <c r="F447">
        <v>0</v>
      </c>
      <c r="G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S447">
        <v>0</v>
      </c>
      <c r="T447">
        <v>0</v>
      </c>
      <c r="U447">
        <v>0</v>
      </c>
      <c r="V447">
        <v>0</v>
      </c>
      <c r="AA447">
        <v>0.65</v>
      </c>
      <c r="AB447">
        <v>0</v>
      </c>
      <c r="AC447">
        <v>0</v>
      </c>
      <c r="AD447">
        <v>0</v>
      </c>
      <c r="AE447">
        <v>0</v>
      </c>
      <c r="AF447">
        <v>0</v>
      </c>
      <c r="AH447">
        <v>0</v>
      </c>
      <c r="AI447">
        <v>0</v>
      </c>
      <c r="AJ447">
        <v>0</v>
      </c>
      <c r="AK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</row>
    <row r="448" spans="1:47" x14ac:dyDescent="0.35">
      <c r="A448" t="s">
        <v>1363</v>
      </c>
      <c r="B448" t="s">
        <v>1336</v>
      </c>
      <c r="C448">
        <v>115</v>
      </c>
      <c r="D448">
        <v>0</v>
      </c>
      <c r="E448">
        <v>0</v>
      </c>
      <c r="F448">
        <v>0</v>
      </c>
      <c r="G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S448">
        <v>0</v>
      </c>
      <c r="T448">
        <v>0</v>
      </c>
      <c r="U448">
        <v>0</v>
      </c>
      <c r="V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H448">
        <v>0</v>
      </c>
      <c r="AI448">
        <v>0</v>
      </c>
      <c r="AJ448">
        <v>0</v>
      </c>
      <c r="AK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</row>
    <row r="449" spans="1:47" x14ac:dyDescent="0.35">
      <c r="A449" t="s">
        <v>1370</v>
      </c>
      <c r="B449" t="s">
        <v>1337</v>
      </c>
      <c r="C449">
        <v>115</v>
      </c>
      <c r="D449">
        <v>0</v>
      </c>
      <c r="E449">
        <v>0</v>
      </c>
      <c r="F449">
        <v>0</v>
      </c>
      <c r="G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S449">
        <v>0</v>
      </c>
      <c r="T449">
        <v>0</v>
      </c>
      <c r="U449">
        <v>0</v>
      </c>
      <c r="V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H449">
        <v>0</v>
      </c>
      <c r="AI449">
        <v>0</v>
      </c>
      <c r="AJ449">
        <v>0</v>
      </c>
      <c r="AK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</row>
    <row r="450" spans="1:47" x14ac:dyDescent="0.35">
      <c r="A450" t="s">
        <v>1370</v>
      </c>
      <c r="B450" t="s">
        <v>321</v>
      </c>
      <c r="C450">
        <v>500</v>
      </c>
      <c r="D450">
        <v>0</v>
      </c>
      <c r="E450">
        <v>0</v>
      </c>
      <c r="F450">
        <v>0</v>
      </c>
      <c r="G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S450">
        <v>0</v>
      </c>
      <c r="T450">
        <v>0</v>
      </c>
      <c r="U450">
        <v>0</v>
      </c>
      <c r="V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H450">
        <v>0</v>
      </c>
      <c r="AI450">
        <v>0</v>
      </c>
      <c r="AJ450">
        <v>0</v>
      </c>
      <c r="AK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</row>
    <row r="451" spans="1:47" x14ac:dyDescent="0.35">
      <c r="A451" t="s">
        <v>1370</v>
      </c>
      <c r="B451" t="s">
        <v>321</v>
      </c>
      <c r="C451">
        <v>230</v>
      </c>
      <c r="D451">
        <v>0</v>
      </c>
      <c r="E451">
        <v>0</v>
      </c>
      <c r="F451">
        <v>0</v>
      </c>
      <c r="G451">
        <v>0</v>
      </c>
      <c r="L451">
        <v>0</v>
      </c>
      <c r="M451">
        <v>0</v>
      </c>
      <c r="N451">
        <v>0</v>
      </c>
      <c r="O451">
        <v>300</v>
      </c>
      <c r="P451">
        <v>0</v>
      </c>
      <c r="Q451">
        <v>0</v>
      </c>
      <c r="S451">
        <v>0</v>
      </c>
      <c r="T451">
        <v>0</v>
      </c>
      <c r="U451">
        <v>0</v>
      </c>
      <c r="V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H451">
        <v>0</v>
      </c>
      <c r="AI451">
        <v>0</v>
      </c>
      <c r="AJ451">
        <v>0</v>
      </c>
      <c r="AK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</row>
    <row r="452" spans="1:47" x14ac:dyDescent="0.35">
      <c r="A452" t="s">
        <v>1370</v>
      </c>
      <c r="B452" t="s">
        <v>321</v>
      </c>
      <c r="C452">
        <v>115</v>
      </c>
      <c r="D452">
        <v>0</v>
      </c>
      <c r="E452">
        <v>0</v>
      </c>
      <c r="F452">
        <v>0</v>
      </c>
      <c r="G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S452">
        <v>0</v>
      </c>
      <c r="T452">
        <v>0</v>
      </c>
      <c r="U452">
        <v>0</v>
      </c>
      <c r="V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H452">
        <v>0</v>
      </c>
      <c r="AI452">
        <v>0</v>
      </c>
      <c r="AJ452">
        <v>0</v>
      </c>
      <c r="AK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</row>
    <row r="453" spans="1:47" x14ac:dyDescent="0.35">
      <c r="A453" t="s">
        <v>1365</v>
      </c>
      <c r="B453" t="s">
        <v>1338</v>
      </c>
      <c r="C453">
        <v>500</v>
      </c>
      <c r="D453">
        <v>0</v>
      </c>
      <c r="E453">
        <v>0</v>
      </c>
      <c r="F453">
        <v>0</v>
      </c>
      <c r="G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S453">
        <v>0</v>
      </c>
      <c r="T453">
        <v>0</v>
      </c>
      <c r="U453">
        <v>0</v>
      </c>
      <c r="V453">
        <v>0</v>
      </c>
      <c r="AA453">
        <v>0</v>
      </c>
      <c r="AB453">
        <v>0</v>
      </c>
      <c r="AC453">
        <v>0</v>
      </c>
      <c r="AD453">
        <v>770</v>
      </c>
      <c r="AE453">
        <v>0</v>
      </c>
      <c r="AF453">
        <v>0</v>
      </c>
      <c r="AH453">
        <v>0</v>
      </c>
      <c r="AI453">
        <v>0</v>
      </c>
      <c r="AJ453">
        <v>0</v>
      </c>
      <c r="AK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</row>
    <row r="454" spans="1:47" x14ac:dyDescent="0.35">
      <c r="A454" t="s">
        <v>1371</v>
      </c>
      <c r="B454" t="s">
        <v>1339</v>
      </c>
      <c r="C454">
        <v>138</v>
      </c>
      <c r="D454">
        <v>0</v>
      </c>
      <c r="E454">
        <v>0</v>
      </c>
      <c r="F454">
        <v>0</v>
      </c>
      <c r="G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S454">
        <v>0</v>
      </c>
      <c r="T454">
        <v>0</v>
      </c>
      <c r="U454">
        <v>0</v>
      </c>
      <c r="V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H454">
        <v>0</v>
      </c>
      <c r="AI454">
        <v>0</v>
      </c>
      <c r="AJ454">
        <v>0</v>
      </c>
      <c r="AK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</row>
    <row r="455" spans="1:47" x14ac:dyDescent="0.35">
      <c r="A455" t="s">
        <v>1367</v>
      </c>
      <c r="B455" t="s">
        <v>1340</v>
      </c>
      <c r="C455">
        <v>115</v>
      </c>
      <c r="D455">
        <v>0</v>
      </c>
      <c r="E455">
        <v>0</v>
      </c>
      <c r="F455">
        <v>0</v>
      </c>
      <c r="G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S455">
        <v>0</v>
      </c>
      <c r="T455">
        <v>0</v>
      </c>
      <c r="U455">
        <v>0</v>
      </c>
      <c r="V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H455">
        <v>0</v>
      </c>
      <c r="AI455">
        <v>0</v>
      </c>
      <c r="AJ455">
        <v>0</v>
      </c>
      <c r="AK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</row>
    <row r="456" spans="1:47" x14ac:dyDescent="0.35">
      <c r="A456" t="s">
        <v>1371</v>
      </c>
      <c r="B456" t="s">
        <v>1341</v>
      </c>
      <c r="C456">
        <v>138</v>
      </c>
      <c r="D456">
        <v>0</v>
      </c>
      <c r="E456">
        <v>0</v>
      </c>
      <c r="F456">
        <v>0</v>
      </c>
      <c r="G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S456">
        <v>0</v>
      </c>
      <c r="T456">
        <v>0</v>
      </c>
      <c r="U456">
        <v>0</v>
      </c>
      <c r="V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H456">
        <v>0</v>
      </c>
      <c r="AI456">
        <v>0</v>
      </c>
      <c r="AJ456">
        <v>0</v>
      </c>
      <c r="AK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</row>
    <row r="457" spans="1:47" x14ac:dyDescent="0.35">
      <c r="A457" t="s">
        <v>1367</v>
      </c>
      <c r="B457" t="s">
        <v>1342</v>
      </c>
      <c r="C457">
        <v>230</v>
      </c>
      <c r="D457">
        <v>0</v>
      </c>
      <c r="E457">
        <v>0</v>
      </c>
      <c r="F457">
        <v>0</v>
      </c>
      <c r="G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S457">
        <v>0</v>
      </c>
      <c r="T457">
        <v>0</v>
      </c>
      <c r="U457">
        <v>0</v>
      </c>
      <c r="V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H457">
        <v>0</v>
      </c>
      <c r="AI457">
        <v>0</v>
      </c>
      <c r="AJ457">
        <v>0</v>
      </c>
      <c r="AK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</row>
    <row r="458" spans="1:47" x14ac:dyDescent="0.35">
      <c r="A458" t="s">
        <v>1368</v>
      </c>
      <c r="B458" t="s">
        <v>386</v>
      </c>
      <c r="C458">
        <v>230</v>
      </c>
      <c r="D458">
        <v>0</v>
      </c>
      <c r="E458">
        <v>0</v>
      </c>
      <c r="F458">
        <v>0</v>
      </c>
      <c r="G458">
        <v>0</v>
      </c>
      <c r="L458">
        <v>0</v>
      </c>
      <c r="M458">
        <v>355.8</v>
      </c>
      <c r="N458">
        <v>0</v>
      </c>
      <c r="O458">
        <v>180</v>
      </c>
      <c r="P458">
        <v>0</v>
      </c>
      <c r="Q458">
        <v>0</v>
      </c>
      <c r="S458">
        <v>0</v>
      </c>
      <c r="T458">
        <v>0</v>
      </c>
      <c r="U458">
        <v>0</v>
      </c>
      <c r="V458">
        <v>0</v>
      </c>
      <c r="AA458">
        <v>0</v>
      </c>
      <c r="AB458">
        <v>0</v>
      </c>
      <c r="AC458">
        <v>50</v>
      </c>
      <c r="AD458">
        <v>190</v>
      </c>
      <c r="AE458">
        <v>0</v>
      </c>
      <c r="AF458">
        <v>0</v>
      </c>
      <c r="AH458">
        <v>0</v>
      </c>
      <c r="AI458">
        <v>0</v>
      </c>
      <c r="AJ458">
        <v>0</v>
      </c>
      <c r="AK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</row>
    <row r="459" spans="1:47" x14ac:dyDescent="0.35">
      <c r="A459" t="s">
        <v>1372</v>
      </c>
      <c r="B459" t="s">
        <v>1343</v>
      </c>
      <c r="C459">
        <v>230</v>
      </c>
      <c r="D459">
        <v>0</v>
      </c>
      <c r="E459">
        <v>0</v>
      </c>
      <c r="F459">
        <v>0</v>
      </c>
      <c r="G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S459">
        <v>0</v>
      </c>
      <c r="T459">
        <v>0</v>
      </c>
      <c r="U459">
        <v>0</v>
      </c>
      <c r="V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H459">
        <v>0</v>
      </c>
      <c r="AI459">
        <v>0</v>
      </c>
      <c r="AJ459">
        <v>0</v>
      </c>
      <c r="AK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</row>
    <row r="460" spans="1:47" x14ac:dyDescent="0.35">
      <c r="A460" t="s">
        <v>1372</v>
      </c>
      <c r="B460" t="s">
        <v>1343</v>
      </c>
      <c r="C460">
        <v>115</v>
      </c>
      <c r="D460">
        <v>0</v>
      </c>
      <c r="E460">
        <v>0</v>
      </c>
      <c r="F460">
        <v>0</v>
      </c>
      <c r="G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S460">
        <v>0</v>
      </c>
      <c r="T460">
        <v>0</v>
      </c>
      <c r="U460">
        <v>0</v>
      </c>
      <c r="V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H460">
        <v>0</v>
      </c>
      <c r="AI460">
        <v>0</v>
      </c>
      <c r="AJ460">
        <v>0</v>
      </c>
      <c r="AK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</row>
    <row r="461" spans="1:47" x14ac:dyDescent="0.35">
      <c r="B461" t="s">
        <v>1344</v>
      </c>
      <c r="C461">
        <v>500</v>
      </c>
      <c r="D461">
        <v>0</v>
      </c>
      <c r="E461">
        <v>0</v>
      </c>
      <c r="F461">
        <v>0</v>
      </c>
      <c r="G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S461">
        <v>0</v>
      </c>
      <c r="T461">
        <v>0</v>
      </c>
      <c r="U461">
        <v>0</v>
      </c>
      <c r="V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H461">
        <v>0</v>
      </c>
      <c r="AI461">
        <v>0</v>
      </c>
      <c r="AJ461">
        <v>0</v>
      </c>
      <c r="AK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</row>
    <row r="462" spans="1:47" x14ac:dyDescent="0.35">
      <c r="A462" t="s">
        <v>1364</v>
      </c>
      <c r="B462" t="s">
        <v>1345</v>
      </c>
      <c r="C462">
        <v>230</v>
      </c>
      <c r="D462">
        <v>0</v>
      </c>
      <c r="E462">
        <v>0</v>
      </c>
      <c r="F462">
        <v>0</v>
      </c>
      <c r="G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S462">
        <v>0</v>
      </c>
      <c r="T462">
        <v>0</v>
      </c>
      <c r="U462">
        <v>0</v>
      </c>
      <c r="V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H462">
        <v>0</v>
      </c>
      <c r="AI462">
        <v>0</v>
      </c>
      <c r="AJ462">
        <v>0</v>
      </c>
      <c r="AK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</row>
    <row r="463" spans="1:47" x14ac:dyDescent="0.35">
      <c r="A463" t="s">
        <v>1367</v>
      </c>
      <c r="B463" t="s">
        <v>1346</v>
      </c>
      <c r="C463">
        <v>115</v>
      </c>
      <c r="D463">
        <v>0</v>
      </c>
      <c r="E463">
        <v>0</v>
      </c>
      <c r="F463">
        <v>0</v>
      </c>
      <c r="G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S463">
        <v>0</v>
      </c>
      <c r="T463">
        <v>0</v>
      </c>
      <c r="U463">
        <v>0</v>
      </c>
      <c r="V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H463">
        <v>0</v>
      </c>
      <c r="AI463">
        <v>0</v>
      </c>
      <c r="AJ463">
        <v>0</v>
      </c>
      <c r="AK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</row>
    <row r="464" spans="1:47" x14ac:dyDescent="0.35">
      <c r="A464" t="s">
        <v>1364</v>
      </c>
      <c r="B464" t="s">
        <v>1347</v>
      </c>
      <c r="C464">
        <v>230</v>
      </c>
      <c r="D464">
        <v>0</v>
      </c>
      <c r="E464">
        <v>0</v>
      </c>
      <c r="F464">
        <v>0</v>
      </c>
      <c r="G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S464">
        <v>0</v>
      </c>
      <c r="T464">
        <v>0</v>
      </c>
      <c r="U464">
        <v>0</v>
      </c>
      <c r="V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H464">
        <v>0</v>
      </c>
      <c r="AI464">
        <v>0</v>
      </c>
      <c r="AJ464">
        <v>0</v>
      </c>
      <c r="AK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</row>
    <row r="465" spans="1:47" x14ac:dyDescent="0.35">
      <c r="A465" t="s">
        <v>1368</v>
      </c>
      <c r="B465" t="s">
        <v>344</v>
      </c>
      <c r="C465">
        <v>500</v>
      </c>
      <c r="D465">
        <v>0</v>
      </c>
      <c r="E465">
        <v>0</v>
      </c>
      <c r="F465">
        <v>0</v>
      </c>
      <c r="G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S465">
        <v>0</v>
      </c>
      <c r="T465">
        <v>0</v>
      </c>
      <c r="U465">
        <v>0</v>
      </c>
      <c r="V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H465">
        <v>0</v>
      </c>
      <c r="AI465">
        <v>0</v>
      </c>
      <c r="AJ465">
        <v>0</v>
      </c>
      <c r="AK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</row>
    <row r="466" spans="1:47" x14ac:dyDescent="0.35">
      <c r="A466" t="s">
        <v>1368</v>
      </c>
      <c r="B466" t="s">
        <v>344</v>
      </c>
      <c r="C466">
        <v>230</v>
      </c>
      <c r="D466">
        <v>0</v>
      </c>
      <c r="E466">
        <v>0</v>
      </c>
      <c r="F466">
        <v>0</v>
      </c>
      <c r="G466">
        <v>0</v>
      </c>
      <c r="L466">
        <v>0</v>
      </c>
      <c r="M466">
        <v>0</v>
      </c>
      <c r="N466">
        <v>0</v>
      </c>
      <c r="O466">
        <v>80</v>
      </c>
      <c r="P466">
        <v>0</v>
      </c>
      <c r="Q466">
        <v>0</v>
      </c>
      <c r="S466">
        <v>0</v>
      </c>
      <c r="T466">
        <v>0</v>
      </c>
      <c r="U466">
        <v>0</v>
      </c>
      <c r="V466">
        <v>0</v>
      </c>
      <c r="AA466">
        <v>0</v>
      </c>
      <c r="AB466">
        <v>0</v>
      </c>
      <c r="AC466">
        <v>0</v>
      </c>
      <c r="AD466">
        <v>399</v>
      </c>
      <c r="AE466">
        <v>0</v>
      </c>
      <c r="AF466">
        <v>0</v>
      </c>
      <c r="AH466">
        <v>0</v>
      </c>
      <c r="AI466">
        <v>0</v>
      </c>
      <c r="AJ466">
        <v>0</v>
      </c>
      <c r="AK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</row>
    <row r="467" spans="1:47" x14ac:dyDescent="0.35">
      <c r="A467" t="s">
        <v>1367</v>
      </c>
      <c r="B467" t="s">
        <v>1348</v>
      </c>
      <c r="C467">
        <v>230</v>
      </c>
      <c r="D467">
        <v>0</v>
      </c>
      <c r="E467">
        <v>0</v>
      </c>
      <c r="F467">
        <v>0</v>
      </c>
      <c r="G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S467">
        <v>0</v>
      </c>
      <c r="T467">
        <v>0</v>
      </c>
      <c r="U467">
        <v>0</v>
      </c>
      <c r="V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H467">
        <v>0</v>
      </c>
      <c r="AI467">
        <v>0</v>
      </c>
      <c r="AJ467">
        <v>0</v>
      </c>
      <c r="AK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</row>
    <row r="468" spans="1:47" x14ac:dyDescent="0.35">
      <c r="A468" t="s">
        <v>1365</v>
      </c>
      <c r="B468" t="s">
        <v>1349</v>
      </c>
      <c r="C468">
        <v>230</v>
      </c>
      <c r="D468">
        <v>0</v>
      </c>
      <c r="E468">
        <v>0</v>
      </c>
      <c r="F468">
        <v>0</v>
      </c>
      <c r="G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S468">
        <v>0</v>
      </c>
      <c r="T468">
        <v>2.6</v>
      </c>
      <c r="U468">
        <v>0</v>
      </c>
      <c r="V468">
        <v>0</v>
      </c>
      <c r="AA468">
        <v>0</v>
      </c>
      <c r="AB468">
        <v>0</v>
      </c>
      <c r="AC468">
        <v>0</v>
      </c>
      <c r="AD468">
        <v>200</v>
      </c>
      <c r="AE468">
        <v>0</v>
      </c>
      <c r="AF468">
        <v>0</v>
      </c>
      <c r="AH468">
        <v>0</v>
      </c>
      <c r="AI468">
        <v>0</v>
      </c>
      <c r="AJ468">
        <v>0</v>
      </c>
      <c r="AK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</row>
    <row r="469" spans="1:47" x14ac:dyDescent="0.35">
      <c r="A469" t="s">
        <v>1371</v>
      </c>
      <c r="B469" t="s">
        <v>1350</v>
      </c>
      <c r="C469">
        <v>138</v>
      </c>
      <c r="D469">
        <v>0</v>
      </c>
      <c r="E469">
        <v>0</v>
      </c>
      <c r="F469">
        <v>0</v>
      </c>
      <c r="G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S469">
        <v>0</v>
      </c>
      <c r="T469">
        <v>0</v>
      </c>
      <c r="U469">
        <v>0</v>
      </c>
      <c r="V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H469">
        <v>0</v>
      </c>
      <c r="AI469">
        <v>0</v>
      </c>
      <c r="AJ469">
        <v>0</v>
      </c>
      <c r="AK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</row>
    <row r="470" spans="1:47" x14ac:dyDescent="0.35">
      <c r="A470" t="s">
        <v>1364</v>
      </c>
      <c r="B470" t="s">
        <v>1351</v>
      </c>
      <c r="C470">
        <v>230</v>
      </c>
      <c r="D470">
        <v>0</v>
      </c>
      <c r="E470">
        <v>0</v>
      </c>
      <c r="F470">
        <v>0</v>
      </c>
      <c r="G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S470">
        <v>0</v>
      </c>
      <c r="T470">
        <v>0</v>
      </c>
      <c r="U470">
        <v>0</v>
      </c>
      <c r="V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H470">
        <v>0</v>
      </c>
      <c r="AI470">
        <v>0</v>
      </c>
      <c r="AJ470">
        <v>0</v>
      </c>
      <c r="AK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</row>
    <row r="471" spans="1:47" x14ac:dyDescent="0.35">
      <c r="A471" t="s">
        <v>1368</v>
      </c>
      <c r="B471" t="s">
        <v>1352</v>
      </c>
      <c r="C471">
        <v>230</v>
      </c>
      <c r="D471">
        <v>0</v>
      </c>
      <c r="E471">
        <v>0</v>
      </c>
      <c r="F471">
        <v>0</v>
      </c>
      <c r="G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S471">
        <v>0</v>
      </c>
      <c r="T471">
        <v>0</v>
      </c>
      <c r="U471">
        <v>0</v>
      </c>
      <c r="V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H471">
        <v>0</v>
      </c>
      <c r="AI471">
        <v>0</v>
      </c>
      <c r="AJ471">
        <v>0</v>
      </c>
      <c r="AK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</row>
    <row r="472" spans="1:47" x14ac:dyDescent="0.35">
      <c r="A472" t="s">
        <v>1369</v>
      </c>
      <c r="B472" t="s">
        <v>1353</v>
      </c>
      <c r="C472">
        <v>230</v>
      </c>
      <c r="D472">
        <v>0</v>
      </c>
      <c r="E472">
        <v>0</v>
      </c>
      <c r="F472">
        <v>0</v>
      </c>
      <c r="G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S472">
        <v>0</v>
      </c>
      <c r="T472">
        <v>0</v>
      </c>
      <c r="U472">
        <v>0</v>
      </c>
      <c r="V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H472">
        <v>0</v>
      </c>
      <c r="AI472">
        <v>0</v>
      </c>
      <c r="AJ472">
        <v>0</v>
      </c>
      <c r="AK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</row>
    <row r="473" spans="1:47" x14ac:dyDescent="0.35">
      <c r="A473" t="s">
        <v>1369</v>
      </c>
      <c r="B473" t="s">
        <v>1354</v>
      </c>
      <c r="C473">
        <v>115</v>
      </c>
      <c r="D473">
        <v>0</v>
      </c>
      <c r="E473">
        <v>0</v>
      </c>
      <c r="F473">
        <v>0</v>
      </c>
      <c r="G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S473">
        <v>0</v>
      </c>
      <c r="T473">
        <v>0</v>
      </c>
      <c r="U473">
        <v>0</v>
      </c>
      <c r="V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H473">
        <v>0</v>
      </c>
      <c r="AI473">
        <v>0</v>
      </c>
      <c r="AJ473">
        <v>0</v>
      </c>
      <c r="AK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</row>
    <row r="474" spans="1:47" x14ac:dyDescent="0.35">
      <c r="A474" t="s">
        <v>1367</v>
      </c>
      <c r="B474" t="s">
        <v>325</v>
      </c>
      <c r="C474">
        <v>230</v>
      </c>
      <c r="D474">
        <v>0</v>
      </c>
      <c r="E474">
        <v>0</v>
      </c>
      <c r="F474">
        <v>0</v>
      </c>
      <c r="G474">
        <v>0</v>
      </c>
      <c r="L474">
        <v>0</v>
      </c>
      <c r="M474">
        <v>0</v>
      </c>
      <c r="N474">
        <v>0</v>
      </c>
      <c r="O474">
        <v>25</v>
      </c>
      <c r="P474">
        <v>0</v>
      </c>
      <c r="Q474">
        <v>0</v>
      </c>
      <c r="S474">
        <v>0</v>
      </c>
      <c r="T474">
        <v>0</v>
      </c>
      <c r="U474">
        <v>0</v>
      </c>
      <c r="V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H474">
        <v>0</v>
      </c>
      <c r="AI474">
        <v>0</v>
      </c>
      <c r="AJ474">
        <v>0</v>
      </c>
      <c r="AK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</row>
    <row r="475" spans="1:47" x14ac:dyDescent="0.35">
      <c r="A475" t="s">
        <v>1369</v>
      </c>
      <c r="B475" t="s">
        <v>1355</v>
      </c>
      <c r="C475">
        <v>115</v>
      </c>
      <c r="D475">
        <v>0</v>
      </c>
      <c r="E475">
        <v>0</v>
      </c>
      <c r="F475">
        <v>0</v>
      </c>
      <c r="G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S475">
        <v>0</v>
      </c>
      <c r="T475">
        <v>0</v>
      </c>
      <c r="U475">
        <v>0</v>
      </c>
      <c r="V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H475">
        <v>0</v>
      </c>
      <c r="AI475">
        <v>0</v>
      </c>
      <c r="AJ475">
        <v>0</v>
      </c>
      <c r="AK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</row>
    <row r="476" spans="1:47" x14ac:dyDescent="0.35">
      <c r="A476" t="s">
        <v>1369</v>
      </c>
      <c r="B476" t="s">
        <v>1356</v>
      </c>
      <c r="C476">
        <v>230</v>
      </c>
      <c r="D476">
        <v>0</v>
      </c>
      <c r="E476">
        <v>0</v>
      </c>
      <c r="F476">
        <v>0</v>
      </c>
      <c r="G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S476">
        <v>0</v>
      </c>
      <c r="T476">
        <v>0</v>
      </c>
      <c r="U476">
        <v>0</v>
      </c>
      <c r="V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H476">
        <v>0</v>
      </c>
      <c r="AI476">
        <v>0</v>
      </c>
      <c r="AJ476">
        <v>0</v>
      </c>
      <c r="AK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</row>
    <row r="477" spans="1:47" x14ac:dyDescent="0.35">
      <c r="A477" t="s">
        <v>1369</v>
      </c>
      <c r="B477" t="s">
        <v>1357</v>
      </c>
      <c r="C477">
        <v>230</v>
      </c>
      <c r="D477">
        <v>0</v>
      </c>
      <c r="E477">
        <v>0</v>
      </c>
      <c r="F477">
        <v>0</v>
      </c>
      <c r="G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S477">
        <v>0</v>
      </c>
      <c r="T477">
        <v>0</v>
      </c>
      <c r="U477">
        <v>0</v>
      </c>
      <c r="V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H477">
        <v>0</v>
      </c>
      <c r="AI477">
        <v>0</v>
      </c>
      <c r="AJ477">
        <v>0</v>
      </c>
      <c r="AK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</row>
    <row r="478" spans="1:47" x14ac:dyDescent="0.35">
      <c r="A478" t="s">
        <v>1363</v>
      </c>
      <c r="B478" t="s">
        <v>1358</v>
      </c>
      <c r="C478">
        <v>115</v>
      </c>
      <c r="D478">
        <v>0</v>
      </c>
      <c r="E478">
        <v>0</v>
      </c>
      <c r="F478">
        <v>0</v>
      </c>
      <c r="G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S478">
        <v>0</v>
      </c>
      <c r="T478">
        <v>0</v>
      </c>
      <c r="U478">
        <v>0</v>
      </c>
      <c r="V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H478">
        <v>0</v>
      </c>
      <c r="AI478">
        <v>0</v>
      </c>
      <c r="AJ478">
        <v>0</v>
      </c>
      <c r="AK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</row>
    <row r="479" spans="1:47" x14ac:dyDescent="0.35">
      <c r="A479" t="s">
        <v>1363</v>
      </c>
      <c r="B479" t="s">
        <v>364</v>
      </c>
      <c r="C479">
        <v>230</v>
      </c>
      <c r="D479">
        <v>0</v>
      </c>
      <c r="E479">
        <v>0</v>
      </c>
      <c r="F479">
        <v>0</v>
      </c>
      <c r="G479">
        <v>0</v>
      </c>
      <c r="L479">
        <v>0</v>
      </c>
      <c r="M479">
        <v>100</v>
      </c>
      <c r="N479">
        <v>0</v>
      </c>
      <c r="O479">
        <v>0</v>
      </c>
      <c r="P479">
        <v>0</v>
      </c>
      <c r="Q479">
        <v>0</v>
      </c>
      <c r="S479">
        <v>0</v>
      </c>
      <c r="T479">
        <v>0</v>
      </c>
      <c r="U479">
        <v>0</v>
      </c>
      <c r="V479">
        <v>0</v>
      </c>
      <c r="AA479">
        <v>0</v>
      </c>
      <c r="AB479">
        <v>200</v>
      </c>
      <c r="AC479">
        <v>0</v>
      </c>
      <c r="AD479">
        <v>0</v>
      </c>
      <c r="AE479">
        <v>0</v>
      </c>
      <c r="AF479">
        <v>0</v>
      </c>
      <c r="AH479">
        <v>0</v>
      </c>
      <c r="AI479">
        <v>0</v>
      </c>
      <c r="AJ479">
        <v>0</v>
      </c>
      <c r="AK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</row>
    <row r="480" spans="1:47" x14ac:dyDescent="0.35">
      <c r="A480" t="s">
        <v>1363</v>
      </c>
      <c r="B480" t="s">
        <v>745</v>
      </c>
      <c r="C480">
        <v>230</v>
      </c>
      <c r="D480">
        <v>0</v>
      </c>
      <c r="E480">
        <v>0</v>
      </c>
      <c r="F480">
        <v>0</v>
      </c>
      <c r="G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S480">
        <v>0</v>
      </c>
      <c r="T480">
        <v>0</v>
      </c>
      <c r="U480">
        <v>0</v>
      </c>
      <c r="V480">
        <v>0</v>
      </c>
      <c r="AA480">
        <v>0</v>
      </c>
      <c r="AB480">
        <v>0</v>
      </c>
      <c r="AC480">
        <v>150</v>
      </c>
      <c r="AD480">
        <v>92</v>
      </c>
      <c r="AE480">
        <v>0</v>
      </c>
      <c r="AF480">
        <v>0</v>
      </c>
      <c r="AH480">
        <v>0</v>
      </c>
      <c r="AI480">
        <v>0</v>
      </c>
      <c r="AJ480">
        <v>0</v>
      </c>
      <c r="AK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</row>
    <row r="481" spans="1:47" x14ac:dyDescent="0.35">
      <c r="A481" t="s">
        <v>1368</v>
      </c>
      <c r="B481" t="s">
        <v>259</v>
      </c>
      <c r="C481">
        <v>230</v>
      </c>
      <c r="D481">
        <v>0</v>
      </c>
      <c r="E481">
        <v>0</v>
      </c>
      <c r="F481">
        <v>0</v>
      </c>
      <c r="G481">
        <v>0</v>
      </c>
      <c r="L481">
        <v>0</v>
      </c>
      <c r="M481">
        <v>333</v>
      </c>
      <c r="N481">
        <v>0</v>
      </c>
      <c r="O481">
        <v>160.5</v>
      </c>
      <c r="P481">
        <v>69</v>
      </c>
      <c r="Q481">
        <v>0</v>
      </c>
      <c r="S481">
        <v>0</v>
      </c>
      <c r="T481">
        <v>0</v>
      </c>
      <c r="U481">
        <v>0</v>
      </c>
      <c r="V481">
        <v>0</v>
      </c>
      <c r="AA481">
        <v>0</v>
      </c>
      <c r="AB481">
        <v>174</v>
      </c>
      <c r="AC481">
        <v>251</v>
      </c>
      <c r="AD481">
        <v>663</v>
      </c>
      <c r="AE481">
        <v>0</v>
      </c>
      <c r="AF481">
        <v>200</v>
      </c>
      <c r="AH481">
        <v>0</v>
      </c>
      <c r="AI481">
        <v>0</v>
      </c>
      <c r="AJ481">
        <v>0</v>
      </c>
      <c r="AK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</row>
    <row r="482" spans="1:47" x14ac:dyDescent="0.35">
      <c r="A482" t="s">
        <v>1368</v>
      </c>
      <c r="B482" t="s">
        <v>259</v>
      </c>
      <c r="C482">
        <v>500</v>
      </c>
      <c r="D482">
        <v>0</v>
      </c>
      <c r="E482">
        <v>0</v>
      </c>
      <c r="F482">
        <v>0</v>
      </c>
      <c r="G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S482">
        <v>0</v>
      </c>
      <c r="T482">
        <v>0</v>
      </c>
      <c r="U482">
        <v>0</v>
      </c>
      <c r="V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H482">
        <v>0</v>
      </c>
      <c r="AI482">
        <v>0</v>
      </c>
      <c r="AJ482">
        <v>0</v>
      </c>
      <c r="AK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</row>
    <row r="483" spans="1:47" x14ac:dyDescent="0.35">
      <c r="A483" t="s">
        <v>1369</v>
      </c>
      <c r="B483" t="s">
        <v>1359</v>
      </c>
      <c r="C483">
        <v>230</v>
      </c>
      <c r="D483">
        <v>0</v>
      </c>
      <c r="E483">
        <v>0</v>
      </c>
      <c r="F483">
        <v>0</v>
      </c>
      <c r="G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S483">
        <v>0</v>
      </c>
      <c r="T483">
        <v>0</v>
      </c>
      <c r="U483">
        <v>0</v>
      </c>
      <c r="V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H483">
        <v>0</v>
      </c>
      <c r="AI483">
        <v>0</v>
      </c>
      <c r="AJ483">
        <v>0</v>
      </c>
      <c r="AK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</row>
    <row r="484" spans="1:47" x14ac:dyDescent="0.35">
      <c r="A484" t="s">
        <v>1369</v>
      </c>
      <c r="B484" t="s">
        <v>1359</v>
      </c>
      <c r="C484">
        <v>115</v>
      </c>
      <c r="D484">
        <v>0</v>
      </c>
      <c r="E484">
        <v>0</v>
      </c>
      <c r="F484">
        <v>0</v>
      </c>
      <c r="G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S484">
        <v>0</v>
      </c>
      <c r="T484">
        <v>0</v>
      </c>
      <c r="U484">
        <v>0</v>
      </c>
      <c r="V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H484">
        <v>0</v>
      </c>
      <c r="AI484">
        <v>0</v>
      </c>
      <c r="AJ484">
        <v>0</v>
      </c>
      <c r="AK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</row>
    <row r="485" spans="1:47" x14ac:dyDescent="0.35">
      <c r="A485" t="s">
        <v>1363</v>
      </c>
      <c r="B485" t="s">
        <v>1360</v>
      </c>
      <c r="C485">
        <v>230</v>
      </c>
      <c r="D485">
        <v>0</v>
      </c>
      <c r="E485">
        <v>0</v>
      </c>
      <c r="F485">
        <v>0</v>
      </c>
      <c r="G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S485">
        <v>0</v>
      </c>
      <c r="T485">
        <v>0</v>
      </c>
      <c r="U485">
        <v>0</v>
      </c>
      <c r="V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H485">
        <v>0</v>
      </c>
      <c r="AI485">
        <v>0</v>
      </c>
      <c r="AJ485">
        <v>0</v>
      </c>
      <c r="AK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</row>
    <row r="486" spans="1:47" x14ac:dyDescent="0.35">
      <c r="A486" t="s">
        <v>1368</v>
      </c>
      <c r="B486" t="s">
        <v>340</v>
      </c>
      <c r="C486">
        <v>230</v>
      </c>
      <c r="D486">
        <v>0</v>
      </c>
      <c r="E486">
        <v>0</v>
      </c>
      <c r="F486">
        <v>0</v>
      </c>
      <c r="G486">
        <v>0</v>
      </c>
      <c r="L486">
        <v>0</v>
      </c>
      <c r="M486">
        <v>735</v>
      </c>
      <c r="N486">
        <v>0</v>
      </c>
      <c r="O486">
        <v>549</v>
      </c>
      <c r="P486">
        <v>0</v>
      </c>
      <c r="Q486">
        <v>0</v>
      </c>
      <c r="S486">
        <v>0</v>
      </c>
      <c r="T486">
        <v>0</v>
      </c>
      <c r="U486">
        <v>0</v>
      </c>
      <c r="V486">
        <v>0</v>
      </c>
      <c r="AA486">
        <v>0</v>
      </c>
      <c r="AB486">
        <v>0</v>
      </c>
      <c r="AC486">
        <v>500</v>
      </c>
      <c r="AD486">
        <v>500</v>
      </c>
      <c r="AE486">
        <v>0</v>
      </c>
      <c r="AF486">
        <v>0</v>
      </c>
      <c r="AH486">
        <v>0</v>
      </c>
      <c r="AI486">
        <v>0</v>
      </c>
      <c r="AJ486">
        <v>0</v>
      </c>
      <c r="AK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</row>
    <row r="487" spans="1:47" x14ac:dyDescent="0.35">
      <c r="A487" t="s">
        <v>1368</v>
      </c>
      <c r="B487" t="s">
        <v>340</v>
      </c>
      <c r="C487">
        <v>500</v>
      </c>
      <c r="D487">
        <v>0</v>
      </c>
      <c r="E487">
        <v>0</v>
      </c>
      <c r="F487">
        <v>0</v>
      </c>
      <c r="G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S487">
        <v>0</v>
      </c>
      <c r="T487">
        <v>0</v>
      </c>
      <c r="U487">
        <v>0</v>
      </c>
      <c r="V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H487">
        <v>0</v>
      </c>
      <c r="AI487">
        <v>0</v>
      </c>
      <c r="AJ487">
        <v>0</v>
      </c>
      <c r="AK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</row>
    <row r="488" spans="1:47" x14ac:dyDescent="0.35">
      <c r="A488" t="s">
        <v>1370</v>
      </c>
      <c r="B488" t="s">
        <v>741</v>
      </c>
      <c r="C488">
        <v>115</v>
      </c>
      <c r="D488">
        <v>0</v>
      </c>
      <c r="E488">
        <v>0</v>
      </c>
      <c r="F488">
        <v>0</v>
      </c>
      <c r="G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S488">
        <v>0</v>
      </c>
      <c r="T488">
        <v>0</v>
      </c>
      <c r="U488">
        <v>0</v>
      </c>
      <c r="V488">
        <v>0</v>
      </c>
      <c r="AA488">
        <v>0</v>
      </c>
      <c r="AB488">
        <v>0</v>
      </c>
      <c r="AC488">
        <v>12</v>
      </c>
      <c r="AD488">
        <v>0</v>
      </c>
      <c r="AE488">
        <v>0</v>
      </c>
      <c r="AF488">
        <v>0</v>
      </c>
      <c r="AH488">
        <v>0</v>
      </c>
      <c r="AI488">
        <v>0</v>
      </c>
      <c r="AJ488">
        <v>0</v>
      </c>
      <c r="AK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</row>
    <row r="489" spans="1:47" x14ac:dyDescent="0.35">
      <c r="A489" t="s">
        <v>1370</v>
      </c>
      <c r="B489" t="s">
        <v>1361</v>
      </c>
      <c r="C489">
        <v>115</v>
      </c>
      <c r="D489">
        <v>0</v>
      </c>
      <c r="E489">
        <v>0</v>
      </c>
      <c r="F489">
        <v>0</v>
      </c>
      <c r="G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S489">
        <v>0</v>
      </c>
      <c r="T489">
        <v>0</v>
      </c>
      <c r="U489">
        <v>0</v>
      </c>
      <c r="V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H489">
        <v>0</v>
      </c>
      <c r="AI489">
        <v>0</v>
      </c>
      <c r="AJ489">
        <v>0</v>
      </c>
      <c r="AK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</row>
  </sheetData>
  <autoFilter ref="A4:AF489" xr:uid="{790F0B11-3BEF-42E0-9063-10D0420DE54E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B75E45E5BCE46965C34C396CCE5BA" ma:contentTypeVersion="9" ma:contentTypeDescription="Create a new document." ma:contentTypeScope="" ma:versionID="cadbf8c77858eda003afd650c2a53a44">
  <xsd:schema xmlns:xsd="http://www.w3.org/2001/XMLSchema" xmlns:xs="http://www.w3.org/2001/XMLSchema" xmlns:p="http://schemas.microsoft.com/office/2006/metadata/properties" xmlns:ns2="64776ad0-39d4-4130-bf63-b73fdd226409" xmlns:ns3="263dcc5b-2454-4d67-bfd0-48987ca6b20e" targetNamespace="http://schemas.microsoft.com/office/2006/metadata/properties" ma:root="true" ma:fieldsID="85a5dff8d81667805ebbea7e69d4cdf8" ns2:_="" ns3:_="">
    <xsd:import namespace="64776ad0-39d4-4130-bf63-b73fdd226409"/>
    <xsd:import namespace="263dcc5b-2454-4d67-bfd0-48987ca6b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76ad0-39d4-4130-bf63-b73fdd226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cc5b-2454-4d67-bfd0-48987ca6b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E76792-0EBD-4F65-B2A4-330E0FA50192}"/>
</file>

<file path=customXml/itemProps2.xml><?xml version="1.0" encoding="utf-8"?>
<ds:datastoreItem xmlns:ds="http://schemas.openxmlformats.org/officeDocument/2006/customXml" ds:itemID="{98C45DD5-2DD5-4C37-8977-AB76C02D892B}"/>
</file>

<file path=customXml/itemProps3.xml><?xml version="1.0" encoding="utf-8"?>
<ds:datastoreItem xmlns:ds="http://schemas.openxmlformats.org/officeDocument/2006/customXml" ds:itemID="{EA46AC74-FD45-4BDD-8E7E-C17F29951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Baseline_Reconcile_Resources</vt:lpstr>
      <vt:lpstr>Summary_by_Sub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Jared</dc:creator>
  <cp:lastModifiedBy>Ferguson, Jared</cp:lastModifiedBy>
  <dcterms:created xsi:type="dcterms:W3CDTF">2023-09-14T04:53:23Z</dcterms:created>
  <dcterms:modified xsi:type="dcterms:W3CDTF">2023-10-26T19:23:14Z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0x010100E34B75E45E5BCE46965C34C396CCE5BA</vt:lpwstr>
  </property>
</Properties>
</file>