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pge.sharepoint.com/sites/CSD/GasPlanningOIR/Restricted/Gas Transition OIR/Phase 3 - SB 1221/Rulings/Updated Distribution Costs - 11.5.2025/Distribution/"/>
    </mc:Choice>
  </mc:AlternateContent>
  <xr:revisionPtr revIDLastSave="629" documentId="13_ncr:1_{39345283-9FA0-4719-805C-4BA2FA6EA187}" xr6:coauthVersionLast="47" xr6:coauthVersionMax="47" xr10:uidLastSave="{FBC099BC-2FA4-4220-8A81-2626931EF5CC}"/>
  <bookViews>
    <workbookView xWindow="-110" yWindow="-110" windowWidth="19420" windowHeight="11500" activeTab="1" xr2:uid="{A13C0607-FD35-4581-82BA-B524E6225E68}"/>
  </bookViews>
  <sheets>
    <sheet name="Distribution Pipelines" sheetId="1" r:id="rId1"/>
    <sheet name="Medium-Pr Regulator Stations" sheetId="2" r:id="rId2"/>
    <sheet name="Directions" sheetId="3" r:id="rId3"/>
    <sheet name="Definitions" sheetId="4" r:id="rId4"/>
  </sheets>
  <definedNames>
    <definedName name="_xlnm._FilterDatabase" localSheetId="1" hidden="1">'Medium-Pr Regulator Stations'!$A$4:$H$15</definedName>
    <definedName name="_ftn1" localSheetId="0">'Distribution Pipelines'!#REF!</definedName>
    <definedName name="_ftn1" localSheetId="1">'Medium-Pr Regulator Stations'!#REF!</definedName>
    <definedName name="_ftn2" localSheetId="0">'Distribution Pipelines'!#REF!</definedName>
    <definedName name="_ftn2" localSheetId="1">'Medium-Pr Regulator Stations'!#REF!</definedName>
    <definedName name="_ftn4" localSheetId="3">Definitions!$B$33</definedName>
    <definedName name="_ftn5" localSheetId="3">Definitions!$B$34</definedName>
    <definedName name="_ftn6" localSheetId="3">Definitions!$B$35</definedName>
    <definedName name="_ftn7" localSheetId="3">Definitions!$B$36</definedName>
    <definedName name="_ftnref1" localSheetId="0">'Distribution Pipelines'!#REF!</definedName>
    <definedName name="_ftnref1" localSheetId="1">'Medium-Pr Regulator Stations'!#REF!</definedName>
    <definedName name="_ftnref10" localSheetId="3">Definitions!$B$23</definedName>
    <definedName name="_ftnref11" localSheetId="3">Definitions!$B$25</definedName>
    <definedName name="_ftnref2" localSheetId="0">'Distribution Pipelines'!#REF!</definedName>
    <definedName name="_ftnref2" localSheetId="1">'Medium-Pr Regulator Stations'!#REF!</definedName>
    <definedName name="_ftnref3" localSheetId="3">Definitions!$B$14</definedName>
    <definedName name="_ftnref4" localSheetId="3">Definitions!$B$15</definedName>
    <definedName name="_ftnref5" localSheetId="3">Definitions!$B$16</definedName>
    <definedName name="_ftnref6" localSheetId="3">Definitions!$B$17</definedName>
    <definedName name="_ftnref7" localSheetId="3">Definitions!$B$18</definedName>
    <definedName name="_ftnref8" localSheetId="3">Definitions!$B$21</definedName>
    <definedName name="_ftnref9" localSheetId="3">Definitions!$B$22</definedName>
    <definedName name="_xlnm.Print_Area" localSheetId="2">Directions!$A$1:$B$5</definedName>
    <definedName name="_xlnm.Print_Area" localSheetId="1">'Medium-Pr Regulator Stations'!$A$4:$G$17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7" i="1"/>
  <c r="C8" i="1"/>
  <c r="D8" i="2" l="1"/>
  <c r="D7" i="2"/>
  <c r="C7" i="2"/>
  <c r="C5" i="2" s="1"/>
  <c r="C5" i="1"/>
  <c r="D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tc={AA8BEC63-B01B-4E2B-B2F1-23E26A7EE2D5}</author>
  </authors>
  <commentList>
    <comment ref="B16" authorId="0" shapeId="0" xr:uid="{AA8BEC63-B01B-4E2B-B2F1-23E26A7EE2D5}">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<sst xmlns="http://schemas.openxmlformats.org/spreadsheetml/2006/main" count="343" uniqueCount="286">
  <si>
    <t>Row ID</t>
  </si>
  <si>
    <t>Row Name</t>
  </si>
  <si>
    <t>Value</t>
  </si>
  <si>
    <t>Definition</t>
  </si>
  <si>
    <t>General Rate Case Citation (document and page number)</t>
  </si>
  <si>
    <t>G1</t>
  </si>
  <si>
    <t>Maintenance cost per service</t>
  </si>
  <si>
    <t>NA</t>
  </si>
  <si>
    <t>G2</t>
  </si>
  <si>
    <t>Services</t>
  </si>
  <si>
    <t>Number of services operated by the utility.</t>
  </si>
  <si>
    <t>G3</t>
  </si>
  <si>
    <t>Total capital maintenance costs</t>
  </si>
  <si>
    <t>G4</t>
  </si>
  <si>
    <t>Total O&amp;M maintenance costs</t>
  </si>
  <si>
    <t>G5</t>
  </si>
  <si>
    <t>G6</t>
  </si>
  <si>
    <t>G7</t>
  </si>
  <si>
    <t>H1</t>
  </si>
  <si>
    <t>Maintenance cost per regulator station</t>
  </si>
  <si>
    <r>
      <t>Average cost of maintaining gas distribution medium-pressure regulator stations</t>
    </r>
    <r>
      <rPr>
        <sz val="12"/>
        <color rgb="FF000000"/>
        <rFont val="Book Antiqua"/>
        <family val="1"/>
      </rPr>
      <t>, per service. Calculated by adding H3 and H4, then dividing by H2.</t>
    </r>
  </si>
  <si>
    <t>Regulator stations</t>
  </si>
  <si>
    <t>H3</t>
  </si>
  <si>
    <r>
      <rPr>
        <sz val="12"/>
        <color rgb="FF000000"/>
        <rFont val="Book Antiqua"/>
        <family val="1"/>
      </rPr>
      <t xml:space="preserve">Annual capital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</si>
  <si>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H4</t>
  </si>
  <si>
    <r>
      <rPr>
        <sz val="12"/>
        <color rgb="FF000000"/>
        <rFont val="Book Antiqua"/>
        <family val="1"/>
      </rPr>
      <t xml:space="preserve">Annual operations and maintenance cost of all medium-pressure gas distribution regulator station leak detection and prevention, maintenance, and repairs, </t>
    </r>
    <r>
      <rPr>
        <i/>
        <sz val="12"/>
        <color rgb="FF000000"/>
        <rFont val="Book Antiqua"/>
        <family val="1"/>
      </rPr>
      <t xml:space="preserve">excluding </t>
    </r>
    <r>
      <rPr>
        <sz val="12"/>
        <color rgb="FF000000"/>
        <rFont val="Book Antiqua"/>
        <family val="1"/>
      </rPr>
      <t>station replacement.</t>
    </r>
  </si>
  <si>
    <t>H6</t>
  </si>
  <si>
    <t>H7</t>
  </si>
  <si>
    <t>Distribution Pipelines</t>
  </si>
  <si>
    <t>Medium-Pressure Regulator Stations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</si>
  <si>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</si>
  <si>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</si>
  <si>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</si>
  <si>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</si>
  <si>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</si>
  <si>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</si>
  <si>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</si>
  <si>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</si>
  <si>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</si>
  <si>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</si>
  <si>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</si>
  <si>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</si>
  <si>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</si>
  <si>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</si>
  <si>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</si>
  <si>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</si>
  <si>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</si>
  <si>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</si>
  <si>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</si>
  <si>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</si>
  <si>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</si>
  <si>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</si>
  <si>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</si>
  <si>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</si>
  <si>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</si>
  <si>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</si>
  <si>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</si>
  <si>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</si>
  <si>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</si>
  <si>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</si>
  <si>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</si>
  <si>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</si>
  <si>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</si>
  <si>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</si>
  <si>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</si>
  <si>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</si>
  <si>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</si>
  <si>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</si>
  <si>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Medium pressure regulator stations</t>
  </si>
  <si>
    <t>Regulator stations component replacement (MAT 50L) Capital</t>
  </si>
  <si>
    <t>Average cost of gas distribution pipeline maintenance, per service. Calculated by adding G3 and G4, then dividing by G2.</t>
  </si>
  <si>
    <t xml:space="preserve">Annual capital cost of all gas distribution main and service leak detection and prevention, maintenance, and repairs, excluding pipeline replacement. </t>
  </si>
  <si>
    <t>Annual operations and maintenance cost of all gas distribution main and service leak detection and prevention, maintenance, and repairs, excluding pipeline replacement.</t>
  </si>
  <si>
    <t>Replace / deactivate entire or stub services due to leaks.</t>
  </si>
  <si>
    <t xml:space="preserve">Replace / install &gt; or = 100' gas distribution main due to leaks. </t>
  </si>
  <si>
    <t xml:space="preserve">Replace / deactivate entire or stub complex services due to leaks. </t>
  </si>
  <si>
    <t>G8</t>
  </si>
  <si>
    <t>Replace / install gas distribution valves &gt; or = 2" (e.g. emergency shutdown, riser valves 2" or greater, and therm billing area valves).</t>
  </si>
  <si>
    <t>G9</t>
  </si>
  <si>
    <t>ETS (Electrical Test Station) ≥ 5 stations at a single location
• Rectifier replacement, including insert, or new installation
• Pipe Coating ≥ 40 feet
• Remote Monitoring Units (RMUs)</t>
  </si>
  <si>
    <t>G10</t>
  </si>
  <si>
    <t xml:space="preserve">Remove  / deactivate entire or stub services due to idle facilities. </t>
  </si>
  <si>
    <t>G11</t>
  </si>
  <si>
    <t xml:space="preserve">Relocation / rearrangement of gas main (&gt; 100 continuous feet) and/or complete gas service replacement to clear overbuild conflicts. </t>
  </si>
  <si>
    <t>G12</t>
  </si>
  <si>
    <t>G13</t>
  </si>
  <si>
    <t>Perform compliance foot and mobile surveys of distribution mains and services only.</t>
  </si>
  <si>
    <t>G14</t>
  </si>
  <si>
    <t xml:space="preserve">Use of Picarro Surveyor to perform compliance leak survey (drive) of distribution mains and services only.  </t>
  </si>
  <si>
    <t>G15</t>
  </si>
  <si>
    <t>Locate and mark underground G&amp;E Distribution facilities per USA requests. Prep. maps, process tickets and perform admin. work and G&amp;E damage prev. activities.</t>
  </si>
  <si>
    <t>G16</t>
  </si>
  <si>
    <t>Non-leak repairs to distribution gas mains, including rewrap or lower mains, replace/relocate &lt; 100', install ETS for the purpose of locating the main.</t>
  </si>
  <si>
    <t>G17</t>
  </si>
  <si>
    <t>Repair non-leaking gas distribution services: riser replacements, rewraps, clear and/or repair plugged services, cut-off less than a full services</t>
  </si>
  <si>
    <t>G18</t>
  </si>
  <si>
    <t>Repair or replace inoperative service valves &lt;2". Repairing inoperative service valves includes: exposing buried/inaccessible service valves and raising the riser and relocation of an existing service valve &lt;2”</t>
  </si>
  <si>
    <t>G19</t>
  </si>
  <si>
    <t>Expense repair of non-dig-in leaks less than 100 feet on any distribution main and appurtenances (flanges, valves, etc.)</t>
  </si>
  <si>
    <t>G20</t>
  </si>
  <si>
    <t>Leak pin-pointing and repair of non-dig-in leaks below the service valve on the above ground portion of the service.</t>
  </si>
  <si>
    <t>G21</t>
  </si>
  <si>
    <t xml:space="preserve">Leak pinpointing and repair of non-dig in leak on below ground section of any service (includes curb valves) from tee to where riser breaks ground. </t>
  </si>
  <si>
    <t>G22</t>
  </si>
  <si>
    <t>Expense repair of dig-in leaks and other third party damage to any distribution main and appurtenances (flanges, valves, etc.).</t>
  </si>
  <si>
    <t>G23</t>
  </si>
  <si>
    <t xml:space="preserve">Expense repair of dig-in leaks and other third party damage to any service (including curb valves).  </t>
  </si>
  <si>
    <t>G24</t>
  </si>
  <si>
    <t>Relocation of  partial gas service and/or main (&lt;100') due to encroachment  condition.  Only PG&amp;E initiated work performed in accordance with WP 9510P-01 should be done as MAT FIO.</t>
  </si>
  <si>
    <t>G25</t>
  </si>
  <si>
    <t>Replace valves &lt; 2"; Repair all distribution main valves, i.e. excavate area; repair / modify inoperative parts, (i.e. seals, seats, bolts, bonnet, plug, gate, ball). Repair / seal vaults and lids.  Raise vaults and lids unless due to WRO (especially street repaving).</t>
  </si>
  <si>
    <t>G26</t>
  </si>
  <si>
    <t xml:space="preserve">Perform scheduled inspection of distribution main valves.  Verify operation, identification, and location.  Clean / pump out vaults / enclosures.  Lubricate / flush valves.  Clean / paint valve / frame and cover.  </t>
  </si>
  <si>
    <t>G27</t>
  </si>
  <si>
    <t xml:space="preserve">Changing winter and station pressure recorder charts (including downloading ERX pressure recorders), performing instrument calibrations (test equipment, gauges, portable pressure recorders, etc.,) operating valves (including changes in emergency zones), removing distribution system pipeline liquids and monitoring system pressure. </t>
  </si>
  <si>
    <t>G28</t>
  </si>
  <si>
    <t xml:space="preserve">Repair existing anodes or rectifiers; dig up gas facilities to install insulating material; install new anodes on isolated steel as necessary, Install an ETS Station; restore a down CPA w/o replacing capital plant.  </t>
  </si>
  <si>
    <t>G29</t>
  </si>
  <si>
    <t>Perform expense repair of atmospheric corrosion on services to below stopcock.</t>
  </si>
  <si>
    <t>G30</t>
  </si>
  <si>
    <t xml:space="preserve">
Perform expense repair of atmospheric corrosion on mains.</t>
  </si>
  <si>
    <t>G31</t>
  </si>
  <si>
    <t>G32</t>
  </si>
  <si>
    <t xml:space="preserve">Troubleshoot / identify problems with down CPA's and take any remedial actions </t>
  </si>
  <si>
    <t>Replace / deactivate entire or stub services due to "dig-in", outside forces orthird party damage.  Also, includes service cut-offs due to emergencies (i.e. due to fire).</t>
  </si>
  <si>
    <t>Replace &gt; or = 100' gas distribution main due to dig-in or damage by outside forces or third party.  Deactivate &gt; or = 1' gas distribution main due to dig-in or damage by outside forces.</t>
  </si>
  <si>
    <t>Take all types of pipe-to-soil reads, including isolated steel, rectifier reads, and remote monitoring.</t>
  </si>
  <si>
    <t>G33</t>
  </si>
  <si>
    <t>PG&amp;E Notes</t>
  </si>
  <si>
    <t>H2</t>
  </si>
  <si>
    <r>
      <t xml:space="preserve">Low pressure regulator stations </t>
    </r>
    <r>
      <rPr>
        <b/>
        <vertAlign val="superscript"/>
        <sz val="12"/>
        <color rgb="FF000000"/>
        <rFont val="Book Antiqua"/>
        <family val="1"/>
      </rPr>
      <t>(a)</t>
    </r>
  </si>
  <si>
    <t>(a)</t>
  </si>
  <si>
    <t xml:space="preserve">Control the supply and flow of gas through the distribution system via direction from the GDCC, adjust and change DREGS pressure set points, maintain station pressure in conjunction with winter or planned operational clearances. </t>
  </si>
  <si>
    <t>H8</t>
  </si>
  <si>
    <t>H9</t>
  </si>
  <si>
    <t>GD System Operations (MAT FGC) Expense</t>
  </si>
  <si>
    <t>GD Regulator stations Preventative maintenance (MAT FHB) Expense</t>
  </si>
  <si>
    <t>GD Regulator stations  Corrective Maintenance (MAT FIB) Expense</t>
  </si>
  <si>
    <t>GD Regulator stations SCADA maintenance (MAT FHO) Expense</t>
  </si>
  <si>
    <t>GD SCADA Corrective Maintenance (MAT FHP) Expense</t>
  </si>
  <si>
    <t>GD Regulator stations Atmospheric Corrosion (MAT FHN) Expense</t>
  </si>
  <si>
    <t xml:space="preserve">Perform expense repair of atmospheric corrosion on distribution district regulator stations. </t>
  </si>
  <si>
    <t xml:space="preserve"> SCADA corrective maintenance activities for Remote Terminal Units (RTUs), SCADA Transmitters, and Electronic Pressure Recording Devices (ERXs).
SCADA corrective maintenance activities include, but are not limited to: 
1) Response and investigation of SCADA alarms at the request of the control center
2) Maintain or repair of failed or inoperative electronic permanent pressure recorder at a regulator station. </t>
  </si>
  <si>
    <t xml:space="preserve">SCADA preventative maintenance activities for Remote Terminal Units (RTUs), SCADA Transmitters, and Electronic Pressure Recording Devices (ERXs).
</t>
  </si>
  <si>
    <t>H10</t>
  </si>
  <si>
    <t>H11</t>
  </si>
  <si>
    <t>Program Description: Exhibit (PG&amp;E-3), Ch. 8., p. 8-30, line 24 to p. 8-31, line 30
Recorded costs: Exhibit (PG&amp;E-3), Ch. 8., P. 8-34, Table 8-10, line 3</t>
  </si>
  <si>
    <t>Program Description: Exhibit (PG&amp;E-3), Ch. 8., p. 8-30, line 24 to p. 8-31, line 30
Recorded costs: Exhibit (PG&amp;E-3), Ch. 8., P. 8-34, Table 8-10, line 4</t>
  </si>
  <si>
    <t>Replace / deactivate entire or stub services due to leaks found during incremental Gas Leak Abatement surveys.</t>
  </si>
  <si>
    <t>Program Description: Exhibit (PG&amp;E-3), Ch. 8., p. 8-30, line 24 to p. 8-31, line 30
Recorded costs: Exhibit (PG&amp;E-3), Ch. 8., P. 8-34, Table 8-10, line 1</t>
  </si>
  <si>
    <t>Replace / deactivate entire or stub complex services due to leaks found during incremental Gas Leak Abatement surveys.</t>
  </si>
  <si>
    <t>Program Description: Exhibit (PG&amp;E-3), Ch. 8., p. 8-30, line 24 to p. 8-31, line 30
Recorded costs: Exhibit (PG&amp;E-3), Ch. 8., P. 8-34, Table 8-10, line 2</t>
  </si>
  <si>
    <t>Program Description: Exhibit (PG&amp;E-3), Ch. 8., p. 8-26, line 22 to p. 8-27, line 15
Recorded costs: Exhibit (PG&amp;E-3), Ch. 8., P. 8-28, Table 8-8, line 1</t>
  </si>
  <si>
    <t>Program Description: Exhibit (PG&amp;E-3), Ch. 8., p. 8-26, line 22 to p. 8-27, line 15
Recorded costs: Exhibit (PG&amp;E-3), Ch. 8., P. 8-28, Table 8-8, line 2</t>
  </si>
  <si>
    <t>Program Description: Exhibit (PG&amp;E-3), Ch4., p. 4-45, lines 2-18 
Recorded costs: Exhibit (PG&amp;E-3), Ch4., P. 4-49, Table 4-8, line 1</t>
  </si>
  <si>
    <t>Program Description: Exhibit (PG&amp;E-3), Ch. 8., p. 8-94, lines 1-12
Recorded costs: Exhibit (PG&amp;E-3), Ch. 8., P. 8-95, Table 8-23, line 1</t>
  </si>
  <si>
    <t>The CP Systems – New/Replace Program is a capital program to install or replace CP systems</t>
  </si>
  <si>
    <t>Program Description: Exhibit (PG&amp;E-3), Ch. 8., p. 8-94, lines 13-28
Recorded costs: Exhibit (PG&amp;E-3), Ch. 8., P. 8-95, Table 8-23, line 2</t>
  </si>
  <si>
    <t>Program Description: Exhibit (PG&amp;E-3), Ch4., p. 4-47, lines 3-25
Recorded costs: Exhibit (PG&amp;E-3), Ch4., P. 4-49, Table 4-8, line 4</t>
  </si>
  <si>
    <t>Program Description: Exhibit (PG&amp;E-3), Ch4., p. 4-52 line 25 to p. 4-53, line 18.
Recorded costs: Exhibit (PG&amp;E-3), Ch4., P. 4-54, Table 4-9, line 1</t>
  </si>
  <si>
    <t>Program Description: Exhibit (PG&amp;E-3), Ch. 8., p. 8-8, line 26 to p. 8-12, line 15
Recorded costs: Exhibit (PG&amp;E-3), Ch. 8., P. 8-13, Table 8-3, line 2.</t>
  </si>
  <si>
    <t>N/A</t>
  </si>
  <si>
    <t>Program Description: Exhibit (PG&amp;E-3), Ch. 8., p. 8-40, line 6 to p. 8-42, line 5
Recorded costs: Exhibit (PG&amp;E-3), Ch. 8., P. 8-43, Table 8-11, line 1</t>
  </si>
  <si>
    <t>Program Description: Exhibit (PG&amp;E-3), Ch. 8., p. 8-40, line 6 to p. 8-42, line 5
Recorded costs: Exhibit (PG&amp;E-3), Ch. 8., P. 8-43, Table 8-11, line 2</t>
  </si>
  <si>
    <t>Program Description: Exhibit (PG&amp;E-3), Ch. 8., p. 8-40, line 6 to p. 8-42, line 5
Recorded costs: Exhibit (PG&amp;E-3), Ch. 8., P. 8-43, Table 8-11, line 3</t>
  </si>
  <si>
    <t>Program Description: Exhibit (PG&amp;E-3), Ch. 8., p. 8-30, line 24 to p. 8-31, line 30
Recorded costs: Exhibit (PG&amp;E-3), Ch. 8., P. 8-33, Table 8-9, line 2</t>
  </si>
  <si>
    <t>Program Description: Exhibit (PG&amp;E-3), Ch. 8., p. 8-30, line 24 to p. 8-31, line 30
Recorded costs: Exhibit (PG&amp;E-3), Ch. 8., P. 8-33, Table 8-9, line 3</t>
  </si>
  <si>
    <t>Program Description: Exhibit (PG&amp;E-3), Ch. 8., p. 8-30, line 24 to p. 8-31, line 30
Recorded costs: Exhibit (PG&amp;E-3), Ch. 8., P. 8-33, Table 8-9, line 4</t>
  </si>
  <si>
    <t xml:space="preserve">
Expense repair of non-dig-in leaks found during incremental Gas Leak Abatement surveys that are less than 100 feet on any distribution main and appurtenances (flanges, valves, etc.).  </t>
  </si>
  <si>
    <t>Program Description: Exhibit (PG&amp;E-3), Ch. 8., p. 8-30, line 24 to p. 8-31, line 30
Recorded costs: Exhibit (PG&amp;E-3), Ch. 8., P. 8-33, Table 8-9, line 5</t>
  </si>
  <si>
    <t xml:space="preserve">Leak pinpointing and repair of non-dig in leak found during incremental Gas Leak Abatement surveys, on below ground section of any service (includes curb valves) from tee to where riser breaks ground. </t>
  </si>
  <si>
    <t>Program Description: Exhibit (PG&amp;E-3), Ch. 8., p. 8-30, line 24 to p. 8-31, line 30
Recorded costs: Exhibit (PG&amp;E-3), Ch. 8., P. 8-33, Table 8-9, line 6</t>
  </si>
  <si>
    <t>Program Description: Exhibit (PG&amp;E-3), Ch. 8., p. 8-26, line 22 to p. 8-27, line 15
Recorded costs: Exhibit (PG&amp;E-3), Ch. 8., P. 8-28, Table 8-7, line 1</t>
  </si>
  <si>
    <t>Program Description: Exhibit (PG&amp;E-3), Ch. 8., p. 8-26, line 22 to p. 8-27, line 15
Recorded costs: Exhibit (PG&amp;E-3), Ch. 8., P. 8-28, Table 8-7, line 2</t>
  </si>
  <si>
    <t>Program Description: Exhibit (PG&amp;E-3), Ch4., p. 4-19, line 13 to p. 4-20, line 7
Recorded costs: Exhibit (PG&amp;E-3), Ch4., P. 4-20, Table 4-4, line 1</t>
  </si>
  <si>
    <t>Program Description: Exhibit (PG&amp;E-3), Ch. 8., p. 8-117, line 24 to p. 8-118, line 27
Recorded costs: Exhibit (PG&amp;E-3), Ch. 8., p. 8-119, Table 8-30, line 2</t>
  </si>
  <si>
    <t>Program Description: Exhibit (PG&amp;E-3), Ch. 8., p. 8-117, line 24 to p. 8-118, line 27
Recorded costs: Exhibit (PG&amp;E-3), Ch. 8., p. 8-119, Table 8-30, line 1</t>
  </si>
  <si>
    <t>Program Description: Exhibit (PG&amp;E-3), Ch. 8., p. 8-125, lines 17-31
Recorded costs: Exhibit (PG&amp;E-3), Ch. 8., p. 8-126, Table 8-33, line 1</t>
  </si>
  <si>
    <t>G34</t>
  </si>
  <si>
    <t>Program Description: Exhibit (PG&amp;E-3), Ch. 8., p. 8-92, lines 3-30
Recorded costs: Exhibit (PG&amp;E-3), Ch. 8., p. 8-95, Table 8-22, line 1</t>
  </si>
  <si>
    <t>G35</t>
  </si>
  <si>
    <t>G36</t>
  </si>
  <si>
    <t>Program Description: Exhibit (PG&amp;E-3), Ch. 8., p. 8-98, lines 3-16
Recorded costs: Exhibit (PG&amp;E-3), Ch. 8., p. 8-101, Table 8-24, line 2</t>
  </si>
  <si>
    <t>G37</t>
  </si>
  <si>
    <t>Program Description: Exhibit (PG&amp;E-3), Ch. 8., p. 8-75, line 24 to p. 8-76, line 19.
Recorded costs: Exhibit (PG&amp;E-3), Ch. 8., p. 8-82, Table 8-20, line 1</t>
  </si>
  <si>
    <t>G38</t>
  </si>
  <si>
    <t>Program Description: Exhibit (PG&amp;E-3), Ch. 8., p. 8-76, line 20 to p. 8-77, line 31.
Recorded costs: Exhibit (PG&amp;E-3), Ch. 8., p. 8-82, Table 8-20, line 2</t>
  </si>
  <si>
    <t>G39</t>
  </si>
  <si>
    <t xml:space="preserve">Perform rectifier maintenance and associated costs.  </t>
  </si>
  <si>
    <t>Program Description: Exhibit (PG&amp;E-3), Ch. 8., p. 8-78, lines 1-19.
Recorded costs: Exhibit (PG&amp;E-3), Ch. 8., p. 8-82, Table 8-20, line 3</t>
  </si>
  <si>
    <t xml:space="preserve">
Program description : Exhibit (PG&amp;E-3), Ch 8., p.8-125.               
Recorded costs :  Exhibit (PG&amp;E-3), Ch.8., p.8-126, table 8-33, line 2.
</t>
  </si>
  <si>
    <t xml:space="preserve">
Program description : Exhibit (PG&amp;E-3), Ch 8., p.8-99.
Recorded costs :  Exhibit (PG&amp;E-3), Ch.8., p.8-101, table 8-24, line 4.</t>
  </si>
  <si>
    <t xml:space="preserve">
Program description : Exhibit (PG&amp;E-3), Ch 8., p.8-121.
Recorded costs :  Exhibit (PG&amp;E-3), Ch.8., p.8-122, table 8-31, line 2.</t>
  </si>
  <si>
    <t xml:space="preserve">
Program description : Exhibit (PG&amp;E-3), Ch 8., p.8-121.
Recorded costs :  Exhibit (PG&amp;E-3), Ch.8., p.8-122, table 8-31, line 1.</t>
  </si>
  <si>
    <t xml:space="preserve">
Program description : Exhibit (PG&amp;E-3), Ch 8., p.8-111 to 8-112. 
Recorded costs :  Exhibit (PG&amp;E-3), Ch.8., p.8-113, table 8-28, line 1.</t>
  </si>
  <si>
    <t xml:space="preserve">
Program description :  Exhibit (PG&amp;E-3), Ch 8., p.8-111 to 8-112.
Recorded costs :  Exhibit (PG&amp;E-3), Ch.8., p.8-113, table 8-28, line 2.</t>
  </si>
  <si>
    <t xml:space="preserve">
Impr Rel/Dep - Gas Service Repl Leaks - MAT 50G (Capital)</t>
  </si>
  <si>
    <t>Emergent Leaking Main Replacement - 50K (Capital)</t>
  </si>
  <si>
    <t xml:space="preserve">
Impr Rel/Dep - Gas Service Repl Leaks - 50M (Capital)</t>
  </si>
  <si>
    <t>GD Below Ground Service Repair - MAT 3PB (Capital)</t>
  </si>
  <si>
    <t>GD Below Ground Service Repair Cmplx - MAT 3PC (Capital)</t>
  </si>
  <si>
    <t>Emerg Resp-G-Dig-Ins-Svcs - 52B (Capital)</t>
  </si>
  <si>
    <t>Emerg Resp-G-Dig-Ins-Main - 52C (Capital)</t>
  </si>
  <si>
    <t xml:space="preserve">
Impr Rel/Dep Gas Valves - 50E (Capital)</t>
  </si>
  <si>
    <t xml:space="preserve">
Impr Rel/Dep Gas CP Systems - MAT 50D (Capital)</t>
  </si>
  <si>
    <t>Improve Reliability /System Dependability-G-Deep Well Anode - MAT 50P (Capital)</t>
  </si>
  <si>
    <t xml:space="preserve">
Impr Rel/Dep-CutOff Idle G Svc - MAT 50H (Capital)</t>
  </si>
  <si>
    <t>Value calculated as the average per year over 2021 to 2024, each year's value taken as is, values not escalated into 2024 dollars for the average calculation. As such these numbers will not match values in the 2027 GRC application.</t>
  </si>
  <si>
    <t>Column added per instructions in the 'Directions' tab.</t>
  </si>
  <si>
    <t>2024 PHMSA Report: PG&amp;E_CY2024_PHMSA Form F 7100.1-1 Page 1</t>
  </si>
  <si>
    <t>Any ratesetting activity should rely on the forecast presented in the General Rate Case (GRC). The value presented in this spreadsheet is different from the forecast methodology used in the GRC or other proceedings.</t>
  </si>
  <si>
    <t xml:space="preserve">Any ratesetting activity should rely on the forecast presented in the General Rate Case (GRC). The value presented in this spreadsheet is different from the forecast methodology used in the GRC or other proceedings. </t>
  </si>
  <si>
    <t>Number of gas distribution regulator stations operated by the utility.  Include only the medium-pressure (and low-pressure) stations included in the F4 total.</t>
  </si>
  <si>
    <t>H5</t>
  </si>
  <si>
    <t xml:space="preserve">Program description : A.25--05-009, Exhibit (PG&amp;E-3), Ch 6., p.6-93 to 6-96.
Recorded costs : A.25-05-009, Exhibit (PG&amp;E-3), Ch.6, WP 6-23, table 6-22, line 4.
</t>
  </si>
  <si>
    <r>
      <t>a.</t>
    </r>
    <r>
      <rPr>
        <sz val="7"/>
        <color rgb="FF000000"/>
        <rFont val="Times New Roman"/>
        <family val="1"/>
      </rPr>
      <t xml:space="preserve">    </t>
    </r>
    <r>
      <rPr>
        <sz val="13"/>
        <color rgb="FF000000"/>
        <rFont val="Book Antiqua"/>
        <family val="1"/>
      </rPr>
      <t>In the tab “Distribution Pipelines,” provide the information shown.  In the first two columns, provide the Row ID, and Row Name, as shown; in the third column, provide the information requested; and in the fourth column, provide the Definition, as shown.  Provide additional rows showing the cost components which sum to G3 and to G4,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activities that support gas distribution pipeline safety such as leak surveys and locate-and-mark programs.</t>
    </r>
  </si>
  <si>
    <t>This row includes only the Expense MAT from the rows below.</t>
  </si>
  <si>
    <t>This row includes only the Capital MATs from the rows below.</t>
  </si>
  <si>
    <t>This row includes only the Expense MATs from the rows below.</t>
  </si>
  <si>
    <t xml:space="preserve">Replacement of regulator station component due to deterioration or reduced reliability. Includes valves (both upstream and downstream fire valves and block valves), filters, regulators, and other capital equipment within the station.   </t>
  </si>
  <si>
    <r>
      <t>b.</t>
    </r>
    <r>
      <rPr>
        <sz val="7"/>
        <rFont val="Times New Roman"/>
        <family val="1"/>
      </rPr>
      <t xml:space="preserve">    </t>
    </r>
    <r>
      <rPr>
        <sz val="13"/>
        <rFont val="Book Antiqua"/>
        <family val="1"/>
      </rPr>
      <t>In the tab “Medium-Pr Regulator Stations,” provide the information shown.  In the first column two columns, provide the Row ID, and Row Name, as shown; in the third column, provide the information for medium-pressure regulator stations; in the fourth column, provide the information for low-pressure regulator stations; and in the fifth column, provide the Definition, as shown.  Provide additional rows showing the cost components which sum to H3 and to H4, as categorized in the utility’s rate case workpapers, and a final column showing general rate case citations for each cost component, including page numbers. If the general rate case application was submitted before 2025, dollar values in rate case citations may be different from values reported here. Include only and all such actual costs borne by ratepayers. Include costs associated with maintaining regulator station locations and on-site equipment, such as SCADA equipment, vault lids, fencing, and access roadway maintenance.</t>
    </r>
  </si>
  <si>
    <t>Perform scheduled “A, B, &amp; C” maintenance on distribution regulator stations.  Includes required maintenance work for all associated equipment inside the district regulator station including inlet and outlet fire valves, and any general housekeeping tasks. Includes vault dewatering for preventative maintenance.</t>
  </si>
  <si>
    <t xml:space="preserve">Maintain and repair failed or inoperative distribution district regulation equipment. Work includes repair of regulation, filters, station valves, and any vault dewatering for corrective maintenance. Includes inlet and outlet fire valves with a pressure &lt; 60 psig. </t>
  </si>
  <si>
    <t>For the values  in "Regulator stations", the data was derived from a snapshot as of October 2025. It doesn't constitute an average over multiple years.</t>
  </si>
  <si>
    <t xml:space="preserve"> For the values in "Regulator stations component replacement (MAT 50L) Capital", per instructions provided in the "Directions' tab, PG&amp;E is only reporting the low-pressure and medium-pressure regulator stations.   Program-level costs and costs for other types of regulator stations, such as HPRs are not included.   Value calculated as the average per year over 2021 to 2024, each year's value taken as is, values not escalated into 2024$ for the average calculation. As such these numbers will not match values for recorded and forecast costs in the 2027 GRC application.</t>
  </si>
  <si>
    <t>For the values in MAT FHB Expense, per instructions provided in the 'Directions' tab, PG&amp;E is only reporting the low-pressure and medium-pressure regulator stations.   Value calculated as the average per year over 2021 to 2024, each year's value taken as is, values not escalated into 2024$ for the average calculation. As such these numbers will not match values in the 2027 GRC application.</t>
  </si>
  <si>
    <t>For the values in MAT FIB Expense, per instructions provided in the 'Directions' tab, PG&amp;E is only reporting the low-pressure and medium-pressure regulator stations.   Value calculated as the average per year over 2021 to 2024, each year's value taken as is, values not escalated into 2024$ for the average calculation. As such these numbers will not match values in the 2027 GRC application.</t>
  </si>
  <si>
    <t>For the values in MAT FHO Expense, per instructions provided in the 'Directions' tab, PG&amp;E is only reporting the low-pressure and medium-pressure regulator stations.   Value calculated as the average per year over 2021 to 2024, each year's value taken as is, values not escalated into 2024$ for the average calculation. As such these numbers will not match values in the 2027 GRC application.</t>
  </si>
  <si>
    <t>For the values in MAT FHP Expense, per instructions provided in the 'Directions' tab, PG&amp;E is only reporting the low-pressure and medium-pressure regulator stations.   Value calculated as the average per year over 2021 to 2024, each year's value taken as is, values not escalated into 2024$ for the average calculation. As such these numbers will not match values in the 2027 GRC application.</t>
  </si>
  <si>
    <t>For the values in MAT FGC Expense, per instructions provided in the 'Directions' tab, PG&amp;E is only reporting the low-pressure and medium-pressure regulator stations.   Value calculated as the average per year over 2021 to 2024, each year's value taken as is, values not escalated into 2024$ for the average calculation. As such these numbers will not match values in the 2027 GRC application.</t>
  </si>
  <si>
    <t>For the values in MAT FHN Expense, per instructions provided in the 'Directions' tab, PG&amp;E is only reporting the low-pressure and medium-pressure regulator stations.   Value calculated as the average per year over 2021 to 2024, each year's value taken as is, values not escalated into 2024$ for the average calculation. As such these numbers will not match values in the 2027 GRC application.</t>
  </si>
  <si>
    <t xml:space="preserve">
Gas Reg Replacement - MAT 74A (Capital)</t>
  </si>
  <si>
    <t>Labor to replace failed or deteriorating residential and non- residential regulators while performing routine maintenance or other field activity. Includes targeted regulator replacement programs. Regulator replacement only</t>
  </si>
  <si>
    <t>Program Description: Exhibit (PG&amp;E-3), Ch 8., p. 8-71 lines 9 to 21.
Recorded costs: Exhibit (PG&amp;E-3), Ch 8., P. 8-72, Table 8-19, line 1.</t>
  </si>
  <si>
    <t>Leak Survey - MAT DEA (Expense)</t>
  </si>
  <si>
    <t>Advanced Mobile Technology - MAT DEF (Expense)</t>
  </si>
  <si>
    <t>Rechecks - MAT DED (Expense)</t>
  </si>
  <si>
    <t>Charge for routine above and below ground Grade 3 &amp; 2 leak rechecks and /or follow-up Grade 0 rechecks.</t>
  </si>
  <si>
    <t>Program Description: Exhibit (PG&amp;E-3), Ch. 8., p. 8-8, line 26 to p. 8-12, line 15
Recorded costs: Exhibit (PG&amp;E-3), Ch. 8., P. 8-13, Table 8-3, line 5.</t>
  </si>
  <si>
    <t xml:space="preserve">
Gas Leaks &amp; Emergencies - MAT DDG (Expense)</t>
  </si>
  <si>
    <t>Respond to customer reported gas emergencies including hi/low pressure, leaks, fires, explosions, carbon monoxide investigations, etc. on the customer’s side of the gas meter.</t>
  </si>
  <si>
    <t>Program Description: Exhibit (PG&amp;E-3), Ch. 8., p. 8-64, lines 3 to 31.
Recorded costs: Exhibit (PG&amp;E-3), Ch. 8., P. 8-65, Table 8-16, line 1.</t>
  </si>
  <si>
    <t xml:space="preserve">
Leak Survey Meter Repair - MAT FIS (Expense)</t>
  </si>
  <si>
    <t>Scheduled repair of  Non-Hazardous gas leaks (aka fuzz leaks/zip ties) at the meter set.</t>
  </si>
  <si>
    <t>Program Description: Exhibit (PG&amp;E-3), Ch. 8., p. 8-70, lines 9 to 27.
Recorded costs: Exhibit (PG&amp;E-3), Ch. 8., P. 8-72, Table 8-18, line 1.</t>
  </si>
  <si>
    <t>G Meter Atmospheric Corrosion - MAT HYI (Expense)</t>
  </si>
  <si>
    <t>Perform remediation of atmospheric corrosion on customer gas meters and regulators as identified through the Atmospheric Corrosion Inspection Program (includes FAS completion codes 5243, 5247,5248 and 5249). Work is proactively managed, planned, and scheduled in advance.</t>
  </si>
  <si>
    <t>Program Description: Exhibit (PG&amp;E-3), Ch. 8., p. 8-70, line 28 to p. 8-71, line 8.
Recorded costs: Exhibit (PG&amp;E-3), Ch. 8., P. 8-72, Table 8-18, line 1.</t>
  </si>
  <si>
    <t>Locate &amp; Mark - MAT DFA (Expense)</t>
  </si>
  <si>
    <t>Program Description: Exhibit (PG&amp;E-3), Ch. 8., p. 8-49, line 1 to p. 8-50, line 23.
Recorded costs: Exhibit (PG&amp;E-3), Ch. 8., P. 8-53, Table 8-13, line 2</t>
  </si>
  <si>
    <t xml:space="preserve">
Mark &amp; Locate Standby - MAT DFB (Expense)</t>
  </si>
  <si>
    <t>Standby is performed for work within 5 feet of a gas or electric transmission facility or for excavation activity within close proximity of a critical distribution facility. Standby's for gas distribution facilities should only be performed at locations the Senior Gas Engineer determine as critical.</t>
  </si>
  <si>
    <t>Program Description: Exhibit (PG&amp;E-3), Ch. 8., p. 8-50, line 24 to p. 8-51, line 16.
Recorded costs: Exhibit (PG&amp;E-3), Ch. 8., P. 8-53, Table 8-13, line 3.</t>
  </si>
  <si>
    <t xml:space="preserve">
Maint-Prev-G Mains - MAT FHA (Expense)</t>
  </si>
  <si>
    <t xml:space="preserve">
Maint-Prev-G Svcs - MAT FHE (Expense)</t>
  </si>
  <si>
    <t xml:space="preserve">
Maint-Corr-G Svc Vlv - MAT FHI (Expense)</t>
  </si>
  <si>
    <t>Maint-Corr-G Main Lk - MAT FIG (Expense)</t>
  </si>
  <si>
    <t xml:space="preserve">
CM - Gas Service Leak Above Ground - MAT FIH (Expense)</t>
  </si>
  <si>
    <t xml:space="preserve">
Maint-Corr_G_Svc Leak_BG - MAT FIP (Expense)</t>
  </si>
  <si>
    <t>GD Main Leak Repair - MAT LWG (Expense)</t>
  </si>
  <si>
    <t>GD Below Ground Svc Leak Repair - MAT LWH (Expense)</t>
  </si>
  <si>
    <t xml:space="preserve">
Maint-Corr-G Main Dig-ins - MAT FIJ (Expense)</t>
  </si>
  <si>
    <t>Maint-Corr-G Service Dig-ins - MAT FIK (Expense)</t>
  </si>
  <si>
    <t>Gas Overbuild - MAT FIO (Expense)</t>
  </si>
  <si>
    <t>Maint-Corr-G Main Vlv - MAT FIF (Expense)</t>
  </si>
  <si>
    <t xml:space="preserve">
Maint-Prev-G Vlv - MAT FHG (Expense)</t>
  </si>
  <si>
    <t xml:space="preserve">
Op Distr-G Mns/Svcs - MAT FGB (Expense)</t>
  </si>
  <si>
    <t>G40</t>
  </si>
  <si>
    <t>Maint-Corr-G Cath Prot - MAT FII (Expense)</t>
  </si>
  <si>
    <t>G41</t>
  </si>
  <si>
    <t xml:space="preserve">
GD Corrosion AC Inspections - MAT FHK (Expense)</t>
  </si>
  <si>
    <t>Inspect atmospherically exposed gas mains and services, for atmospheric corrosion.</t>
  </si>
  <si>
    <t>Program Description: Exhibit (PG&amp;E-3), Ch. 8., p. 8-98, lines 17-33
Recorded costs: Exhibit (PG&amp;E-3), Ch. 8., p. 8-101, Table 8-24, line 1</t>
  </si>
  <si>
    <t>G42</t>
  </si>
  <si>
    <t xml:space="preserve">
Atmospheric Corrosion Service Repairs - MAT FHM (Expense)</t>
  </si>
  <si>
    <t>Program Description: Exhibit (PG&amp;E-3), Ch. 8., p. 8-99, lines 1-19
Recorded costs: Exhibit (PG&amp;E-3), Ch. 8., p. 8-101, Table 8-24, line 3</t>
  </si>
  <si>
    <t>G43</t>
  </si>
  <si>
    <t xml:space="preserve">
Atmospheric Corrosion Main Repairs - MAT FHL (Expense)</t>
  </si>
  <si>
    <t>G44</t>
  </si>
  <si>
    <t xml:space="preserve">
Cath Protect - Monitoring - MAT DGA (Expense)</t>
  </si>
  <si>
    <t>G45</t>
  </si>
  <si>
    <t xml:space="preserve">
Cath Protect-Troubleshoot -  MAT DGB (Expense)</t>
  </si>
  <si>
    <t>G46</t>
  </si>
  <si>
    <t>Cath Protect - Rectifier Maint - MAT DGC (Expense)</t>
  </si>
  <si>
    <t xml:space="preserve">
Gas Overbuild - G - MAT 50J (Capital)</t>
  </si>
  <si>
    <t>Pacific Gas and Electric Company
Maintenance Data Costs Template (R.24-09-012)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</si>
</sst>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_(&quot;$&quot;* #,##0_);_(&quot;$&quot;* \(#,##0\);_(&quot;$&quot;* &quot;-&quot;??_);_(@_)"/>
    <numFmt numFmtId="165" formatCode="###,000"/>
    <numFmt numFmtId="166" formatCode="&quot;$&quot;#,##0"/>
  </numFmts>
  <fonts count="34" x14ac:knownFonts="1">
    <font>
      <sz val="11"/>
      <color theme="1"/>
      <name val="Aptos Narrow"/>
      <family val="2"/>
      <scheme val="minor"/>
    </font>
    <font>
      <b/>
      <sz val="12"/>
      <color rgb="FF000000"/>
      <name val="Book Antiqua"/>
      <family val="1"/>
    </font>
    <font>
      <sz val="12"/>
      <color theme="1"/>
      <name val="Book Antiqua"/>
      <family val="1"/>
    </font>
    <font>
      <i/>
      <sz val="12"/>
      <color theme="1"/>
      <name val="Book Antiqua"/>
      <family val="1"/>
    </font>
    <font>
      <sz val="12"/>
      <color rgb="FF000000"/>
      <name val="Book Antiqua"/>
      <family val="1"/>
    </font>
    <font>
      <sz val="13"/>
      <color theme="1"/>
      <name val="Book Antiqua"/>
      <family val="1"/>
    </font>
    <font>
      <i/>
      <sz val="13"/>
      <color theme="1"/>
      <name val="Book Antiqua"/>
      <family val="1"/>
    </font>
    <font>
      <i/>
      <sz val="13"/>
      <color theme="1"/>
      <name val="Times New Roman"/>
      <family val="1"/>
    </font>
    <font>
      <sz val="11"/>
      <color theme="1"/>
      <name val="Book Antiqua"/>
      <family val="1"/>
    </font>
    <font>
      <i/>
      <sz val="11"/>
      <color theme="1"/>
      <name val="Book Antiqua"/>
      <family val="1"/>
    </font>
    <font>
      <u/>
      <sz val="11"/>
      <color theme="10"/>
      <name val="Aptos Narrow"/>
      <family val="2"/>
      <scheme val="minor"/>
    </font>
    <font>
      <sz val="11"/>
      <name val="Book Antiqua"/>
      <family val="1"/>
    </font>
    <font>
      <sz val="12"/>
      <color rgb="FF000000"/>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sz val="11"/>
      <color rgb="FFFF0000"/>
      <name val="Aptos Narrow"/>
      <family val="2"/>
      <scheme val="minor"/>
    </font>
    <font>
      <b/>
      <vertAlign val="superscript"/>
      <sz val="12"/>
      <color rgb="FF000000"/>
      <name val="Book Antiqua"/>
      <family val="1"/>
    </font>
    <font>
      <sz val="12"/>
      <name val="Book Antiqua"/>
      <family val="1"/>
    </font>
    <font>
      <sz val="10"/>
      <color theme="1"/>
      <name val="Arial"/>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i/>
      <sz val="8"/>
      <color rgb="FF000000"/>
      <name val="Verdana"/>
      <family val="2"/>
    </font>
    <font>
      <b/>
      <i/>
      <sz val="8"/>
      <color rgb="FF000000"/>
      <name val="Verdana"/>
      <family val="2"/>
    </font>
    <font>
      <sz val="8"/>
      <color rgb="FFDBE5F1"/>
      <name val="Verdana"/>
      <family val="2"/>
    </font>
    <font>
      <sz val="13"/>
      <name val="Book Antiqua"/>
      <family val="1"/>
    </font>
    <font>
      <sz val="7"/>
      <name val="Times New Roman"/>
      <family val="1"/>
    </font>
  </fonts>
  <fills count="19">
    <fill>
      <patternFill patternType="none"/>
    </fill>
    <fill>
      <patternFill patternType="gray125"/>
    </fill>
    <fill>
      <patternFill patternType="solid">
        <fgColor rgb="FFDBE5F1"/>
        <bgColor rgb="FF000000"/>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DBE5F1"/>
        <bgColor rgb="FFFFFFFF"/>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s>
  <cellStyleXfs count="36">
    <xf numFmtId="0" fontId="0" fillId="0" borderId="0"/>
    <xf numFmtId="0" fontId="10" fillId="0" borderId="0" applyNumberFormat="0" applyFill="0" applyBorder="0" applyAlignment="0" applyProtection="0"/>
    <xf numFmtId="44" fontId="16" fillId="0" borderId="0" applyFont="0" applyFill="0" applyBorder="0" applyAlignment="0" applyProtection="0"/>
    <xf numFmtId="0" fontId="20" fillId="0" borderId="0"/>
    <xf numFmtId="0" fontId="21" fillId="2" borderId="5" applyNumberFormat="0" applyAlignment="0" applyProtection="0">
      <alignment horizontal="left" vertical="center" indent="1"/>
    </xf>
    <xf numFmtId="165" fontId="22" fillId="0" borderId="6" applyNumberFormat="0" applyProtection="0">
      <alignment horizontal="right" vertical="center"/>
    </xf>
    <xf numFmtId="165" fontId="21" fillId="0" borderId="7" applyNumberFormat="0" applyProtection="0">
      <alignment horizontal="right" vertical="center"/>
    </xf>
    <xf numFmtId="0" fontId="23" fillId="3" borderId="7" applyNumberFormat="0" applyAlignment="0" applyProtection="0">
      <alignment horizontal="left" vertical="center" indent="1"/>
    </xf>
    <xf numFmtId="0" fontId="23" fillId="4" borderId="7" applyNumberFormat="0" applyAlignment="0" applyProtection="0">
      <alignment horizontal="left" vertical="center" indent="1"/>
    </xf>
    <xf numFmtId="165" fontId="22" fillId="5" borderId="6" applyNumberFormat="0" applyBorder="0" applyProtection="0">
      <alignment horizontal="right" vertical="center"/>
    </xf>
    <xf numFmtId="0" fontId="23" fillId="3" borderId="7" applyNumberFormat="0" applyAlignment="0" applyProtection="0">
      <alignment horizontal="left" vertical="center" indent="1"/>
    </xf>
    <xf numFmtId="165" fontId="21" fillId="4" borderId="7" applyNumberFormat="0" applyProtection="0">
      <alignment horizontal="right" vertical="center"/>
    </xf>
    <xf numFmtId="165" fontId="21" fillId="5" borderId="7" applyNumberFormat="0" applyBorder="0" applyProtection="0">
      <alignment horizontal="right" vertical="center"/>
    </xf>
    <xf numFmtId="165" fontId="24" fillId="6" borderId="8" applyNumberFormat="0" applyBorder="0" applyAlignment="0" applyProtection="0">
      <alignment horizontal="right" vertical="center" indent="1"/>
    </xf>
    <xf numFmtId="165" fontId="25" fillId="7" borderId="8" applyNumberFormat="0" applyBorder="0" applyAlignment="0" applyProtection="0">
      <alignment horizontal="right" vertical="center" indent="1"/>
    </xf>
    <xf numFmtId="165" fontId="25" fillId="8" borderId="8" applyNumberFormat="0" applyBorder="0" applyAlignment="0" applyProtection="0">
      <alignment horizontal="right" vertical="center" indent="1"/>
    </xf>
    <xf numFmtId="165" fontId="26" fillId="9" borderId="8" applyNumberFormat="0" applyBorder="0" applyAlignment="0" applyProtection="0">
      <alignment horizontal="right" vertical="center" indent="1"/>
    </xf>
    <xf numFmtId="165" fontId="26" fillId="10" borderId="8" applyNumberFormat="0" applyBorder="0" applyAlignment="0" applyProtection="0">
      <alignment horizontal="right" vertical="center" indent="1"/>
    </xf>
    <xf numFmtId="165" fontId="26" fillId="11" borderId="8" applyNumberFormat="0" applyBorder="0" applyAlignment="0" applyProtection="0">
      <alignment horizontal="right" vertical="center" indent="1"/>
    </xf>
    <xf numFmtId="165" fontId="27" fillId="12" borderId="8" applyNumberFormat="0" applyBorder="0" applyAlignment="0" applyProtection="0">
      <alignment horizontal="right" vertical="center" indent="1"/>
    </xf>
    <xf numFmtId="165" fontId="27" fillId="13" borderId="8" applyNumberFormat="0" applyBorder="0" applyAlignment="0" applyProtection="0">
      <alignment horizontal="right" vertical="center" indent="1"/>
    </xf>
    <xf numFmtId="165" fontId="27" fillId="14" borderId="8" applyNumberFormat="0" applyBorder="0" applyAlignment="0" applyProtection="0">
      <alignment horizontal="right" vertical="center" indent="1"/>
    </xf>
    <xf numFmtId="0" fontId="28" fillId="0" borderId="5" applyNumberFormat="0" applyFont="0" applyFill="0" applyAlignment="0" applyProtection="0"/>
    <xf numFmtId="165" fontId="22" fillId="15" borderId="5" applyNumberFormat="0" applyAlignment="0" applyProtection="0">
      <alignment horizontal="left" vertical="center" indent="1"/>
    </xf>
    <xf numFmtId="0" fontId="21" fillId="2" borderId="7" applyNumberFormat="0" applyAlignment="0" applyProtection="0">
      <alignment horizontal="left" vertical="center" indent="1"/>
    </xf>
    <xf numFmtId="0" fontId="23" fillId="16" borderId="5" applyNumberFormat="0" applyAlignment="0" applyProtection="0">
      <alignment horizontal="left" vertical="center" indent="1"/>
    </xf>
    <xf numFmtId="0" fontId="23" fillId="17" borderId="5" applyNumberFormat="0" applyAlignment="0" applyProtection="0">
      <alignment horizontal="left" vertical="center" indent="1"/>
    </xf>
    <xf numFmtId="0" fontId="23" fillId="18" borderId="5" applyNumberFormat="0" applyAlignment="0" applyProtection="0">
      <alignment horizontal="left" vertical="center" indent="1"/>
    </xf>
    <xf numFmtId="0" fontId="23" fillId="5" borderId="5" applyNumberFormat="0" applyAlignment="0" applyProtection="0">
      <alignment horizontal="left" vertical="center" indent="1"/>
    </xf>
    <xf numFmtId="0" fontId="23" fillId="4" borderId="7" applyNumberFormat="0" applyAlignment="0" applyProtection="0">
      <alignment horizontal="left" vertical="center" indent="1"/>
    </xf>
    <xf numFmtId="0" fontId="29" fillId="0" borderId="9" applyNumberFormat="0" applyFill="0" applyBorder="0" applyAlignment="0" applyProtection="0"/>
    <xf numFmtId="0" fontId="30" fillId="0" borderId="9" applyBorder="0" applyAlignment="0" applyProtection="0"/>
    <xf numFmtId="165" fontId="22" fillId="15" borderId="5" applyNumberFormat="0" applyAlignment="0" applyProtection="0">
      <alignment horizontal="left" vertical="center" indent="1"/>
    </xf>
    <xf numFmtId="165" fontId="31" fillId="15" borderId="0" applyNumberFormat="0" applyAlignment="0" applyProtection="0">
      <alignment horizontal="left" vertical="center" indent="1"/>
    </xf>
    <xf numFmtId="0" fontId="28" fillId="0" borderId="10" applyNumberFormat="0" applyFont="0" applyFill="0" applyAlignment="0" applyProtection="0"/>
    <xf numFmtId="165" fontId="22" fillId="0" borderId="6" applyNumberFormat="0" applyFill="0" applyBorder="0" applyAlignment="0" applyProtection="0">
      <alignment horizontal="right" vertical="center"/>
    </xf>
  </cellStyleXfs>
  <cellXfs count="59">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0" xfId="0" applyFont="1"/>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0" fontId="0" fillId="0" borderId="0" xfId="0" applyAlignment="1">
      <alignment wrapText="1"/>
    </xf>
    <xf numFmtId="0" fontId="2" fillId="0" borderId="0" xfId="0" applyFont="1" applyAlignment="1">
      <alignment wrapText="1"/>
    </xf>
    <xf numFmtId="0" fontId="4" fillId="0" borderId="3" xfId="0" applyFont="1" applyBorder="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11" fillId="0" borderId="0" xfId="1" applyFont="1" applyAlignment="1">
      <alignment horizontal="left" vertical="top" wrapText="1"/>
    </xf>
    <xf numFmtId="0" fontId="12" fillId="0" borderId="3" xfId="0" applyFont="1" applyBorder="1" applyAlignment="1">
      <alignment vertical="center" wrapText="1"/>
    </xf>
    <xf numFmtId="0" fontId="17" fillId="0" borderId="0" xfId="0" applyFont="1" applyAlignment="1">
      <alignment wrapText="1"/>
    </xf>
    <xf numFmtId="0" fontId="14" fillId="0" borderId="0" xfId="0" applyFont="1" applyAlignment="1">
      <alignment horizontal="left" vertical="center" wrapText="1" indent="12"/>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1" xfId="0" applyFont="1" applyBorder="1" applyAlignment="1">
      <alignment vertical="center" wrapText="1"/>
    </xf>
    <xf numFmtId="0" fontId="4" fillId="0" borderId="1" xfId="0" applyFont="1" applyBorder="1" applyAlignment="1">
      <alignment vertical="center" wrapText="1"/>
    </xf>
    <xf numFmtId="166" fontId="2" fillId="0" borderId="4" xfId="0" applyNumberFormat="1" applyFont="1" applyBorder="1" applyAlignment="1">
      <alignment vertical="center" wrapText="1"/>
    </xf>
    <xf numFmtId="166" fontId="19" fillId="0" borderId="4" xfId="2" applyNumberFormat="1" applyFont="1" applyFill="1" applyBorder="1" applyAlignment="1">
      <alignment vertical="center" wrapText="1"/>
    </xf>
    <xf numFmtId="166" fontId="19" fillId="0" borderId="4" xfId="2" applyNumberFormat="1" applyFont="1" applyBorder="1" applyAlignment="1">
      <alignment vertical="center" wrapText="1"/>
    </xf>
    <xf numFmtId="42" fontId="2" fillId="0" borderId="4" xfId="0" applyNumberFormat="1" applyFont="1" applyBorder="1" applyAlignment="1">
      <alignment vertical="center" wrapText="1"/>
    </xf>
    <xf numFmtId="0" fontId="32" fillId="0" borderId="0" xfId="0" applyFont="1" applyAlignment="1">
      <alignment horizontal="left" vertical="center" wrapText="1" indent="12"/>
    </xf>
    <xf numFmtId="0" fontId="2" fillId="0" borderId="0" xfId="0" applyFont="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3" fillId="0" borderId="16" xfId="0" applyFont="1" applyBorder="1" applyAlignment="1">
      <alignment vertical="center" wrapText="1"/>
    </xf>
    <xf numFmtId="164" fontId="2" fillId="0" borderId="1" xfId="0" applyNumberFormat="1" applyFont="1" applyBorder="1" applyAlignment="1">
      <alignment vertical="center" wrapText="1"/>
    </xf>
    <xf numFmtId="0" fontId="2" fillId="0" borderId="16" xfId="0" applyFont="1" applyBorder="1" applyAlignment="1">
      <alignment vertical="center" wrapText="1"/>
    </xf>
    <xf numFmtId="0" fontId="2" fillId="0" borderId="2" xfId="0" applyFont="1" applyBorder="1" applyAlignment="1">
      <alignment vertical="center" wrapText="1"/>
    </xf>
    <xf numFmtId="0" fontId="2" fillId="0" borderId="17" xfId="0" applyFont="1" applyBorder="1" applyAlignment="1">
      <alignment vertical="center" wrapText="1"/>
    </xf>
    <xf numFmtId="3" fontId="2" fillId="0" borderId="17" xfId="0" applyNumberFormat="1" applyFont="1" applyBorder="1" applyAlignment="1">
      <alignment horizontal="center" vertical="center" wrapText="1"/>
    </xf>
    <xf numFmtId="0" fontId="2" fillId="0" borderId="18" xfId="0" applyFont="1" applyBorder="1" applyAlignment="1">
      <alignment vertical="center" wrapText="1"/>
    </xf>
    <xf numFmtId="164" fontId="2" fillId="0" borderId="17" xfId="0" applyNumberFormat="1" applyFont="1" applyBorder="1" applyAlignment="1">
      <alignment vertical="center" wrapText="1"/>
    </xf>
    <xf numFmtId="0" fontId="19" fillId="0" borderId="16" xfId="0" applyFont="1" applyBorder="1" applyAlignment="1">
      <alignment vertical="center" wrapText="1"/>
    </xf>
    <xf numFmtId="164" fontId="2" fillId="0" borderId="1" xfId="2" applyNumberFormat="1" applyFont="1" applyBorder="1" applyAlignment="1">
      <alignment vertical="center" wrapText="1"/>
    </xf>
    <xf numFmtId="0" fontId="4" fillId="0" borderId="16" xfId="0" applyFont="1" applyBorder="1" applyAlignment="1">
      <alignment vertical="center" wrapText="1"/>
    </xf>
    <xf numFmtId="0" fontId="19" fillId="0" borderId="0" xfId="0" applyFont="1" applyAlignment="1">
      <alignment vertical="center" wrapText="1"/>
    </xf>
    <xf numFmtId="164" fontId="2" fillId="0" borderId="17" xfId="2" applyNumberFormat="1" applyFont="1" applyBorder="1" applyAlignment="1">
      <alignment vertical="center" wrapText="1"/>
    </xf>
    <xf numFmtId="0" fontId="4" fillId="0" borderId="0" xfId="0" applyFont="1" applyAlignment="1">
      <alignment vertical="center" wrapText="1"/>
    </xf>
    <xf numFmtId="0" fontId="4" fillId="0" borderId="17" xfId="0" applyFont="1" applyBorder="1" applyAlignment="1">
      <alignment vertical="center" wrapText="1"/>
    </xf>
    <xf numFmtId="0" fontId="19" fillId="0" borderId="16" xfId="0" applyFont="1" applyBorder="1" applyAlignment="1">
      <alignment wrapText="1"/>
    </xf>
    <xf numFmtId="0" fontId="19" fillId="0" borderId="0" xfId="0" applyFont="1" applyAlignment="1">
      <alignment wrapText="1"/>
    </xf>
    <xf numFmtId="0" fontId="2" fillId="0" borderId="17" xfId="0" applyFont="1" applyBorder="1" applyAlignment="1">
      <alignment wrapText="1"/>
    </xf>
    <xf numFmtId="164" fontId="2" fillId="0" borderId="17" xfId="2" applyNumberFormat="1" applyFont="1" applyBorder="1" applyAlignment="1">
      <alignment wrapText="1"/>
    </xf>
    <xf numFmtId="0" fontId="2" fillId="0" borderId="1" xfId="0" applyFont="1" applyBorder="1" applyAlignment="1">
      <alignment wrapText="1"/>
    </xf>
    <xf numFmtId="0" fontId="2" fillId="0" borderId="16" xfId="0" applyFont="1" applyBorder="1" applyAlignment="1">
      <alignment wrapText="1"/>
    </xf>
    <xf numFmtId="164" fontId="2" fillId="0" borderId="1" xfId="2" applyNumberFormat="1" applyFont="1" applyBorder="1" applyAlignment="1">
      <alignment wrapText="1"/>
    </xf>
    <xf numFmtId="0" fontId="2" fillId="0" borderId="3" xfId="0" applyFont="1" applyBorder="1" applyAlignment="1">
      <alignment wrapText="1"/>
    </xf>
    <xf numFmtId="0" fontId="2" fillId="0" borderId="19" xfId="0" applyFont="1" applyBorder="1" applyAlignment="1">
      <alignment wrapText="1"/>
    </xf>
    <xf numFmtId="164" fontId="2" fillId="0" borderId="3" xfId="2" applyNumberFormat="1" applyFont="1" applyBorder="1" applyAlignment="1">
      <alignment wrapText="1"/>
    </xf>
    <xf numFmtId="0" fontId="2" fillId="0" borderId="0" xfId="0" applyFont="1" applyAlignment="1">
      <alignment wrapText="1"/>
    </xf>
    <xf numFmtId="0" fontId="0" fillId="0" borderId="0" xfId="0"/>
  </cellXfs>
  <cellStyles count="36">
    <cellStyle name="Currency" xfId="2" builtinId="4"/>
    <cellStyle name="Hyperlink" xfId="1" builtinId="8"/>
    <cellStyle name="Normal" xfId="0" builtinId="0"/>
    <cellStyle name="Normal 2" xfId="3" xr:uid="{BF07A02F-0CAC-4D54-96D2-75F5DD71C87B}"/>
    <cellStyle name="SAPBorder" xfId="22" xr:uid="{364F0664-A9B5-4F4F-8F63-63871AD2AA52}"/>
    <cellStyle name="SAPDataCell" xfId="5" xr:uid="{213B7DA5-2675-4CEF-ABB0-4E7F3B0AEA13}"/>
    <cellStyle name="SAPDataRemoved" xfId="33" xr:uid="{CBA0181C-4E49-4918-8877-002CA945ACEE}"/>
    <cellStyle name="SAPDataTotalCell" xfId="6" xr:uid="{DB89581B-8998-4CDC-872D-6528065046C7}"/>
    <cellStyle name="SAPDimensionCell" xfId="4" xr:uid="{B32F505F-66FF-4FAE-A9F0-E926F7D7E008}"/>
    <cellStyle name="SAPEditableDataCell" xfId="7" xr:uid="{94883CFC-64BF-4AF5-83CE-0E1C982270CF}"/>
    <cellStyle name="SAPEditableDataTotalCell" xfId="10" xr:uid="{29C73763-70AC-4C93-9CDC-BFA8916F299E}"/>
    <cellStyle name="SAPEmphasized" xfId="30" xr:uid="{1F5967B5-9419-480B-BB91-CA62A26B491B}"/>
    <cellStyle name="SAPEmphasizedTotal" xfId="31" xr:uid="{3CA20F03-5C3A-44B5-9E47-01FDCEB43DBD}"/>
    <cellStyle name="SAPError" xfId="34" xr:uid="{DB481DE7-1391-4010-841E-143FB8D3D50F}"/>
    <cellStyle name="SAPExceptionLevel1" xfId="13" xr:uid="{94AACFAA-55CC-487B-9673-299AF21A45FC}"/>
    <cellStyle name="SAPExceptionLevel2" xfId="14" xr:uid="{EF892BEB-7DF4-4AEC-85DD-9C1D99D72B72}"/>
    <cellStyle name="SAPExceptionLevel3" xfId="15" xr:uid="{88D110AF-28DD-4C61-8CB9-EAA24C99AA85}"/>
    <cellStyle name="SAPExceptionLevel4" xfId="16" xr:uid="{76D374D1-77F2-4B46-8BDE-DDD47040BD47}"/>
    <cellStyle name="SAPExceptionLevel5" xfId="17" xr:uid="{F4404032-28E9-463C-A0F6-BE7FF8E425E3}"/>
    <cellStyle name="SAPExceptionLevel6" xfId="18" xr:uid="{4D105D89-5CE1-41AD-AE84-C6A010DB54DC}"/>
    <cellStyle name="SAPExceptionLevel7" xfId="19" xr:uid="{9ED61161-7D7C-42EB-9DB0-3F411F99138D}"/>
    <cellStyle name="SAPExceptionLevel8" xfId="20" xr:uid="{503FD555-CE95-4074-A83F-B08602E6C548}"/>
    <cellStyle name="SAPExceptionLevel9" xfId="21" xr:uid="{20C5DA22-76EE-40BC-9E49-96D04867965D}"/>
    <cellStyle name="SAPGroupingFillCell" xfId="32" xr:uid="{22529116-B09B-4C83-8014-1E379E70C359}"/>
    <cellStyle name="SAPHierarchyCell0" xfId="25" xr:uid="{F1957B06-CDFE-4281-BF19-2E2F08003DC4}"/>
    <cellStyle name="SAPHierarchyCell1" xfId="26" xr:uid="{86291B83-06F8-4723-A4A1-2558ABB33BC6}"/>
    <cellStyle name="SAPHierarchyCell2" xfId="27" xr:uid="{45972D51-B9DC-48E1-8E27-F5467A36CF83}"/>
    <cellStyle name="SAPHierarchyCell3" xfId="28" xr:uid="{C6AD1A15-0495-4776-B358-4BF6BF0AEB44}"/>
    <cellStyle name="SAPHierarchyCell4" xfId="29" xr:uid="{8D48650F-E100-4508-9A05-7D82345F8504}"/>
    <cellStyle name="SAPLockedDataCell" xfId="9" xr:uid="{94B55223-587A-4410-8AD9-3E93128C1A56}"/>
    <cellStyle name="SAPLockedDataTotalCell" xfId="12" xr:uid="{32062AF9-D66E-46AF-B478-AE2FC702F2C3}"/>
    <cellStyle name="SAPMemberCell" xfId="23" xr:uid="{2684AFCF-90AE-4454-8620-7E2661773E16}"/>
    <cellStyle name="SAPMemberTotalCell" xfId="24" xr:uid="{CC4831DC-5218-445C-B580-62ADC3444DE6}"/>
    <cellStyle name="SAPMessageText" xfId="35" xr:uid="{76236509-52A2-4BB1-B9FF-FEF264799DB5}"/>
    <cellStyle name="SAPReadonlyDataCell" xfId="8" xr:uid="{7ACF96C7-3047-44C6-AB4D-BE0F48792848}"/>
    <cellStyle name="SAPReadonlyDataTotalCell" xfId="11" xr:uid="{DF700772-61A2-440B-850A-89A479C5A5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Hlavka, Eileen" id="{7DEA653F-509F-411B-BC44-D3D56780A212}"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7DEA653F-509F-411B-BC44-D3D56780A212}" id="{AA8BEC63-B01B-4E2B-B2F1-23E26A7EE2D5}">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520D9-7C76-49CB-8C49-DE62AD0BBDCF}">
  <sheetPr codeName="Sheet1">
    <pageSetUpPr fitToPage="1"/>
  </sheetPr>
  <dimension ref="A1:I50"/>
  <sheetViews>
    <sheetView zoomScale="80" zoomScaleNormal="80" workbookViewId="0">
      <selection sqref="A1:D1"/>
    </sheetView>
  </sheetViews>
  <sheetFormatPr defaultColWidth="8.7265625" defaultRowHeight="15.5" x14ac:dyDescent="0.35"/>
  <cols>
    <col min="1" max="1" width="13.453125" style="8" customWidth="1"/>
    <col min="2" max="2" width="20.453125" style="8" customWidth="1"/>
    <col min="3" max="3" width="19.26953125" style="8" customWidth="1"/>
    <col min="4" max="4" width="31.81640625" style="8" customWidth="1"/>
    <col min="5" max="5" width="38" style="8" customWidth="1"/>
    <col min="6" max="6" width="38.36328125" style="25" customWidth="1"/>
    <col min="7" max="7" width="59.453125" style="8" customWidth="1"/>
    <col min="8" max="16384" width="8.7265625" style="8"/>
  </cols>
  <sheetData>
    <row r="1" spans="1:9" ht="30.65" customHeight="1" x14ac:dyDescent="0.35">
      <c r="A1" s="57" t="s">
        <v>285</v>
      </c>
      <c r="B1" s="58"/>
      <c r="C1" s="58"/>
      <c r="D1" s="58"/>
    </row>
    <row r="2" spans="1:9" x14ac:dyDescent="0.35">
      <c r="A2" s="3"/>
      <c r="B2" s="3"/>
      <c r="C2" s="3"/>
      <c r="D2" s="3"/>
    </row>
    <row r="3" spans="1:9" ht="16" thickBot="1" x14ac:dyDescent="0.4"/>
    <row r="4" spans="1:9" ht="31.5" thickBot="1" x14ac:dyDescent="0.4">
      <c r="A4" s="26" t="s">
        <v>0</v>
      </c>
      <c r="B4" s="27" t="s">
        <v>1</v>
      </c>
      <c r="C4" s="27" t="s">
        <v>2</v>
      </c>
      <c r="D4" s="27" t="s">
        <v>3</v>
      </c>
      <c r="E4" s="28" t="s">
        <v>4</v>
      </c>
      <c r="F4" s="29" t="s">
        <v>128</v>
      </c>
    </row>
    <row r="5" spans="1:9" ht="134.25" customHeight="1" thickBot="1" x14ac:dyDescent="0.4">
      <c r="A5" s="31" t="s">
        <v>5</v>
      </c>
      <c r="B5" s="32" t="s">
        <v>6</v>
      </c>
      <c r="C5" s="33">
        <f>(SUM(C7:C8))/C6</f>
        <v>82.84110818805614</v>
      </c>
      <c r="D5" s="34" t="s">
        <v>70</v>
      </c>
      <c r="E5" s="31" t="s">
        <v>7</v>
      </c>
      <c r="F5" s="35" t="s">
        <v>210</v>
      </c>
      <c r="I5"/>
    </row>
    <row r="6" spans="1:9" ht="54.75" customHeight="1" thickBot="1" x14ac:dyDescent="0.4">
      <c r="A6" s="36" t="s">
        <v>8</v>
      </c>
      <c r="B6" s="25" t="s">
        <v>9</v>
      </c>
      <c r="C6" s="37">
        <v>3708829</v>
      </c>
      <c r="D6" s="25" t="s">
        <v>10</v>
      </c>
      <c r="E6" s="36"/>
      <c r="F6" s="38" t="s">
        <v>209</v>
      </c>
    </row>
    <row r="7" spans="1:9" ht="93.5" thickBot="1" x14ac:dyDescent="0.4">
      <c r="A7" s="31" t="s">
        <v>11</v>
      </c>
      <c r="B7" s="34" t="s">
        <v>12</v>
      </c>
      <c r="C7" s="33">
        <f>SUM(C9:C21)</f>
        <v>86879414.387500003</v>
      </c>
      <c r="D7" s="34" t="s">
        <v>71</v>
      </c>
      <c r="E7" s="31" t="s">
        <v>7</v>
      </c>
      <c r="F7" s="35" t="s">
        <v>217</v>
      </c>
    </row>
    <row r="8" spans="1:9" ht="109" thickBot="1" x14ac:dyDescent="0.4">
      <c r="A8" s="36" t="s">
        <v>13</v>
      </c>
      <c r="B8" s="25" t="s">
        <v>14</v>
      </c>
      <c r="C8" s="39">
        <f>SUM(C22:C50)</f>
        <v>220364090.05250004</v>
      </c>
      <c r="D8" s="25" t="s">
        <v>72</v>
      </c>
      <c r="E8" s="36" t="s">
        <v>7</v>
      </c>
      <c r="F8" s="38" t="s">
        <v>218</v>
      </c>
    </row>
    <row r="9" spans="1:9" ht="93.5" thickBot="1" x14ac:dyDescent="0.4">
      <c r="A9" s="31" t="s">
        <v>15</v>
      </c>
      <c r="B9" s="40" t="s">
        <v>196</v>
      </c>
      <c r="C9" s="41">
        <v>19593706.717500001</v>
      </c>
      <c r="D9" s="42" t="s">
        <v>73</v>
      </c>
      <c r="E9" s="19" t="s">
        <v>146</v>
      </c>
      <c r="F9" s="35" t="s">
        <v>207</v>
      </c>
    </row>
    <row r="10" spans="1:9" ht="93.5" thickBot="1" x14ac:dyDescent="0.4">
      <c r="A10" s="36" t="s">
        <v>16</v>
      </c>
      <c r="B10" s="43" t="s">
        <v>197</v>
      </c>
      <c r="C10" s="44">
        <v>3376265.01</v>
      </c>
      <c r="D10" s="45" t="s">
        <v>74</v>
      </c>
      <c r="E10" s="46" t="s">
        <v>147</v>
      </c>
      <c r="F10" s="38" t="s">
        <v>207</v>
      </c>
    </row>
    <row r="11" spans="1:9" ht="93.5" thickBot="1" x14ac:dyDescent="0.4">
      <c r="A11" s="31" t="s">
        <v>17</v>
      </c>
      <c r="B11" s="40" t="s">
        <v>198</v>
      </c>
      <c r="C11" s="41">
        <v>1083962.095</v>
      </c>
      <c r="D11" s="42" t="s">
        <v>75</v>
      </c>
      <c r="E11" s="19" t="s">
        <v>147</v>
      </c>
      <c r="F11" s="35" t="s">
        <v>207</v>
      </c>
    </row>
    <row r="12" spans="1:9" ht="93.5" thickBot="1" x14ac:dyDescent="0.4">
      <c r="A12" s="36" t="s">
        <v>76</v>
      </c>
      <c r="B12" s="43" t="s">
        <v>199</v>
      </c>
      <c r="C12" s="44">
        <v>3826459.6900000009</v>
      </c>
      <c r="D12" s="45" t="s">
        <v>148</v>
      </c>
      <c r="E12" s="46" t="s">
        <v>149</v>
      </c>
      <c r="F12" s="38" t="s">
        <v>207</v>
      </c>
    </row>
    <row r="13" spans="1:9" ht="93.5" thickBot="1" x14ac:dyDescent="0.4">
      <c r="A13" s="31" t="s">
        <v>78</v>
      </c>
      <c r="B13" s="40" t="s">
        <v>200</v>
      </c>
      <c r="C13" s="41">
        <v>344609.44500000001</v>
      </c>
      <c r="D13" s="42" t="s">
        <v>150</v>
      </c>
      <c r="E13" s="19" t="s">
        <v>151</v>
      </c>
      <c r="F13" s="35" t="s">
        <v>207</v>
      </c>
    </row>
    <row r="14" spans="1:9" ht="93.5" thickBot="1" x14ac:dyDescent="0.4">
      <c r="A14" s="36" t="s">
        <v>80</v>
      </c>
      <c r="B14" s="43" t="s">
        <v>201</v>
      </c>
      <c r="C14" s="44">
        <v>2293987.58</v>
      </c>
      <c r="D14" s="45" t="s">
        <v>124</v>
      </c>
      <c r="E14" s="46" t="s">
        <v>152</v>
      </c>
      <c r="F14" s="38" t="s">
        <v>207</v>
      </c>
    </row>
    <row r="15" spans="1:9" ht="109" thickBot="1" x14ac:dyDescent="0.4">
      <c r="A15" s="31" t="s">
        <v>82</v>
      </c>
      <c r="B15" s="40" t="s">
        <v>202</v>
      </c>
      <c r="C15" s="41">
        <v>412595.77750000003</v>
      </c>
      <c r="D15" s="42" t="s">
        <v>125</v>
      </c>
      <c r="E15" s="19" t="s">
        <v>153</v>
      </c>
      <c r="F15" s="35" t="s">
        <v>207</v>
      </c>
    </row>
    <row r="16" spans="1:9" ht="93.5" thickBot="1" x14ac:dyDescent="0.4">
      <c r="A16" s="36" t="s">
        <v>84</v>
      </c>
      <c r="B16" s="43" t="s">
        <v>203</v>
      </c>
      <c r="C16" s="44">
        <v>9448241.7324999981</v>
      </c>
      <c r="D16" s="45" t="s">
        <v>77</v>
      </c>
      <c r="E16" s="46" t="s">
        <v>154</v>
      </c>
      <c r="F16" s="38" t="s">
        <v>207</v>
      </c>
    </row>
    <row r="17" spans="1:6" ht="124.5" thickBot="1" x14ac:dyDescent="0.4">
      <c r="A17" s="31" t="s">
        <v>85</v>
      </c>
      <c r="B17" s="40" t="s">
        <v>204</v>
      </c>
      <c r="C17" s="41">
        <v>1495111.4825000002</v>
      </c>
      <c r="D17" s="42" t="s">
        <v>79</v>
      </c>
      <c r="E17" s="19" t="s">
        <v>155</v>
      </c>
      <c r="F17" s="35" t="s">
        <v>207</v>
      </c>
    </row>
    <row r="18" spans="1:6" ht="93.5" thickBot="1" x14ac:dyDescent="0.4">
      <c r="A18" s="36" t="s">
        <v>87</v>
      </c>
      <c r="B18" s="43" t="s">
        <v>205</v>
      </c>
      <c r="C18" s="44">
        <v>15980160.727499999</v>
      </c>
      <c r="D18" s="45" t="s">
        <v>156</v>
      </c>
      <c r="E18" s="46" t="s">
        <v>157</v>
      </c>
      <c r="F18" s="38" t="s">
        <v>207</v>
      </c>
    </row>
    <row r="19" spans="1:6" ht="93.5" thickBot="1" x14ac:dyDescent="0.4">
      <c r="A19" s="31" t="s">
        <v>89</v>
      </c>
      <c r="B19" s="40" t="s">
        <v>206</v>
      </c>
      <c r="C19" s="41">
        <v>4798957.2025000006</v>
      </c>
      <c r="D19" s="42" t="s">
        <v>81</v>
      </c>
      <c r="E19" s="19" t="s">
        <v>158</v>
      </c>
      <c r="F19" s="35" t="s">
        <v>207</v>
      </c>
    </row>
    <row r="20" spans="1:6" ht="93.5" thickBot="1" x14ac:dyDescent="0.4">
      <c r="A20" s="36" t="s">
        <v>91</v>
      </c>
      <c r="B20" s="43" t="s">
        <v>284</v>
      </c>
      <c r="C20" s="44">
        <v>16231891.305</v>
      </c>
      <c r="D20" s="45" t="s">
        <v>83</v>
      </c>
      <c r="E20" s="46" t="s">
        <v>159</v>
      </c>
      <c r="F20" s="38" t="s">
        <v>207</v>
      </c>
    </row>
    <row r="21" spans="1:6" ht="140" thickBot="1" x14ac:dyDescent="0.4">
      <c r="A21" s="31" t="s">
        <v>93</v>
      </c>
      <c r="B21" s="47" t="s">
        <v>231</v>
      </c>
      <c r="C21" s="41">
        <v>7993465.6225000015</v>
      </c>
      <c r="D21" s="34" t="s">
        <v>232</v>
      </c>
      <c r="E21" s="19" t="s">
        <v>233</v>
      </c>
      <c r="F21" s="35" t="s">
        <v>207</v>
      </c>
    </row>
    <row r="22" spans="1:6" ht="93.5" thickBot="1" x14ac:dyDescent="0.4">
      <c r="A22" s="36" t="s">
        <v>95</v>
      </c>
      <c r="B22" s="48" t="s">
        <v>234</v>
      </c>
      <c r="C22" s="44">
        <v>12932855.044999998</v>
      </c>
      <c r="D22" s="25" t="s">
        <v>86</v>
      </c>
      <c r="E22" s="49" t="s">
        <v>160</v>
      </c>
      <c r="F22" s="38" t="s">
        <v>207</v>
      </c>
    </row>
    <row r="23" spans="1:6" ht="93.5" thickBot="1" x14ac:dyDescent="0.4">
      <c r="A23" s="31" t="s">
        <v>97</v>
      </c>
      <c r="B23" s="47" t="s">
        <v>235</v>
      </c>
      <c r="C23" s="41">
        <v>6160787.0249999994</v>
      </c>
      <c r="D23" s="34" t="s">
        <v>88</v>
      </c>
      <c r="E23" s="19" t="s">
        <v>161</v>
      </c>
      <c r="F23" s="35" t="s">
        <v>207</v>
      </c>
    </row>
    <row r="24" spans="1:6" ht="93.5" thickBot="1" x14ac:dyDescent="0.4">
      <c r="A24" s="36" t="s">
        <v>99</v>
      </c>
      <c r="B24" s="48" t="s">
        <v>236</v>
      </c>
      <c r="C24" s="44">
        <v>1032428.5100000001</v>
      </c>
      <c r="D24" s="25" t="s">
        <v>237</v>
      </c>
      <c r="E24" s="46" t="s">
        <v>238</v>
      </c>
      <c r="F24" s="38" t="s">
        <v>207</v>
      </c>
    </row>
    <row r="25" spans="1:6" ht="109" thickBot="1" x14ac:dyDescent="0.4">
      <c r="A25" s="31" t="s">
        <v>101</v>
      </c>
      <c r="B25" s="47" t="s">
        <v>239</v>
      </c>
      <c r="C25" s="41">
        <v>29881180.252499998</v>
      </c>
      <c r="D25" s="34" t="s">
        <v>240</v>
      </c>
      <c r="E25" s="19" t="s">
        <v>241</v>
      </c>
      <c r="F25" s="35" t="s">
        <v>207</v>
      </c>
    </row>
    <row r="26" spans="1:6" ht="93.5" thickBot="1" x14ac:dyDescent="0.4">
      <c r="A26" s="36" t="s">
        <v>103</v>
      </c>
      <c r="B26" s="48" t="s">
        <v>242</v>
      </c>
      <c r="C26" s="44">
        <v>6738905.1575000007</v>
      </c>
      <c r="D26" s="25" t="s">
        <v>243</v>
      </c>
      <c r="E26" s="46" t="s">
        <v>244</v>
      </c>
      <c r="F26" s="38" t="s">
        <v>207</v>
      </c>
    </row>
    <row r="27" spans="1:6" ht="171" thickBot="1" x14ac:dyDescent="0.4">
      <c r="A27" s="31" t="s">
        <v>105</v>
      </c>
      <c r="B27" s="47" t="s">
        <v>245</v>
      </c>
      <c r="C27" s="41">
        <v>1284143.9175</v>
      </c>
      <c r="D27" s="34" t="s">
        <v>246</v>
      </c>
      <c r="E27" s="19" t="s">
        <v>247</v>
      </c>
      <c r="F27" s="35" t="s">
        <v>207</v>
      </c>
    </row>
    <row r="28" spans="1:6" ht="93.5" thickBot="1" x14ac:dyDescent="0.4">
      <c r="A28" s="36" t="s">
        <v>107</v>
      </c>
      <c r="B28" s="48" t="s">
        <v>248</v>
      </c>
      <c r="C28" s="44">
        <v>53591604.332500011</v>
      </c>
      <c r="D28" s="25" t="s">
        <v>90</v>
      </c>
      <c r="E28" s="46" t="s">
        <v>249</v>
      </c>
      <c r="F28" s="38" t="s">
        <v>207</v>
      </c>
    </row>
    <row r="29" spans="1:6" ht="155.5" thickBot="1" x14ac:dyDescent="0.4">
      <c r="A29" s="31" t="s">
        <v>109</v>
      </c>
      <c r="B29" s="47" t="s">
        <v>250</v>
      </c>
      <c r="C29" s="41">
        <v>406221.96249999997</v>
      </c>
      <c r="D29" s="34" t="s">
        <v>251</v>
      </c>
      <c r="E29" s="19" t="s">
        <v>252</v>
      </c>
      <c r="F29" s="35" t="s">
        <v>207</v>
      </c>
    </row>
    <row r="30" spans="1:6" ht="93.5" thickBot="1" x14ac:dyDescent="0.4">
      <c r="A30" s="36" t="s">
        <v>111</v>
      </c>
      <c r="B30" s="48" t="s">
        <v>253</v>
      </c>
      <c r="C30" s="44">
        <v>1148215.3225000002</v>
      </c>
      <c r="D30" s="25" t="s">
        <v>92</v>
      </c>
      <c r="E30" s="46" t="s">
        <v>162</v>
      </c>
      <c r="F30" s="38" t="s">
        <v>207</v>
      </c>
    </row>
    <row r="31" spans="1:6" ht="93.5" thickBot="1" x14ac:dyDescent="0.4">
      <c r="A31" s="31" t="s">
        <v>113</v>
      </c>
      <c r="B31" s="47" t="s">
        <v>254</v>
      </c>
      <c r="C31" s="41">
        <v>4242497.4650000008</v>
      </c>
      <c r="D31" s="34" t="s">
        <v>94</v>
      </c>
      <c r="E31" s="19" t="s">
        <v>163</v>
      </c>
      <c r="F31" s="35" t="s">
        <v>207</v>
      </c>
    </row>
    <row r="32" spans="1:6" ht="124.5" thickBot="1" x14ac:dyDescent="0.4">
      <c r="A32" s="36" t="s">
        <v>115</v>
      </c>
      <c r="B32" s="48" t="s">
        <v>255</v>
      </c>
      <c r="C32" s="44">
        <v>2608749.9375</v>
      </c>
      <c r="D32" s="25" t="s">
        <v>96</v>
      </c>
      <c r="E32" s="46" t="s">
        <v>164</v>
      </c>
      <c r="F32" s="38" t="s">
        <v>207</v>
      </c>
    </row>
    <row r="33" spans="1:6" ht="93.5" thickBot="1" x14ac:dyDescent="0.4">
      <c r="A33" s="31" t="s">
        <v>117</v>
      </c>
      <c r="B33" s="47" t="s">
        <v>256</v>
      </c>
      <c r="C33" s="41">
        <v>28860128.207499996</v>
      </c>
      <c r="D33" s="34" t="s">
        <v>98</v>
      </c>
      <c r="E33" s="19" t="s">
        <v>165</v>
      </c>
      <c r="F33" s="35" t="s">
        <v>207</v>
      </c>
    </row>
    <row r="34" spans="1:6" ht="93.5" thickBot="1" x14ac:dyDescent="0.4">
      <c r="A34" s="36" t="s">
        <v>119</v>
      </c>
      <c r="B34" s="48" t="s">
        <v>257</v>
      </c>
      <c r="C34" s="44">
        <v>2908369.6425000001</v>
      </c>
      <c r="D34" s="25" t="s">
        <v>100</v>
      </c>
      <c r="E34" s="46" t="s">
        <v>166</v>
      </c>
      <c r="F34" s="38" t="s">
        <v>207</v>
      </c>
    </row>
    <row r="35" spans="1:6" ht="93.5" thickBot="1" x14ac:dyDescent="0.4">
      <c r="A35" s="31" t="s">
        <v>121</v>
      </c>
      <c r="B35" s="47" t="s">
        <v>258</v>
      </c>
      <c r="C35" s="41">
        <v>22845723.172499999</v>
      </c>
      <c r="D35" s="34" t="s">
        <v>102</v>
      </c>
      <c r="E35" s="19" t="s">
        <v>167</v>
      </c>
      <c r="F35" s="35" t="s">
        <v>207</v>
      </c>
    </row>
    <row r="36" spans="1:6" ht="124.5" thickBot="1" x14ac:dyDescent="0.4">
      <c r="A36" s="36" t="s">
        <v>122</v>
      </c>
      <c r="B36" s="48" t="s">
        <v>259</v>
      </c>
      <c r="C36" s="44">
        <v>6192567.2699999996</v>
      </c>
      <c r="D36" s="25" t="s">
        <v>168</v>
      </c>
      <c r="E36" s="46" t="s">
        <v>169</v>
      </c>
      <c r="F36" s="38" t="s">
        <v>207</v>
      </c>
    </row>
    <row r="37" spans="1:6" ht="109" thickBot="1" x14ac:dyDescent="0.4">
      <c r="A37" s="31" t="s">
        <v>127</v>
      </c>
      <c r="B37" s="47" t="s">
        <v>260</v>
      </c>
      <c r="C37" s="41">
        <v>4753959.6274999995</v>
      </c>
      <c r="D37" s="34" t="s">
        <v>170</v>
      </c>
      <c r="E37" s="19" t="s">
        <v>171</v>
      </c>
      <c r="F37" s="35" t="s">
        <v>207</v>
      </c>
    </row>
    <row r="38" spans="1:6" ht="93.5" thickBot="1" x14ac:dyDescent="0.4">
      <c r="A38" s="36" t="s">
        <v>178</v>
      </c>
      <c r="B38" s="48" t="s">
        <v>261</v>
      </c>
      <c r="C38" s="44">
        <v>1739050.865</v>
      </c>
      <c r="D38" s="25" t="s">
        <v>104</v>
      </c>
      <c r="E38" s="46" t="s">
        <v>172</v>
      </c>
      <c r="F38" s="38" t="s">
        <v>207</v>
      </c>
    </row>
    <row r="39" spans="1:6" ht="93.5" thickBot="1" x14ac:dyDescent="0.4">
      <c r="A39" s="31" t="s">
        <v>180</v>
      </c>
      <c r="B39" s="47" t="s">
        <v>262</v>
      </c>
      <c r="C39" s="41">
        <v>1729872.7400000002</v>
      </c>
      <c r="D39" s="34" t="s">
        <v>106</v>
      </c>
      <c r="E39" s="19" t="s">
        <v>173</v>
      </c>
      <c r="F39" s="35" t="s">
        <v>207</v>
      </c>
    </row>
    <row r="40" spans="1:6" ht="109" thickBot="1" x14ac:dyDescent="0.4">
      <c r="A40" s="36" t="s">
        <v>181</v>
      </c>
      <c r="B40" s="48" t="s">
        <v>263</v>
      </c>
      <c r="C40" s="44">
        <v>2165072.0750000002</v>
      </c>
      <c r="D40" s="25" t="s">
        <v>108</v>
      </c>
      <c r="E40" s="46" t="s">
        <v>174</v>
      </c>
      <c r="F40" s="38" t="s">
        <v>207</v>
      </c>
    </row>
    <row r="41" spans="1:6" ht="140" thickBot="1" x14ac:dyDescent="0.4">
      <c r="A41" s="31" t="s">
        <v>183</v>
      </c>
      <c r="B41" s="47" t="s">
        <v>264</v>
      </c>
      <c r="C41" s="41">
        <v>698906.55500000005</v>
      </c>
      <c r="D41" s="34" t="s">
        <v>110</v>
      </c>
      <c r="E41" s="19" t="s">
        <v>175</v>
      </c>
      <c r="F41" s="35" t="s">
        <v>207</v>
      </c>
    </row>
    <row r="42" spans="1:6" ht="124.5" thickBot="1" x14ac:dyDescent="0.4">
      <c r="A42" s="36" t="s">
        <v>185</v>
      </c>
      <c r="B42" s="48" t="s">
        <v>265</v>
      </c>
      <c r="C42" s="44">
        <v>1580203.0100000002</v>
      </c>
      <c r="D42" s="25" t="s">
        <v>112</v>
      </c>
      <c r="E42" s="46" t="s">
        <v>176</v>
      </c>
      <c r="F42" s="38" t="s">
        <v>207</v>
      </c>
    </row>
    <row r="43" spans="1:6" ht="186.5" thickBot="1" x14ac:dyDescent="0.4">
      <c r="A43" s="31" t="s">
        <v>187</v>
      </c>
      <c r="B43" s="47" t="s">
        <v>266</v>
      </c>
      <c r="C43" s="41">
        <v>752532.57500000007</v>
      </c>
      <c r="D43" s="34" t="s">
        <v>114</v>
      </c>
      <c r="E43" s="19" t="s">
        <v>177</v>
      </c>
      <c r="F43" s="35" t="s">
        <v>207</v>
      </c>
    </row>
    <row r="44" spans="1:6" ht="124.5" thickBot="1" x14ac:dyDescent="0.4">
      <c r="A44" s="49" t="s">
        <v>267</v>
      </c>
      <c r="B44" s="8" t="s">
        <v>268</v>
      </c>
      <c r="C44" s="50">
        <v>7605207.6300000008</v>
      </c>
      <c r="D44" s="8" t="s">
        <v>116</v>
      </c>
      <c r="E44" s="49" t="s">
        <v>179</v>
      </c>
      <c r="F44" s="38" t="s">
        <v>207</v>
      </c>
    </row>
    <row r="45" spans="1:6" ht="93.5" thickBot="1" x14ac:dyDescent="0.4">
      <c r="A45" s="51" t="s">
        <v>269</v>
      </c>
      <c r="B45" s="52" t="s">
        <v>270</v>
      </c>
      <c r="C45" s="53">
        <v>148141.46000000002</v>
      </c>
      <c r="D45" s="52" t="s">
        <v>271</v>
      </c>
      <c r="E45" s="51" t="s">
        <v>272</v>
      </c>
      <c r="F45" s="35" t="s">
        <v>207</v>
      </c>
    </row>
    <row r="46" spans="1:6" ht="93.5" thickBot="1" x14ac:dyDescent="0.4">
      <c r="A46" s="49" t="s">
        <v>273</v>
      </c>
      <c r="B46" s="8" t="s">
        <v>274</v>
      </c>
      <c r="C46" s="50">
        <v>4112478.605</v>
      </c>
      <c r="D46" s="8" t="s">
        <v>118</v>
      </c>
      <c r="E46" s="49" t="s">
        <v>275</v>
      </c>
      <c r="F46" s="38" t="s">
        <v>207</v>
      </c>
    </row>
    <row r="47" spans="1:6" ht="93.5" thickBot="1" x14ac:dyDescent="0.4">
      <c r="A47" s="51" t="s">
        <v>276</v>
      </c>
      <c r="B47" s="52" t="s">
        <v>277</v>
      </c>
      <c r="C47" s="53">
        <v>1847750.6925000001</v>
      </c>
      <c r="D47" s="52" t="s">
        <v>120</v>
      </c>
      <c r="E47" s="51" t="s">
        <v>182</v>
      </c>
      <c r="F47" s="35" t="s">
        <v>207</v>
      </c>
    </row>
    <row r="48" spans="1:6" ht="93.5" thickBot="1" x14ac:dyDescent="0.4">
      <c r="A48" s="49" t="s">
        <v>278</v>
      </c>
      <c r="B48" s="8" t="s">
        <v>279</v>
      </c>
      <c r="C48" s="50">
        <v>4778680.7299999995</v>
      </c>
      <c r="D48" s="8" t="s">
        <v>126</v>
      </c>
      <c r="E48" s="49" t="s">
        <v>184</v>
      </c>
      <c r="F48" s="38" t="s">
        <v>207</v>
      </c>
    </row>
    <row r="49" spans="1:6" ht="93.5" thickBot="1" x14ac:dyDescent="0.4">
      <c r="A49" s="51" t="s">
        <v>280</v>
      </c>
      <c r="B49" s="52" t="s">
        <v>281</v>
      </c>
      <c r="C49" s="53">
        <v>6745343.4950000001</v>
      </c>
      <c r="D49" s="52" t="s">
        <v>123</v>
      </c>
      <c r="E49" s="51" t="s">
        <v>186</v>
      </c>
      <c r="F49" s="35" t="s">
        <v>207</v>
      </c>
    </row>
    <row r="50" spans="1:6" ht="93.5" thickBot="1" x14ac:dyDescent="0.4">
      <c r="A50" s="54" t="s">
        <v>282</v>
      </c>
      <c r="B50" s="55" t="s">
        <v>283</v>
      </c>
      <c r="C50" s="56">
        <v>872512.77249999996</v>
      </c>
      <c r="D50" s="55" t="s">
        <v>188</v>
      </c>
      <c r="E50" s="54" t="s">
        <v>189</v>
      </c>
      <c r="F50" s="30" t="s">
        <v>207</v>
      </c>
    </row>
  </sheetData>
  <mergeCells count="1">
    <mergeCell ref="A1:D1"/>
  </mergeCells>
  <pageMargins left="0.7" right="0.7" top="0.75" bottom="0.75" header="0.3" footer="0.3"/>
  <pageSetup scale="75" fitToHeight="0" orientation="landscape" r:id="rId1"/>
  <headerFooter>
    <oddFooter>&amp;C
&amp;1 &amp;R&amp;P</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F7F2B-7940-4E85-88C3-AF8B708B5131}">
  <sheetPr codeName="Sheet2"/>
  <dimension ref="A1:G17"/>
  <sheetViews>
    <sheetView tabSelected="1" zoomScaleNormal="100" zoomScaleSheetLayoutView="90" workbookViewId="0">
      <pane ySplit="4" topLeftCell="A5" activePane="bottomLeft" state="frozen"/>
      <selection pane="bottomLeft" activeCell="G17" sqref="A1:G17"/>
    </sheetView>
  </sheetViews>
  <sheetFormatPr defaultColWidth="8.7265625" defaultRowHeight="15.5" x14ac:dyDescent="0.35"/>
  <cols>
    <col min="1" max="1" width="13.453125" style="8" customWidth="1"/>
    <col min="2" max="2" width="16.7265625" style="8" customWidth="1"/>
    <col min="3" max="3" width="21.7265625" style="8" customWidth="1"/>
    <col min="4" max="4" width="22.453125" style="8" customWidth="1"/>
    <col min="5" max="5" width="31.81640625" style="8" customWidth="1"/>
    <col min="6" max="6" width="34.7265625" style="8" customWidth="1"/>
    <col min="7" max="7" width="42.453125" style="8" customWidth="1"/>
    <col min="8" max="8" width="19" style="8" customWidth="1"/>
    <col min="9" max="16384" width="8.7265625" style="8"/>
  </cols>
  <sheetData>
    <row r="1" spans="1:7" ht="27.5" customHeight="1" x14ac:dyDescent="0.35">
      <c r="A1" s="57" t="s">
        <v>285</v>
      </c>
      <c r="B1" s="58"/>
      <c r="C1" s="58"/>
      <c r="D1" s="58"/>
    </row>
    <row r="3" spans="1:7" ht="16" thickBot="1" x14ac:dyDescent="0.4"/>
    <row r="4" spans="1:7" ht="34.5" thickBot="1" x14ac:dyDescent="0.4">
      <c r="A4" s="1" t="s">
        <v>0</v>
      </c>
      <c r="B4" s="2" t="s">
        <v>1</v>
      </c>
      <c r="C4" s="2" t="s">
        <v>68</v>
      </c>
      <c r="D4" s="2" t="s">
        <v>130</v>
      </c>
      <c r="E4" s="1" t="s">
        <v>3</v>
      </c>
      <c r="F4" s="1" t="s">
        <v>4</v>
      </c>
      <c r="G4" s="1" t="s">
        <v>128</v>
      </c>
    </row>
    <row r="5" spans="1:7" ht="93.5" thickBot="1" x14ac:dyDescent="0.4">
      <c r="A5" s="4" t="s">
        <v>18</v>
      </c>
      <c r="B5" s="6" t="s">
        <v>19</v>
      </c>
      <c r="C5" s="23">
        <f>(C7+C8)/C6</f>
        <v>13985.115475812845</v>
      </c>
      <c r="D5" s="23">
        <f>(D7+D8)/D6</f>
        <v>21717.086114130434</v>
      </c>
      <c r="E5" s="4" t="s">
        <v>20</v>
      </c>
      <c r="F5" s="4" t="s">
        <v>7</v>
      </c>
      <c r="G5" s="18" t="s">
        <v>211</v>
      </c>
    </row>
    <row r="6" spans="1:7" ht="93.5" thickBot="1" x14ac:dyDescent="0.4">
      <c r="A6" s="4" t="s">
        <v>129</v>
      </c>
      <c r="B6" s="5" t="s">
        <v>21</v>
      </c>
      <c r="C6" s="5">
        <v>1261</v>
      </c>
      <c r="D6" s="5">
        <v>184</v>
      </c>
      <c r="E6" s="17" t="s">
        <v>212</v>
      </c>
      <c r="F6" s="9" t="s">
        <v>7</v>
      </c>
      <c r="G6" s="19" t="s">
        <v>223</v>
      </c>
    </row>
    <row r="7" spans="1:7" ht="94" thickBot="1" x14ac:dyDescent="0.4">
      <c r="A7" s="4" t="s">
        <v>22</v>
      </c>
      <c r="B7" s="5" t="s">
        <v>12</v>
      </c>
      <c r="C7" s="23">
        <f>C9</f>
        <v>10182748.682499999</v>
      </c>
      <c r="D7" s="23">
        <f>D9</f>
        <v>2793421.1699999995</v>
      </c>
      <c r="E7" s="13" t="s">
        <v>23</v>
      </c>
      <c r="F7" s="9" t="s">
        <v>7</v>
      </c>
      <c r="G7" s="19" t="s">
        <v>217</v>
      </c>
    </row>
    <row r="8" spans="1:7" ht="109.5" thickBot="1" x14ac:dyDescent="0.4">
      <c r="A8" s="4" t="s">
        <v>24</v>
      </c>
      <c r="B8" s="5" t="s">
        <v>14</v>
      </c>
      <c r="C8" s="20">
        <f>SUM(C10:C15)</f>
        <v>7452481.9325000001</v>
      </c>
      <c r="D8" s="20">
        <f>SUM(D10:D15)</f>
        <v>1202522.675</v>
      </c>
      <c r="E8" s="9" t="s">
        <v>25</v>
      </c>
      <c r="F8" s="9" t="s">
        <v>7</v>
      </c>
      <c r="G8" s="19" t="s">
        <v>216</v>
      </c>
    </row>
    <row r="9" spans="1:7" ht="155.5" thickBot="1" x14ac:dyDescent="0.4">
      <c r="A9" s="4" t="s">
        <v>213</v>
      </c>
      <c r="B9" s="16" t="s">
        <v>69</v>
      </c>
      <c r="C9" s="21">
        <v>10182748.682499999</v>
      </c>
      <c r="D9" s="21">
        <v>2793421.1699999995</v>
      </c>
      <c r="E9" s="17" t="s">
        <v>219</v>
      </c>
      <c r="F9" s="17" t="s">
        <v>214</v>
      </c>
      <c r="G9" s="18" t="s">
        <v>224</v>
      </c>
    </row>
    <row r="10" spans="1:7" ht="171" thickBot="1" x14ac:dyDescent="0.4">
      <c r="A10" s="4" t="s">
        <v>26</v>
      </c>
      <c r="B10" s="16" t="s">
        <v>136</v>
      </c>
      <c r="C10" s="22">
        <v>3444349.19</v>
      </c>
      <c r="D10" s="22">
        <v>479156.21</v>
      </c>
      <c r="E10" s="17" t="s">
        <v>221</v>
      </c>
      <c r="F10" s="17" t="s">
        <v>194</v>
      </c>
      <c r="G10" s="18" t="s">
        <v>225</v>
      </c>
    </row>
    <row r="11" spans="1:7" ht="169" customHeight="1" thickBot="1" x14ac:dyDescent="0.4">
      <c r="A11" s="4" t="s">
        <v>27</v>
      </c>
      <c r="B11" s="16" t="s">
        <v>137</v>
      </c>
      <c r="C11" s="22">
        <v>1988485.73</v>
      </c>
      <c r="D11" s="22">
        <v>251131.86</v>
      </c>
      <c r="E11" s="17" t="s">
        <v>222</v>
      </c>
      <c r="F11" s="17" t="s">
        <v>195</v>
      </c>
      <c r="G11" s="18" t="s">
        <v>226</v>
      </c>
    </row>
    <row r="12" spans="1:7" ht="162.5" customHeight="1" thickBot="1" x14ac:dyDescent="0.4">
      <c r="A12" s="4" t="s">
        <v>133</v>
      </c>
      <c r="B12" s="16" t="s">
        <v>138</v>
      </c>
      <c r="C12" s="22">
        <v>659315.59</v>
      </c>
      <c r="D12" s="22">
        <v>132598.73000000001</v>
      </c>
      <c r="E12" s="17" t="s">
        <v>143</v>
      </c>
      <c r="F12" s="17" t="s">
        <v>193</v>
      </c>
      <c r="G12" s="18" t="s">
        <v>227</v>
      </c>
    </row>
    <row r="13" spans="1:7" ht="264" thickBot="1" x14ac:dyDescent="0.4">
      <c r="A13" s="4" t="s">
        <v>134</v>
      </c>
      <c r="B13" s="16" t="s">
        <v>139</v>
      </c>
      <c r="C13" s="22">
        <v>270315.58</v>
      </c>
      <c r="D13" s="22">
        <v>53009.1</v>
      </c>
      <c r="E13" s="17" t="s">
        <v>142</v>
      </c>
      <c r="F13" s="17" t="s">
        <v>192</v>
      </c>
      <c r="G13" s="18" t="s">
        <v>228</v>
      </c>
    </row>
    <row r="14" spans="1:7" ht="170.5" customHeight="1" thickBot="1" x14ac:dyDescent="0.4">
      <c r="A14" s="4" t="s">
        <v>145</v>
      </c>
      <c r="B14" s="16" t="s">
        <v>135</v>
      </c>
      <c r="C14" s="22">
        <v>64121.79</v>
      </c>
      <c r="D14" s="22">
        <v>104848.18</v>
      </c>
      <c r="E14" s="17" t="s">
        <v>132</v>
      </c>
      <c r="F14" s="17" t="s">
        <v>190</v>
      </c>
      <c r="G14" s="18" t="s">
        <v>229</v>
      </c>
    </row>
    <row r="15" spans="1:7" ht="156.5" customHeight="1" thickBot="1" x14ac:dyDescent="0.4">
      <c r="A15" s="4" t="s">
        <v>144</v>
      </c>
      <c r="B15" s="16" t="s">
        <v>140</v>
      </c>
      <c r="C15" s="22">
        <v>1025894.0525000001</v>
      </c>
      <c r="D15" s="22">
        <v>181778.59499999997</v>
      </c>
      <c r="E15" s="17" t="s">
        <v>141</v>
      </c>
      <c r="F15" s="17" t="s">
        <v>191</v>
      </c>
      <c r="G15" s="18" t="s">
        <v>230</v>
      </c>
    </row>
    <row r="17" spans="1:2" x14ac:dyDescent="0.35">
      <c r="A17" s="8" t="s">
        <v>131</v>
      </c>
      <c r="B17" s="3" t="s">
        <v>208</v>
      </c>
    </row>
  </sheetData>
  <autoFilter ref="A4:H15" xr:uid="{70CF7F2B-7940-4E85-88C3-AF8B708B5131}"/>
  <mergeCells count="1">
    <mergeCell ref="A1:D1"/>
  </mergeCells>
  <pageMargins left="0.7" right="0.7" top="0.75" bottom="0.75" header="0.3" footer="0.3"/>
  <pageSetup scale="38" orientation="landscape" r:id="rId1"/>
  <headerFooter>
    <oddFooter>&amp;C &amp;R&amp;P</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CFF4-630A-41B2-958F-BE1F84128475}">
  <sheetPr codeName="Sheet3"/>
  <dimension ref="B1:C5"/>
  <sheetViews>
    <sheetView view="pageBreakPreview" zoomScale="90" zoomScaleNormal="100" zoomScaleSheetLayoutView="90" workbookViewId="0">
      <selection activeCell="B5" sqref="B5"/>
    </sheetView>
  </sheetViews>
  <sheetFormatPr defaultRowHeight="14.5" x14ac:dyDescent="0.35"/>
  <cols>
    <col min="2" max="2" width="104.54296875" customWidth="1"/>
    <col min="3" max="3" width="28.1796875" customWidth="1"/>
  </cols>
  <sheetData>
    <row r="1" spans="2:3" ht="16.5" thickBot="1" x14ac:dyDescent="0.4">
      <c r="B1" s="6" t="s">
        <v>28</v>
      </c>
    </row>
    <row r="2" spans="2:3" ht="208.5" customHeight="1" x14ac:dyDescent="0.35">
      <c r="B2" s="15" t="s">
        <v>215</v>
      </c>
    </row>
    <row r="4" spans="2:3" ht="16.5" thickBot="1" x14ac:dyDescent="0.4">
      <c r="B4" s="6" t="s">
        <v>29</v>
      </c>
    </row>
    <row r="5" spans="2:3" ht="221" x14ac:dyDescent="0.35">
      <c r="B5" s="24" t="s">
        <v>220</v>
      </c>
      <c r="C5" s="14"/>
    </row>
  </sheetData>
  <pageMargins left="0.7" right="0.7" top="0.75" bottom="0.75" header="0.3" footer="0.3"/>
  <pageSetup orientation="portrait" r:id="rId1"/>
  <headerFooter>
    <oddFooter xml:space="preserve">&amp;C_x000D_&amp;1#&amp;"Calibri"&amp;10&amp;K000000 Internal </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847C-3E11-43ED-AC60-C16B4385378E}">
  <sheetPr codeName="Sheet4"/>
  <dimension ref="B1:B40"/>
  <sheetViews>
    <sheetView view="pageBreakPreview" zoomScale="60" zoomScaleNormal="100" workbookViewId="0">
      <selection activeCell="B26" sqref="B26:B27"/>
    </sheetView>
  </sheetViews>
  <sheetFormatPr defaultColWidth="8.7265625" defaultRowHeight="15.5" x14ac:dyDescent="0.35"/>
  <cols>
    <col min="1" max="1" width="8.7265625" style="3"/>
    <col min="2" max="2" width="148.26953125" style="8" customWidth="1"/>
    <col min="3" max="16384" width="8.7265625" style="3"/>
  </cols>
  <sheetData>
    <row r="1" spans="2:2" ht="17" x14ac:dyDescent="0.35">
      <c r="B1" s="10" t="s">
        <v>30</v>
      </c>
    </row>
    <row r="2" spans="2:2" ht="17" x14ac:dyDescent="0.35">
      <c r="B2" s="11" t="s">
        <v>31</v>
      </c>
    </row>
    <row r="3" spans="2:2" ht="17" x14ac:dyDescent="0.35">
      <c r="B3" s="11" t="s">
        <v>32</v>
      </c>
    </row>
    <row r="4" spans="2:2" ht="17" x14ac:dyDescent="0.35">
      <c r="B4" s="11" t="s">
        <v>33</v>
      </c>
    </row>
    <row r="5" spans="2:2" ht="34" x14ac:dyDescent="0.35">
      <c r="B5" s="11" t="s">
        <v>34</v>
      </c>
    </row>
    <row r="6" spans="2:2" ht="34" x14ac:dyDescent="0.35">
      <c r="B6" s="11" t="s">
        <v>35</v>
      </c>
    </row>
    <row r="7" spans="2:2" ht="34" x14ac:dyDescent="0.35">
      <c r="B7" s="11" t="s">
        <v>36</v>
      </c>
    </row>
    <row r="8" spans="2:2" ht="17" x14ac:dyDescent="0.35">
      <c r="B8" s="11" t="s">
        <v>37</v>
      </c>
    </row>
    <row r="9" spans="2:2" ht="17" x14ac:dyDescent="0.35">
      <c r="B9" s="11" t="s">
        <v>38</v>
      </c>
    </row>
    <row r="10" spans="2:2" ht="17" x14ac:dyDescent="0.35">
      <c r="B10" s="11" t="s">
        <v>39</v>
      </c>
    </row>
    <row r="11" spans="2:2" ht="17" x14ac:dyDescent="0.35">
      <c r="B11" s="11" t="s">
        <v>40</v>
      </c>
    </row>
    <row r="12" spans="2:2" ht="17" x14ac:dyDescent="0.35">
      <c r="B12" s="11" t="s">
        <v>41</v>
      </c>
    </row>
    <row r="13" spans="2:2" ht="34" x14ac:dyDescent="0.35">
      <c r="B13" s="11" t="s">
        <v>42</v>
      </c>
    </row>
    <row r="14" spans="2:2" ht="17" x14ac:dyDescent="0.35">
      <c r="B14" s="11" t="s">
        <v>43</v>
      </c>
    </row>
    <row r="15" spans="2:2" ht="17" x14ac:dyDescent="0.35">
      <c r="B15" s="11" t="s">
        <v>44</v>
      </c>
    </row>
    <row r="16" spans="2:2" ht="17" x14ac:dyDescent="0.35">
      <c r="B16" s="11" t="s">
        <v>45</v>
      </c>
    </row>
    <row r="17" spans="2:2" ht="17" x14ac:dyDescent="0.35">
      <c r="B17" s="11" t="s">
        <v>46</v>
      </c>
    </row>
    <row r="18" spans="2:2" ht="17" x14ac:dyDescent="0.35">
      <c r="B18" s="11" t="s">
        <v>47</v>
      </c>
    </row>
    <row r="19" spans="2:2" ht="51" x14ac:dyDescent="0.35">
      <c r="B19" s="11" t="s">
        <v>48</v>
      </c>
    </row>
    <row r="20" spans="2:2" ht="51" x14ac:dyDescent="0.35">
      <c r="B20" s="11" t="s">
        <v>49</v>
      </c>
    </row>
    <row r="21" spans="2:2" ht="34" x14ac:dyDescent="0.35">
      <c r="B21" s="11" t="s">
        <v>50</v>
      </c>
    </row>
    <row r="22" spans="2:2" ht="17" x14ac:dyDescent="0.35">
      <c r="B22" s="11" t="s">
        <v>51</v>
      </c>
    </row>
    <row r="23" spans="2:2" ht="17" x14ac:dyDescent="0.35">
      <c r="B23" s="11" t="s">
        <v>52</v>
      </c>
    </row>
    <row r="24" spans="2:2" ht="17" x14ac:dyDescent="0.35">
      <c r="B24" s="11" t="s">
        <v>53</v>
      </c>
    </row>
    <row r="25" spans="2:2" ht="34" x14ac:dyDescent="0.35">
      <c r="B25" s="11" t="s">
        <v>54</v>
      </c>
    </row>
    <row r="26" spans="2:2" ht="17" x14ac:dyDescent="0.35">
      <c r="B26" s="11" t="s">
        <v>55</v>
      </c>
    </row>
    <row r="27" spans="2:2" ht="17" x14ac:dyDescent="0.35">
      <c r="B27" s="11" t="s">
        <v>56</v>
      </c>
    </row>
    <row r="28" spans="2:2" x14ac:dyDescent="0.35">
      <c r="B28" s="7"/>
    </row>
    <row r="29" spans="2:2" x14ac:dyDescent="0.35">
      <c r="B29" s="7"/>
    </row>
    <row r="30" spans="2:2" ht="29" x14ac:dyDescent="0.35">
      <c r="B30" s="12" t="s">
        <v>57</v>
      </c>
    </row>
    <row r="31" spans="2:2" ht="29" x14ac:dyDescent="0.35">
      <c r="B31" s="12" t="s">
        <v>58</v>
      </c>
    </row>
    <row r="32" spans="2:2" ht="87" x14ac:dyDescent="0.35">
      <c r="B32" s="12" t="s">
        <v>59</v>
      </c>
    </row>
    <row r="33" spans="2:2" ht="43.5" x14ac:dyDescent="0.35">
      <c r="B33" s="12" t="s">
        <v>60</v>
      </c>
    </row>
    <row r="34" spans="2:2" ht="87" x14ac:dyDescent="0.35">
      <c r="B34" s="12" t="s">
        <v>61</v>
      </c>
    </row>
    <row r="35" spans="2:2" x14ac:dyDescent="0.35">
      <c r="B35" s="12" t="s">
        <v>62</v>
      </c>
    </row>
    <row r="36" spans="2:2" ht="29" x14ac:dyDescent="0.35">
      <c r="B36" s="12" t="s">
        <v>63</v>
      </c>
    </row>
    <row r="37" spans="2:2" ht="58" x14ac:dyDescent="0.35">
      <c r="B37" s="12" t="s">
        <v>64</v>
      </c>
    </row>
    <row r="38" spans="2:2" ht="43.5" x14ac:dyDescent="0.35">
      <c r="B38" s="12" t="s">
        <v>65</v>
      </c>
    </row>
    <row r="39" spans="2:2" ht="58" x14ac:dyDescent="0.35">
      <c r="B39" s="12" t="s">
        <v>66</v>
      </c>
    </row>
    <row r="40" spans="2:2" ht="87" x14ac:dyDescent="0.35">
      <c r="B40" s="12" t="s">
        <v>67</v>
      </c>
    </row>
  </sheetData>
  <hyperlinks>
    <hyperlink ref="B36" location="_ftnref7" display="_ftnref7" xr:uid="{58468FD4-DDF5-459B-BF85-96C050111DD3}"/>
    <hyperlink ref="B35" location="_ftnref6" display="_ftnref6" xr:uid="{C2E9D9EB-0C1B-47EA-A732-1B10102BC3F5}"/>
    <hyperlink ref="B34" location="_ftnref5" display="_ftnref5" xr:uid="{020A0758-ADE5-4D13-9D16-A8B38696187A}"/>
    <hyperlink ref="B33" location="_ftnref4" display="_ftnref4" xr:uid="{89AAA2F1-497C-40B3-86F4-7E0113520574}"/>
    <hyperlink ref="B7" location="_ftn2" display="_ftn2" xr:uid="{47FB1632-5599-4B8C-B9F6-1CB3D0CA749A}"/>
    <hyperlink ref="B6" location="_ftn1" display="_ftn1" xr:uid="{4BACE53E-C24B-4A99-974B-F3CD987A1610}"/>
    <hyperlink ref="B25" location="_ftn11" display="_ftn11" xr:uid="{F06244AE-72FA-436B-932D-8AB509F4B35E}"/>
    <hyperlink ref="B23" location="_ftn10" display="_ftn10" xr:uid="{44812574-2235-4378-85F2-DB52F30303E3}"/>
    <hyperlink ref="B22" location="_ftn9" display="_ftn9" xr:uid="{7222ECC1-623B-451C-BDBA-34CF2117817F}"/>
    <hyperlink ref="B21" location="_ftn8" display="_ftn8" xr:uid="{2015DA88-7165-45A9-95E3-F76E67C06546}"/>
    <hyperlink ref="B18" location="_ftn7" display="_ftn7" xr:uid="{9A9C2D2A-1481-448C-AF1F-C07294599979}"/>
    <hyperlink ref="B17" location="_ftn6" display="_ftn6" xr:uid="{51C12E4B-8617-4435-AA69-F3DCDB709002}"/>
    <hyperlink ref="B16" location="_ftn5" display="_ftn5" xr:uid="{EC96CFBF-0A3D-4A7C-9034-06146E0D519C}"/>
    <hyperlink ref="B15" location="_ftn4" display="_ftn4" xr:uid="{13D7EE05-E0E8-47DD-ACD3-D7E5740C7321}"/>
    <hyperlink ref="B14" location="_ftn3" display="_ftn3" xr:uid="{72CAF54E-1E91-45A2-8971-DBB0DD88F30E}"/>
  </hyperlinks>
  <pageMargins left="0.7" right="0.7" top="0.75" bottom="0.75" header="0.3" footer="0.3"/>
  <pageSetup orientation="portrait" r:id="rId1"/>
  <headerFooter>
    <oddFooter xml:space="preserve">&amp;C_x000D_&amp;1#&amp;"Calibri"&amp;10&amp;K000000 Internal </oddFooter>
  </headerFooter>
  <customProperties>
    <customPr name="_pios_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A8D20C4EC264458B98240D9EB32E80" ma:contentTypeVersion="18" ma:contentTypeDescription="Create a new document." ma:contentTypeScope="" ma:versionID="2e58279a17eadd1dcd579da497c84abb">
  <xsd:schema xmlns:xsd="http://www.w3.org/2001/XMLSchema" xmlns:xs="http://www.w3.org/2001/XMLSchema" xmlns:p="http://schemas.microsoft.com/office/2006/metadata/properties" xmlns:ns2="97e57212-3e02-407f-8b2d-05f7d7f19b15" xmlns:ns3="8e6e2ab6-5aa6-4492-ad8c-db2bbaf92009" xmlns:ns4="6190dc3e-16fe-40db-a268-1513ec47d4bd" targetNamespace="http://schemas.microsoft.com/office/2006/metadata/properties" ma:root="true" ma:fieldsID="3d204d75598c4673128042a55bdea190" ns2:_="" ns3:_="" ns4:_="">
    <xsd:import namespace="97e57212-3e02-407f-8b2d-05f7d7f19b15"/>
    <xsd:import namespace="8e6e2ab6-5aa6-4492-ad8c-db2bbaf92009"/>
    <xsd:import namespace="6190dc3e-16fe-40db-a268-1513ec47d4bd"/>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e489f33-7cda-4c40-9ec8-f6744c858df1}" ma:internalName="TaxCatchAll" ma:showField="CatchAllData"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e489f33-7cda-4c40-9ec8-f6744c858df1}" ma:internalName="TaxCatchAllLabel" ma:readOnly="true" ma:showField="CatchAllDataLabel" ma:web="ad84b0de-91a1-4042-9547-e1d29c8e27cb">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6e2ab6-5aa6-4492-ad8c-db2bbaf92009"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90dc3e-16fe-40db-a268-1513ec47d4b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8e6e2ab6-5aa6-4492-ad8c-db2bbaf92009">
      <Terms xmlns="http://schemas.microsoft.com/office/infopath/2007/PartnerControls"/>
    </lcf76f155ced4ddcb4097134ff3c332f>
    <TaxCatchAll xmlns="97e57212-3e02-407f-8b2d-05f7d7f19b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446D89D2-BF22-478F-8760-2B6FAB0CA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8e6e2ab6-5aa6-4492-ad8c-db2bbaf92009"/>
    <ds:schemaRef ds:uri="6190dc3e-16fe-40db-a268-1513ec47d4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D5DBAA-9B36-400F-AFE1-286D70BDD136}">
  <ds:schemaRefs>
    <ds:schemaRef ds:uri="6190dc3e-16fe-40db-a268-1513ec47d4bd"/>
    <ds:schemaRef ds:uri="97e57212-3e02-407f-8b2d-05f7d7f19b1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e6e2ab6-5aa6-4492-ad8c-db2bbaf92009"/>
    <ds:schemaRef ds:uri="http://www.w3.org/XML/1998/namespace"/>
  </ds:schemaRefs>
</ds:datastoreItem>
</file>

<file path=customXml/itemProps3.xml><?xml version="1.0" encoding="utf-8"?>
<ds:datastoreItem xmlns:ds="http://schemas.openxmlformats.org/officeDocument/2006/customXml" ds:itemID="{DA4067AF-693E-430C-A59D-D9780873591D}">
  <ds:schemaRefs>
    <ds:schemaRef ds:uri="http://schemas.microsoft.com/sharepoint/v3/contenttype/forms"/>
  </ds:schemaRefs>
</ds:datastoreItem>
</file>

<file path=customXml/itemProps4.xml><?xml version="1.0" encoding="utf-8"?>
<ds:datastoreItem xmlns:ds="http://schemas.openxmlformats.org/officeDocument/2006/customXml" ds:itemID="{ED0C014D-E36F-4BA2-8DA6-2900FE9A3A1C}">
  <ds:schemaRefs>
    <ds:schemaRef ds:uri="Microsoft.SharePoint.Taxonomy.ContentTypeSync"/>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Distribution Pipelines</vt:lpstr>
      <vt:lpstr>Medium-Pr Regulator Stations</vt:lpstr>
      <vt:lpstr>Directions</vt:lpstr>
      <vt:lpstr>Definitions</vt:lpstr>
      <vt:lpstr>Definitions!_ftn4</vt:lpstr>
      <vt:lpstr>Definitions!_ftn5</vt:lpstr>
      <vt:lpstr>Definitions!_ftn6</vt:lpstr>
      <vt:lpstr>Definitions!_ftn7</vt:lpstr>
      <vt:lpstr>Definitions!_ftnref10</vt:lpstr>
      <vt:lpstr>Definitions!_ftnref11</vt:lpstr>
      <vt:lpstr>Definitions!_ftnref3</vt:lpstr>
      <vt:lpstr>Definitions!_ftnref4</vt:lpstr>
      <vt:lpstr>Definitions!_ftnref5</vt:lpstr>
      <vt:lpstr>Definitions!_ftnref6</vt:lpstr>
      <vt:lpstr>Definitions!_ftnref7</vt:lpstr>
      <vt:lpstr>Definitions!_ftnref8</vt:lpstr>
      <vt:lpstr>Definitions!_ftnref9</vt:lpstr>
      <vt:lpstr>Directions!Print_Area</vt:lpstr>
      <vt:lpstr>'Medium-Pr Regulator Stations'!Print_Area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Cotroneo, Eileen</cp:lastModifiedBy>
  <cp:revision/>
  <cp:lastPrinted>2025-11-04T22:59:43Z</cp:lastPrinted>
  <dcterms:created xsi:type="dcterms:W3CDTF">2025-09-04T00:44:05Z</dcterms:created>
  <dcterms:modified xsi:type="dcterms:W3CDTF">2025-11-04T22:59:47Z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0x01010033A8D20C4EC264458B98240D9EB32E80</vt:lpwstr>
  </property>
  <property fmtid="{D5CDD505-2E9C-101B-9397-08002B2CF9AE}" pid="3" name="MediaServiceImageTags">
    <vt:lpwstr/>
  </property>
  <property fmtid="{D5CDD505-2E9C-101B-9397-08002B2CF9AE}" pid="4" name="pgeRecordCategory">
    <vt:lpwstr/>
  </property>
</Properties>
</file>