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PD\DR ME\DR Projects\Data Requests\ED\ED 2022-06-22 (2023-25 Load Impacts)\"/>
    </mc:Choice>
  </mc:AlternateContent>
  <xr:revisionPtr revIDLastSave="0" documentId="13_ncr:1_{BCDE6DEB-5E9E-49EC-AB59-981B928B0C13}" xr6:coauthVersionLast="47" xr6:coauthVersionMax="47" xr10:uidLastSave="{00000000-0000-0000-0000-000000000000}"/>
  <bookViews>
    <workbookView xWindow="25245" yWindow="390" windowWidth="23595" windowHeight="13590" tabRatio="500" xr2:uid="{00000000-000D-0000-FFFF-FFFF00000000}"/>
  </bookViews>
  <sheets>
    <sheet name="PG&amp;E 2023 DR Allocations" sheetId="1" r:id="rId1"/>
    <sheet name="PG&amp;E 2023 DR Allocations wLoss" sheetId="4" r:id="rId2"/>
    <sheet name="PG&amp;E 2024 DR Allocations" sheetId="2" r:id="rId3"/>
    <sheet name="PG&amp;E 2024 DR Allocations wLoss" sheetId="5" r:id="rId4"/>
    <sheet name="PG&amp;E 2025 DR Allocations" sheetId="3" r:id="rId5"/>
    <sheet name="PG&amp;E 2025 DR Allocations wLoss" sheetId="6" r:id="rId6"/>
  </sheets>
  <externalReferences>
    <externalReference r:id="rId7"/>
  </externalReferences>
  <definedNames>
    <definedName name="Enrollment">[1]Lookups!$D$7</definedName>
    <definedName name="local_capacity_area_selected">'PG&amp;E 2023 DR Allocations'!$C$7</definedName>
    <definedName name="peaking_condition_selected">'PG&amp;E 2023 DR Allocations'!$C$13</definedName>
    <definedName name="weather_conditions_selected">'PG&amp;E 2023 DR Allocations'!$C$11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8" i="6" l="1"/>
  <c r="N88" i="6"/>
  <c r="M88" i="6"/>
  <c r="L88" i="6"/>
  <c r="K88" i="6"/>
  <c r="J88" i="6"/>
  <c r="I88" i="6"/>
  <c r="H88" i="6"/>
  <c r="G88" i="6"/>
  <c r="F88" i="6"/>
  <c r="E88" i="6"/>
  <c r="D88" i="6"/>
  <c r="O87" i="6"/>
  <c r="N87" i="6"/>
  <c r="M87" i="6"/>
  <c r="L87" i="6"/>
  <c r="K87" i="6"/>
  <c r="J87" i="6"/>
  <c r="I87" i="6"/>
  <c r="H87" i="6"/>
  <c r="G87" i="6"/>
  <c r="F87" i="6"/>
  <c r="E87" i="6"/>
  <c r="D87" i="6"/>
  <c r="O86" i="6"/>
  <c r="N86" i="6"/>
  <c r="M86" i="6"/>
  <c r="L86" i="6"/>
  <c r="K86" i="6"/>
  <c r="J86" i="6"/>
  <c r="I86" i="6"/>
  <c r="H86" i="6"/>
  <c r="G86" i="6"/>
  <c r="F86" i="6"/>
  <c r="E86" i="6"/>
  <c r="D86" i="6"/>
  <c r="O85" i="6"/>
  <c r="N85" i="6"/>
  <c r="M85" i="6"/>
  <c r="L85" i="6"/>
  <c r="K85" i="6"/>
  <c r="J85" i="6"/>
  <c r="I85" i="6"/>
  <c r="H85" i="6"/>
  <c r="G85" i="6"/>
  <c r="F85" i="6"/>
  <c r="E85" i="6"/>
  <c r="D85" i="6"/>
  <c r="O84" i="6"/>
  <c r="N84" i="6"/>
  <c r="M84" i="6"/>
  <c r="L84" i="6"/>
  <c r="K84" i="6"/>
  <c r="J84" i="6"/>
  <c r="I84" i="6"/>
  <c r="H84" i="6"/>
  <c r="G84" i="6"/>
  <c r="F84" i="6"/>
  <c r="E84" i="6"/>
  <c r="D84" i="6"/>
  <c r="O83" i="6"/>
  <c r="N83" i="6"/>
  <c r="M83" i="6"/>
  <c r="L83" i="6"/>
  <c r="K83" i="6"/>
  <c r="J83" i="6"/>
  <c r="I83" i="6"/>
  <c r="H83" i="6"/>
  <c r="G83" i="6"/>
  <c r="F83" i="6"/>
  <c r="E83" i="6"/>
  <c r="D83" i="6"/>
  <c r="O82" i="6"/>
  <c r="N82" i="6"/>
  <c r="M82" i="6"/>
  <c r="L82" i="6"/>
  <c r="K82" i="6"/>
  <c r="J82" i="6"/>
  <c r="I82" i="6"/>
  <c r="H82" i="6"/>
  <c r="G82" i="6"/>
  <c r="F82" i="6"/>
  <c r="E82" i="6"/>
  <c r="D82" i="6"/>
  <c r="O81" i="6"/>
  <c r="N81" i="6"/>
  <c r="M81" i="6"/>
  <c r="L81" i="6"/>
  <c r="K81" i="6"/>
  <c r="J81" i="6"/>
  <c r="I81" i="6"/>
  <c r="H81" i="6"/>
  <c r="G81" i="6"/>
  <c r="F81" i="6"/>
  <c r="E81" i="6"/>
  <c r="D81" i="6"/>
  <c r="O79" i="6"/>
  <c r="N79" i="6"/>
  <c r="M79" i="6"/>
  <c r="L79" i="6"/>
  <c r="K79" i="6"/>
  <c r="J79" i="6"/>
  <c r="I79" i="6"/>
  <c r="H79" i="6"/>
  <c r="G79" i="6"/>
  <c r="F79" i="6"/>
  <c r="E79" i="6"/>
  <c r="D79" i="6"/>
  <c r="O78" i="6"/>
  <c r="N78" i="6"/>
  <c r="M78" i="6"/>
  <c r="L78" i="6"/>
  <c r="K78" i="6"/>
  <c r="J78" i="6"/>
  <c r="I78" i="6"/>
  <c r="H78" i="6"/>
  <c r="G78" i="6"/>
  <c r="F78" i="6"/>
  <c r="E78" i="6"/>
  <c r="D78" i="6"/>
  <c r="O77" i="6"/>
  <c r="N77" i="6"/>
  <c r="M77" i="6"/>
  <c r="L77" i="6"/>
  <c r="K77" i="6"/>
  <c r="J77" i="6"/>
  <c r="I77" i="6"/>
  <c r="H77" i="6"/>
  <c r="G77" i="6"/>
  <c r="F77" i="6"/>
  <c r="E77" i="6"/>
  <c r="D77" i="6"/>
  <c r="O76" i="6"/>
  <c r="N76" i="6"/>
  <c r="M76" i="6"/>
  <c r="L76" i="6"/>
  <c r="K76" i="6"/>
  <c r="J76" i="6"/>
  <c r="I76" i="6"/>
  <c r="H76" i="6"/>
  <c r="G76" i="6"/>
  <c r="F76" i="6"/>
  <c r="E76" i="6"/>
  <c r="D76" i="6"/>
  <c r="O75" i="6"/>
  <c r="N75" i="6"/>
  <c r="M75" i="6"/>
  <c r="L75" i="6"/>
  <c r="K75" i="6"/>
  <c r="J75" i="6"/>
  <c r="I75" i="6"/>
  <c r="H75" i="6"/>
  <c r="G75" i="6"/>
  <c r="F75" i="6"/>
  <c r="E75" i="6"/>
  <c r="D75" i="6"/>
  <c r="O74" i="6"/>
  <c r="N74" i="6"/>
  <c r="M74" i="6"/>
  <c r="L74" i="6"/>
  <c r="K74" i="6"/>
  <c r="J74" i="6"/>
  <c r="I74" i="6"/>
  <c r="H74" i="6"/>
  <c r="G74" i="6"/>
  <c r="F74" i="6"/>
  <c r="E74" i="6"/>
  <c r="D74" i="6"/>
  <c r="O73" i="6"/>
  <c r="N73" i="6"/>
  <c r="M73" i="6"/>
  <c r="L73" i="6"/>
  <c r="K73" i="6"/>
  <c r="J73" i="6"/>
  <c r="I73" i="6"/>
  <c r="H73" i="6"/>
  <c r="G73" i="6"/>
  <c r="F73" i="6"/>
  <c r="E73" i="6"/>
  <c r="D73" i="6"/>
  <c r="O72" i="6"/>
  <c r="N72" i="6"/>
  <c r="M72" i="6"/>
  <c r="L72" i="6"/>
  <c r="K72" i="6"/>
  <c r="J72" i="6"/>
  <c r="I72" i="6"/>
  <c r="H72" i="6"/>
  <c r="G72" i="6"/>
  <c r="F72" i="6"/>
  <c r="E72" i="6"/>
  <c r="D72" i="6"/>
  <c r="O70" i="6"/>
  <c r="N70" i="6"/>
  <c r="M70" i="6"/>
  <c r="L70" i="6"/>
  <c r="K70" i="6"/>
  <c r="J70" i="6"/>
  <c r="I70" i="6"/>
  <c r="H70" i="6"/>
  <c r="G70" i="6"/>
  <c r="F70" i="6"/>
  <c r="E70" i="6"/>
  <c r="D70" i="6"/>
  <c r="O69" i="6"/>
  <c r="N69" i="6"/>
  <c r="M69" i="6"/>
  <c r="L69" i="6"/>
  <c r="K69" i="6"/>
  <c r="J69" i="6"/>
  <c r="I69" i="6"/>
  <c r="H69" i="6"/>
  <c r="G69" i="6"/>
  <c r="F69" i="6"/>
  <c r="E69" i="6"/>
  <c r="D69" i="6"/>
  <c r="O68" i="6"/>
  <c r="N68" i="6"/>
  <c r="M68" i="6"/>
  <c r="L68" i="6"/>
  <c r="K68" i="6"/>
  <c r="J68" i="6"/>
  <c r="I68" i="6"/>
  <c r="H68" i="6"/>
  <c r="G68" i="6"/>
  <c r="F68" i="6"/>
  <c r="E68" i="6"/>
  <c r="D68" i="6"/>
  <c r="O67" i="6"/>
  <c r="N67" i="6"/>
  <c r="M67" i="6"/>
  <c r="L67" i="6"/>
  <c r="K67" i="6"/>
  <c r="J67" i="6"/>
  <c r="I67" i="6"/>
  <c r="H67" i="6"/>
  <c r="G67" i="6"/>
  <c r="F67" i="6"/>
  <c r="E67" i="6"/>
  <c r="D67" i="6"/>
  <c r="O66" i="6"/>
  <c r="N66" i="6"/>
  <c r="M66" i="6"/>
  <c r="L66" i="6"/>
  <c r="K66" i="6"/>
  <c r="J66" i="6"/>
  <c r="I66" i="6"/>
  <c r="H66" i="6"/>
  <c r="G66" i="6"/>
  <c r="F66" i="6"/>
  <c r="E66" i="6"/>
  <c r="D66" i="6"/>
  <c r="O65" i="6"/>
  <c r="N65" i="6"/>
  <c r="M65" i="6"/>
  <c r="L65" i="6"/>
  <c r="K65" i="6"/>
  <c r="J65" i="6"/>
  <c r="I65" i="6"/>
  <c r="H65" i="6"/>
  <c r="G65" i="6"/>
  <c r="F65" i="6"/>
  <c r="E65" i="6"/>
  <c r="D65" i="6"/>
  <c r="O64" i="6"/>
  <c r="N64" i="6"/>
  <c r="M64" i="6"/>
  <c r="L64" i="6"/>
  <c r="K64" i="6"/>
  <c r="J64" i="6"/>
  <c r="I64" i="6"/>
  <c r="H64" i="6"/>
  <c r="G64" i="6"/>
  <c r="F64" i="6"/>
  <c r="E64" i="6"/>
  <c r="D64" i="6"/>
  <c r="O63" i="6"/>
  <c r="N63" i="6"/>
  <c r="M63" i="6"/>
  <c r="L63" i="6"/>
  <c r="K63" i="6"/>
  <c r="J63" i="6"/>
  <c r="I63" i="6"/>
  <c r="H63" i="6"/>
  <c r="G63" i="6"/>
  <c r="F63" i="6"/>
  <c r="E63" i="6"/>
  <c r="D63" i="6"/>
  <c r="O61" i="6"/>
  <c r="N61" i="6"/>
  <c r="M61" i="6"/>
  <c r="L61" i="6"/>
  <c r="L97" i="6" s="1"/>
  <c r="K61" i="6"/>
  <c r="J61" i="6"/>
  <c r="I61" i="6"/>
  <c r="H61" i="6"/>
  <c r="G61" i="6"/>
  <c r="F61" i="6"/>
  <c r="E61" i="6"/>
  <c r="E97" i="6" s="1"/>
  <c r="D61" i="6"/>
  <c r="D97" i="6" s="1"/>
  <c r="O60" i="6"/>
  <c r="O96" i="6" s="1"/>
  <c r="N60" i="6"/>
  <c r="M60" i="6"/>
  <c r="L60" i="6"/>
  <c r="K60" i="6"/>
  <c r="J60" i="6"/>
  <c r="I60" i="6"/>
  <c r="H60" i="6"/>
  <c r="H96" i="6" s="1"/>
  <c r="G60" i="6"/>
  <c r="F60" i="6"/>
  <c r="E60" i="6"/>
  <c r="D60" i="6"/>
  <c r="O59" i="6"/>
  <c r="N59" i="6"/>
  <c r="M59" i="6"/>
  <c r="L59" i="6"/>
  <c r="L95" i="6" s="1"/>
  <c r="K59" i="6"/>
  <c r="K95" i="6" s="1"/>
  <c r="J59" i="6"/>
  <c r="I59" i="6"/>
  <c r="H59" i="6"/>
  <c r="G59" i="6"/>
  <c r="F59" i="6"/>
  <c r="E59" i="6"/>
  <c r="D59" i="6"/>
  <c r="D95" i="6" s="1"/>
  <c r="O58" i="6"/>
  <c r="O94" i="6" s="1"/>
  <c r="N58" i="6"/>
  <c r="M58" i="6"/>
  <c r="L58" i="6"/>
  <c r="K58" i="6"/>
  <c r="J58" i="6"/>
  <c r="I58" i="6"/>
  <c r="H58" i="6"/>
  <c r="H94" i="6" s="1"/>
  <c r="G58" i="6"/>
  <c r="G94" i="6" s="1"/>
  <c r="F58" i="6"/>
  <c r="E58" i="6"/>
  <c r="D58" i="6"/>
  <c r="O57" i="6"/>
  <c r="N57" i="6"/>
  <c r="M57" i="6"/>
  <c r="M93" i="6" s="1"/>
  <c r="L57" i="6"/>
  <c r="L93" i="6" s="1"/>
  <c r="K57" i="6"/>
  <c r="K93" i="6" s="1"/>
  <c r="J57" i="6"/>
  <c r="I57" i="6"/>
  <c r="H57" i="6"/>
  <c r="G57" i="6"/>
  <c r="F57" i="6"/>
  <c r="E57" i="6"/>
  <c r="D57" i="6"/>
  <c r="D93" i="6" s="1"/>
  <c r="O56" i="6"/>
  <c r="O92" i="6" s="1"/>
  <c r="N56" i="6"/>
  <c r="M56" i="6"/>
  <c r="L56" i="6"/>
  <c r="K56" i="6"/>
  <c r="J56" i="6"/>
  <c r="I56" i="6"/>
  <c r="H56" i="6"/>
  <c r="H92" i="6" s="1"/>
  <c r="G56" i="6"/>
  <c r="G92" i="6" s="1"/>
  <c r="F56" i="6"/>
  <c r="E56" i="6"/>
  <c r="D56" i="6"/>
  <c r="O55" i="6"/>
  <c r="N55" i="6"/>
  <c r="M55" i="6"/>
  <c r="L55" i="6"/>
  <c r="L91" i="6" s="1"/>
  <c r="K55" i="6"/>
  <c r="K91" i="6" s="1"/>
  <c r="J55" i="6"/>
  <c r="I55" i="6"/>
  <c r="H55" i="6"/>
  <c r="G55" i="6"/>
  <c r="F55" i="6"/>
  <c r="E55" i="6"/>
  <c r="D55" i="6"/>
  <c r="D91" i="6" s="1"/>
  <c r="O54" i="6"/>
  <c r="N54" i="6"/>
  <c r="M54" i="6"/>
  <c r="L54" i="6"/>
  <c r="K54" i="6"/>
  <c r="J54" i="6"/>
  <c r="I54" i="6"/>
  <c r="H54" i="6"/>
  <c r="G54" i="6"/>
  <c r="F54" i="6"/>
  <c r="E54" i="6"/>
  <c r="D54" i="6"/>
  <c r="O41" i="6"/>
  <c r="N41" i="6"/>
  <c r="M41" i="6"/>
  <c r="L41" i="6"/>
  <c r="K41" i="6"/>
  <c r="J41" i="6"/>
  <c r="I41" i="6"/>
  <c r="H41" i="6"/>
  <c r="G41" i="6"/>
  <c r="F41" i="6"/>
  <c r="E41" i="6"/>
  <c r="D41" i="6"/>
  <c r="O40" i="6"/>
  <c r="N40" i="6"/>
  <c r="M40" i="6"/>
  <c r="L40" i="6"/>
  <c r="K40" i="6"/>
  <c r="J40" i="6"/>
  <c r="I40" i="6"/>
  <c r="H40" i="6"/>
  <c r="G40" i="6"/>
  <c r="F40" i="6"/>
  <c r="E40" i="6"/>
  <c r="D40" i="6"/>
  <c r="O39" i="6"/>
  <c r="N39" i="6"/>
  <c r="M39" i="6"/>
  <c r="L39" i="6"/>
  <c r="K39" i="6"/>
  <c r="J39" i="6"/>
  <c r="I39" i="6"/>
  <c r="H39" i="6"/>
  <c r="G39" i="6"/>
  <c r="F39" i="6"/>
  <c r="E39" i="6"/>
  <c r="D39" i="6"/>
  <c r="O38" i="6"/>
  <c r="N38" i="6"/>
  <c r="M38" i="6"/>
  <c r="L38" i="6"/>
  <c r="K38" i="6"/>
  <c r="J38" i="6"/>
  <c r="I38" i="6"/>
  <c r="H38" i="6"/>
  <c r="G38" i="6"/>
  <c r="F38" i="6"/>
  <c r="E38" i="6"/>
  <c r="D38" i="6"/>
  <c r="O37" i="6"/>
  <c r="N37" i="6"/>
  <c r="M37" i="6"/>
  <c r="L37" i="6"/>
  <c r="K37" i="6"/>
  <c r="J37" i="6"/>
  <c r="I37" i="6"/>
  <c r="H37" i="6"/>
  <c r="G37" i="6"/>
  <c r="F37" i="6"/>
  <c r="E37" i="6"/>
  <c r="D37" i="6"/>
  <c r="O36" i="6"/>
  <c r="N36" i="6"/>
  <c r="M36" i="6"/>
  <c r="L36" i="6"/>
  <c r="K36" i="6"/>
  <c r="J36" i="6"/>
  <c r="I36" i="6"/>
  <c r="H36" i="6"/>
  <c r="G36" i="6"/>
  <c r="F36" i="6"/>
  <c r="E36" i="6"/>
  <c r="D36" i="6"/>
  <c r="O35" i="6"/>
  <c r="N35" i="6"/>
  <c r="M35" i="6"/>
  <c r="L35" i="6"/>
  <c r="K35" i="6"/>
  <c r="J35" i="6"/>
  <c r="I35" i="6"/>
  <c r="H35" i="6"/>
  <c r="G35" i="6"/>
  <c r="F35" i="6"/>
  <c r="E35" i="6"/>
  <c r="D35" i="6"/>
  <c r="O34" i="6"/>
  <c r="N34" i="6"/>
  <c r="M34" i="6"/>
  <c r="L34" i="6"/>
  <c r="K34" i="6"/>
  <c r="J34" i="6"/>
  <c r="I34" i="6"/>
  <c r="H34" i="6"/>
  <c r="G34" i="6"/>
  <c r="F34" i="6"/>
  <c r="E34" i="6"/>
  <c r="D34" i="6"/>
  <c r="O32" i="6"/>
  <c r="N32" i="6"/>
  <c r="M32" i="6"/>
  <c r="L32" i="6"/>
  <c r="K32" i="6"/>
  <c r="J32" i="6"/>
  <c r="I32" i="6"/>
  <c r="H32" i="6"/>
  <c r="G32" i="6"/>
  <c r="F32" i="6"/>
  <c r="E32" i="6"/>
  <c r="D32" i="6"/>
  <c r="O31" i="6"/>
  <c r="N31" i="6"/>
  <c r="M31" i="6"/>
  <c r="L31" i="6"/>
  <c r="K31" i="6"/>
  <c r="J31" i="6"/>
  <c r="I31" i="6"/>
  <c r="H31" i="6"/>
  <c r="G31" i="6"/>
  <c r="F31" i="6"/>
  <c r="E31" i="6"/>
  <c r="D31" i="6"/>
  <c r="O30" i="6"/>
  <c r="N30" i="6"/>
  <c r="M30" i="6"/>
  <c r="L30" i="6"/>
  <c r="K30" i="6"/>
  <c r="J30" i="6"/>
  <c r="I30" i="6"/>
  <c r="H30" i="6"/>
  <c r="G30" i="6"/>
  <c r="F30" i="6"/>
  <c r="E30" i="6"/>
  <c r="D30" i="6"/>
  <c r="O29" i="6"/>
  <c r="N29" i="6"/>
  <c r="M29" i="6"/>
  <c r="L29" i="6"/>
  <c r="K29" i="6"/>
  <c r="J29" i="6"/>
  <c r="I29" i="6"/>
  <c r="H29" i="6"/>
  <c r="G29" i="6"/>
  <c r="F29" i="6"/>
  <c r="E29" i="6"/>
  <c r="D29" i="6"/>
  <c r="O28" i="6"/>
  <c r="N28" i="6"/>
  <c r="M28" i="6"/>
  <c r="L28" i="6"/>
  <c r="K28" i="6"/>
  <c r="J28" i="6"/>
  <c r="I28" i="6"/>
  <c r="H28" i="6"/>
  <c r="G28" i="6"/>
  <c r="F28" i="6"/>
  <c r="E28" i="6"/>
  <c r="D28" i="6"/>
  <c r="O27" i="6"/>
  <c r="N27" i="6"/>
  <c r="M27" i="6"/>
  <c r="L27" i="6"/>
  <c r="K27" i="6"/>
  <c r="J27" i="6"/>
  <c r="I27" i="6"/>
  <c r="H27" i="6"/>
  <c r="G27" i="6"/>
  <c r="F27" i="6"/>
  <c r="E27" i="6"/>
  <c r="D27" i="6"/>
  <c r="O26" i="6"/>
  <c r="N26" i="6"/>
  <c r="M26" i="6"/>
  <c r="L26" i="6"/>
  <c r="K26" i="6"/>
  <c r="J26" i="6"/>
  <c r="I26" i="6"/>
  <c r="H26" i="6"/>
  <c r="G26" i="6"/>
  <c r="F26" i="6"/>
  <c r="E26" i="6"/>
  <c r="D26" i="6"/>
  <c r="O25" i="6"/>
  <c r="N25" i="6"/>
  <c r="M25" i="6"/>
  <c r="L25" i="6"/>
  <c r="K25" i="6"/>
  <c r="J25" i="6"/>
  <c r="I25" i="6"/>
  <c r="H25" i="6"/>
  <c r="G25" i="6"/>
  <c r="F25" i="6"/>
  <c r="E25" i="6"/>
  <c r="D25" i="6"/>
  <c r="O23" i="6"/>
  <c r="N23" i="6"/>
  <c r="M23" i="6"/>
  <c r="L23" i="6"/>
  <c r="K23" i="6"/>
  <c r="J23" i="6"/>
  <c r="I23" i="6"/>
  <c r="H23" i="6"/>
  <c r="G23" i="6"/>
  <c r="F23" i="6"/>
  <c r="E23" i="6"/>
  <c r="D23" i="6"/>
  <c r="O22" i="6"/>
  <c r="N22" i="6"/>
  <c r="M22" i="6"/>
  <c r="L22" i="6"/>
  <c r="K22" i="6"/>
  <c r="J22" i="6"/>
  <c r="I22" i="6"/>
  <c r="H22" i="6"/>
  <c r="G22" i="6"/>
  <c r="F22" i="6"/>
  <c r="E22" i="6"/>
  <c r="D22" i="6"/>
  <c r="O21" i="6"/>
  <c r="N21" i="6"/>
  <c r="M21" i="6"/>
  <c r="L21" i="6"/>
  <c r="K21" i="6"/>
  <c r="J21" i="6"/>
  <c r="I21" i="6"/>
  <c r="H21" i="6"/>
  <c r="G21" i="6"/>
  <c r="F21" i="6"/>
  <c r="E21" i="6"/>
  <c r="D21" i="6"/>
  <c r="O20" i="6"/>
  <c r="N20" i="6"/>
  <c r="M20" i="6"/>
  <c r="L20" i="6"/>
  <c r="K20" i="6"/>
  <c r="J20" i="6"/>
  <c r="I20" i="6"/>
  <c r="H20" i="6"/>
  <c r="G20" i="6"/>
  <c r="F20" i="6"/>
  <c r="E20" i="6"/>
  <c r="D20" i="6"/>
  <c r="O19" i="6"/>
  <c r="N19" i="6"/>
  <c r="M19" i="6"/>
  <c r="L19" i="6"/>
  <c r="K19" i="6"/>
  <c r="J19" i="6"/>
  <c r="I19" i="6"/>
  <c r="H19" i="6"/>
  <c r="G19" i="6"/>
  <c r="F19" i="6"/>
  <c r="E19" i="6"/>
  <c r="D19" i="6"/>
  <c r="O18" i="6"/>
  <c r="N18" i="6"/>
  <c r="M18" i="6"/>
  <c r="L18" i="6"/>
  <c r="K18" i="6"/>
  <c r="J18" i="6"/>
  <c r="I18" i="6"/>
  <c r="H18" i="6"/>
  <c r="G18" i="6"/>
  <c r="F18" i="6"/>
  <c r="E18" i="6"/>
  <c r="D18" i="6"/>
  <c r="O17" i="6"/>
  <c r="N17" i="6"/>
  <c r="M17" i="6"/>
  <c r="L17" i="6"/>
  <c r="K17" i="6"/>
  <c r="J17" i="6"/>
  <c r="I17" i="6"/>
  <c r="H17" i="6"/>
  <c r="G17" i="6"/>
  <c r="F17" i="6"/>
  <c r="E17" i="6"/>
  <c r="D17" i="6"/>
  <c r="O16" i="6"/>
  <c r="N16" i="6"/>
  <c r="M16" i="6"/>
  <c r="L16" i="6"/>
  <c r="K16" i="6"/>
  <c r="J16" i="6"/>
  <c r="I16" i="6"/>
  <c r="H16" i="6"/>
  <c r="G16" i="6"/>
  <c r="F16" i="6"/>
  <c r="E16" i="6"/>
  <c r="D16" i="6"/>
  <c r="O14" i="6"/>
  <c r="N14" i="6"/>
  <c r="M14" i="6"/>
  <c r="L14" i="6"/>
  <c r="K14" i="6"/>
  <c r="J14" i="6"/>
  <c r="I14" i="6"/>
  <c r="H14" i="6"/>
  <c r="G14" i="6"/>
  <c r="F14" i="6"/>
  <c r="E14" i="6"/>
  <c r="D14" i="6"/>
  <c r="O13" i="6"/>
  <c r="N13" i="6"/>
  <c r="M13" i="6"/>
  <c r="L13" i="6"/>
  <c r="K13" i="6"/>
  <c r="J13" i="6"/>
  <c r="I13" i="6"/>
  <c r="H13" i="6"/>
  <c r="G13" i="6"/>
  <c r="F13" i="6"/>
  <c r="E13" i="6"/>
  <c r="D13" i="6"/>
  <c r="O12" i="6"/>
  <c r="N12" i="6"/>
  <c r="M12" i="6"/>
  <c r="L12" i="6"/>
  <c r="K12" i="6"/>
  <c r="J12" i="6"/>
  <c r="I12" i="6"/>
  <c r="H12" i="6"/>
  <c r="G12" i="6"/>
  <c r="F12" i="6"/>
  <c r="E12" i="6"/>
  <c r="D12" i="6"/>
  <c r="O11" i="6"/>
  <c r="N11" i="6"/>
  <c r="M11" i="6"/>
  <c r="L11" i="6"/>
  <c r="K11" i="6"/>
  <c r="J11" i="6"/>
  <c r="I11" i="6"/>
  <c r="H11" i="6"/>
  <c r="G11" i="6"/>
  <c r="F11" i="6"/>
  <c r="E11" i="6"/>
  <c r="D11" i="6"/>
  <c r="O10" i="6"/>
  <c r="N10" i="6"/>
  <c r="M10" i="6"/>
  <c r="L10" i="6"/>
  <c r="K10" i="6"/>
  <c r="J10" i="6"/>
  <c r="I10" i="6"/>
  <c r="H10" i="6"/>
  <c r="G10" i="6"/>
  <c r="F10" i="6"/>
  <c r="E10" i="6"/>
  <c r="D10" i="6"/>
  <c r="O9" i="6"/>
  <c r="N9" i="6"/>
  <c r="M9" i="6"/>
  <c r="L9" i="6"/>
  <c r="K9" i="6"/>
  <c r="J9" i="6"/>
  <c r="I9" i="6"/>
  <c r="H9" i="6"/>
  <c r="G9" i="6"/>
  <c r="F9" i="6"/>
  <c r="E9" i="6"/>
  <c r="D9" i="6"/>
  <c r="O8" i="6"/>
  <c r="N8" i="6"/>
  <c r="M8" i="6"/>
  <c r="L8" i="6"/>
  <c r="K8" i="6"/>
  <c r="J8" i="6"/>
  <c r="I8" i="6"/>
  <c r="H8" i="6"/>
  <c r="G8" i="6"/>
  <c r="F8" i="6"/>
  <c r="E8" i="6"/>
  <c r="D8" i="6"/>
  <c r="O7" i="6"/>
  <c r="N7" i="6"/>
  <c r="M7" i="6"/>
  <c r="L7" i="6"/>
  <c r="K7" i="6"/>
  <c r="J7" i="6"/>
  <c r="I7" i="6"/>
  <c r="H7" i="6"/>
  <c r="G7" i="6"/>
  <c r="F7" i="6"/>
  <c r="E7" i="6"/>
  <c r="D7" i="6"/>
  <c r="O96" i="3"/>
  <c r="N96" i="3"/>
  <c r="M96" i="3"/>
  <c r="L96" i="3"/>
  <c r="K96" i="3"/>
  <c r="J96" i="3"/>
  <c r="I96" i="3"/>
  <c r="H96" i="3"/>
  <c r="G96" i="3"/>
  <c r="F96" i="3"/>
  <c r="E96" i="3"/>
  <c r="D96" i="3"/>
  <c r="O95" i="3"/>
  <c r="N95" i="3"/>
  <c r="M95" i="3"/>
  <c r="L95" i="3"/>
  <c r="K95" i="3"/>
  <c r="J95" i="3"/>
  <c r="I95" i="3"/>
  <c r="H95" i="3"/>
  <c r="G95" i="3"/>
  <c r="F95" i="3"/>
  <c r="E95" i="3"/>
  <c r="D95" i="3"/>
  <c r="O94" i="3"/>
  <c r="N94" i="3"/>
  <c r="M94" i="3"/>
  <c r="L94" i="3"/>
  <c r="K94" i="3"/>
  <c r="J94" i="3"/>
  <c r="I94" i="3"/>
  <c r="H94" i="3"/>
  <c r="G94" i="3"/>
  <c r="F94" i="3"/>
  <c r="E94" i="3"/>
  <c r="D94" i="3"/>
  <c r="O93" i="3"/>
  <c r="N93" i="3"/>
  <c r="M93" i="3"/>
  <c r="L93" i="3"/>
  <c r="K93" i="3"/>
  <c r="J93" i="3"/>
  <c r="I93" i="3"/>
  <c r="H93" i="3"/>
  <c r="G93" i="3"/>
  <c r="F93" i="3"/>
  <c r="E93" i="3"/>
  <c r="D93" i="3"/>
  <c r="O92" i="3"/>
  <c r="N92" i="3"/>
  <c r="M92" i="3"/>
  <c r="L92" i="3"/>
  <c r="K92" i="3"/>
  <c r="J92" i="3"/>
  <c r="I92" i="3"/>
  <c r="H92" i="3"/>
  <c r="G92" i="3"/>
  <c r="F92" i="3"/>
  <c r="E92" i="3"/>
  <c r="D92" i="3"/>
  <c r="O91" i="3"/>
  <c r="N91" i="3"/>
  <c r="M91" i="3"/>
  <c r="L91" i="3"/>
  <c r="K91" i="3"/>
  <c r="J91" i="3"/>
  <c r="I91" i="3"/>
  <c r="H91" i="3"/>
  <c r="G91" i="3"/>
  <c r="F91" i="3"/>
  <c r="E91" i="3"/>
  <c r="D91" i="3"/>
  <c r="O90" i="3"/>
  <c r="N90" i="3"/>
  <c r="M90" i="3"/>
  <c r="L90" i="3"/>
  <c r="K90" i="3"/>
  <c r="J90" i="3"/>
  <c r="I90" i="3"/>
  <c r="H90" i="3"/>
  <c r="G90" i="3"/>
  <c r="F90" i="3"/>
  <c r="E90" i="3"/>
  <c r="D90" i="3"/>
  <c r="O89" i="3"/>
  <c r="N89" i="3"/>
  <c r="M89" i="3"/>
  <c r="L89" i="3"/>
  <c r="K89" i="3"/>
  <c r="J89" i="3"/>
  <c r="I89" i="3"/>
  <c r="H89" i="3"/>
  <c r="G89" i="3"/>
  <c r="F89" i="3"/>
  <c r="E89" i="3"/>
  <c r="D89" i="3"/>
  <c r="O88" i="3"/>
  <c r="N88" i="3"/>
  <c r="M88" i="3"/>
  <c r="L88" i="3"/>
  <c r="K88" i="3"/>
  <c r="J88" i="3"/>
  <c r="I88" i="3"/>
  <c r="H88" i="3"/>
  <c r="G88" i="3"/>
  <c r="F88" i="3"/>
  <c r="E88" i="3"/>
  <c r="D88" i="3"/>
  <c r="O79" i="3"/>
  <c r="N79" i="3"/>
  <c r="M79" i="3"/>
  <c r="L79" i="3"/>
  <c r="K79" i="3"/>
  <c r="J79" i="3"/>
  <c r="I79" i="3"/>
  <c r="H79" i="3"/>
  <c r="G79" i="3"/>
  <c r="F79" i="3"/>
  <c r="E79" i="3"/>
  <c r="D79" i="3"/>
  <c r="O70" i="3"/>
  <c r="N70" i="3"/>
  <c r="M70" i="3"/>
  <c r="L70" i="3"/>
  <c r="K70" i="3"/>
  <c r="J70" i="3"/>
  <c r="I70" i="3"/>
  <c r="H70" i="3"/>
  <c r="G70" i="3"/>
  <c r="F70" i="3"/>
  <c r="E70" i="3"/>
  <c r="D70" i="3"/>
  <c r="O61" i="3"/>
  <c r="N61" i="3"/>
  <c r="M61" i="3"/>
  <c r="L61" i="3"/>
  <c r="K61" i="3"/>
  <c r="J61" i="3"/>
  <c r="I61" i="3"/>
  <c r="H61" i="3"/>
  <c r="G61" i="3"/>
  <c r="F61" i="3"/>
  <c r="E61" i="3"/>
  <c r="D61" i="3"/>
  <c r="O49" i="3"/>
  <c r="N49" i="3"/>
  <c r="M49" i="3"/>
  <c r="L49" i="3"/>
  <c r="K49" i="3"/>
  <c r="J49" i="3"/>
  <c r="I49" i="3"/>
  <c r="H49" i="3"/>
  <c r="G49" i="3"/>
  <c r="F49" i="3"/>
  <c r="E49" i="3"/>
  <c r="D49" i="3"/>
  <c r="O48" i="3"/>
  <c r="N48" i="3"/>
  <c r="M48" i="3"/>
  <c r="L48" i="3"/>
  <c r="K48" i="3"/>
  <c r="J48" i="3"/>
  <c r="I48" i="3"/>
  <c r="H48" i="3"/>
  <c r="G48" i="3"/>
  <c r="F48" i="3"/>
  <c r="E48" i="3"/>
  <c r="D48" i="3"/>
  <c r="O47" i="3"/>
  <c r="N47" i="3"/>
  <c r="M47" i="3"/>
  <c r="L47" i="3"/>
  <c r="K47" i="3"/>
  <c r="J47" i="3"/>
  <c r="I47" i="3"/>
  <c r="H47" i="3"/>
  <c r="G47" i="3"/>
  <c r="F47" i="3"/>
  <c r="E47" i="3"/>
  <c r="D47" i="3"/>
  <c r="O46" i="3"/>
  <c r="N46" i="3"/>
  <c r="M46" i="3"/>
  <c r="L46" i="3"/>
  <c r="K46" i="3"/>
  <c r="J46" i="3"/>
  <c r="I46" i="3"/>
  <c r="H46" i="3"/>
  <c r="G46" i="3"/>
  <c r="F46" i="3"/>
  <c r="E46" i="3"/>
  <c r="D46" i="3"/>
  <c r="O45" i="3"/>
  <c r="N45" i="3"/>
  <c r="M45" i="3"/>
  <c r="L45" i="3"/>
  <c r="K45" i="3"/>
  <c r="J45" i="3"/>
  <c r="I45" i="3"/>
  <c r="H45" i="3"/>
  <c r="G45" i="3"/>
  <c r="F45" i="3"/>
  <c r="E45" i="3"/>
  <c r="D45" i="3"/>
  <c r="O44" i="3"/>
  <c r="N44" i="3"/>
  <c r="M44" i="3"/>
  <c r="L44" i="3"/>
  <c r="K44" i="3"/>
  <c r="J44" i="3"/>
  <c r="I44" i="3"/>
  <c r="H44" i="3"/>
  <c r="G44" i="3"/>
  <c r="F44" i="3"/>
  <c r="E44" i="3"/>
  <c r="D44" i="3"/>
  <c r="O43" i="3"/>
  <c r="N43" i="3"/>
  <c r="M43" i="3"/>
  <c r="L43" i="3"/>
  <c r="K43" i="3"/>
  <c r="J43" i="3"/>
  <c r="I43" i="3"/>
  <c r="H43" i="3"/>
  <c r="G43" i="3"/>
  <c r="F43" i="3"/>
  <c r="E43" i="3"/>
  <c r="D43" i="3"/>
  <c r="O42" i="3"/>
  <c r="N42" i="3"/>
  <c r="M42" i="3"/>
  <c r="L42" i="3"/>
  <c r="K42" i="3"/>
  <c r="J42" i="3"/>
  <c r="I42" i="3"/>
  <c r="H42" i="3"/>
  <c r="G42" i="3"/>
  <c r="F42" i="3"/>
  <c r="E42" i="3"/>
  <c r="D42" i="3"/>
  <c r="O41" i="3"/>
  <c r="N41" i="3"/>
  <c r="M41" i="3"/>
  <c r="L41" i="3"/>
  <c r="K41" i="3"/>
  <c r="J41" i="3"/>
  <c r="I41" i="3"/>
  <c r="H41" i="3"/>
  <c r="G41" i="3"/>
  <c r="F41" i="3"/>
  <c r="E41" i="3"/>
  <c r="D41" i="3"/>
  <c r="O32" i="3"/>
  <c r="N32" i="3"/>
  <c r="M32" i="3"/>
  <c r="L32" i="3"/>
  <c r="K32" i="3"/>
  <c r="J32" i="3"/>
  <c r="I32" i="3"/>
  <c r="H32" i="3"/>
  <c r="G32" i="3"/>
  <c r="F32" i="3"/>
  <c r="E32" i="3"/>
  <c r="D32" i="3"/>
  <c r="O23" i="3"/>
  <c r="N23" i="3"/>
  <c r="M23" i="3"/>
  <c r="L23" i="3"/>
  <c r="K23" i="3"/>
  <c r="J23" i="3"/>
  <c r="I23" i="3"/>
  <c r="H23" i="3"/>
  <c r="G23" i="3"/>
  <c r="F23" i="3"/>
  <c r="E23" i="3"/>
  <c r="D23" i="3"/>
  <c r="O14" i="3"/>
  <c r="N14" i="3"/>
  <c r="M14" i="3"/>
  <c r="L14" i="3"/>
  <c r="K14" i="3"/>
  <c r="J14" i="3"/>
  <c r="I14" i="3"/>
  <c r="H14" i="3"/>
  <c r="G14" i="3"/>
  <c r="F14" i="3"/>
  <c r="E14" i="3"/>
  <c r="D14" i="3"/>
  <c r="O88" i="5"/>
  <c r="N88" i="5"/>
  <c r="M88" i="5"/>
  <c r="L88" i="5"/>
  <c r="K88" i="5"/>
  <c r="J88" i="5"/>
  <c r="I88" i="5"/>
  <c r="H88" i="5"/>
  <c r="G88" i="5"/>
  <c r="F88" i="5"/>
  <c r="E88" i="5"/>
  <c r="D88" i="5"/>
  <c r="O87" i="5"/>
  <c r="N87" i="5"/>
  <c r="M87" i="5"/>
  <c r="L87" i="5"/>
  <c r="K87" i="5"/>
  <c r="J87" i="5"/>
  <c r="I87" i="5"/>
  <c r="H87" i="5"/>
  <c r="G87" i="5"/>
  <c r="F87" i="5"/>
  <c r="E87" i="5"/>
  <c r="D87" i="5"/>
  <c r="O86" i="5"/>
  <c r="N86" i="5"/>
  <c r="M86" i="5"/>
  <c r="L86" i="5"/>
  <c r="K86" i="5"/>
  <c r="J86" i="5"/>
  <c r="I86" i="5"/>
  <c r="H86" i="5"/>
  <c r="G86" i="5"/>
  <c r="F86" i="5"/>
  <c r="E86" i="5"/>
  <c r="D86" i="5"/>
  <c r="O85" i="5"/>
  <c r="N85" i="5"/>
  <c r="M85" i="5"/>
  <c r="L85" i="5"/>
  <c r="K85" i="5"/>
  <c r="J85" i="5"/>
  <c r="I85" i="5"/>
  <c r="H85" i="5"/>
  <c r="G85" i="5"/>
  <c r="F85" i="5"/>
  <c r="E85" i="5"/>
  <c r="D85" i="5"/>
  <c r="O84" i="5"/>
  <c r="N84" i="5"/>
  <c r="M84" i="5"/>
  <c r="L84" i="5"/>
  <c r="K84" i="5"/>
  <c r="J84" i="5"/>
  <c r="I84" i="5"/>
  <c r="H84" i="5"/>
  <c r="G84" i="5"/>
  <c r="F84" i="5"/>
  <c r="E84" i="5"/>
  <c r="D84" i="5"/>
  <c r="O83" i="5"/>
  <c r="N83" i="5"/>
  <c r="M83" i="5"/>
  <c r="L83" i="5"/>
  <c r="K83" i="5"/>
  <c r="J83" i="5"/>
  <c r="I83" i="5"/>
  <c r="H83" i="5"/>
  <c r="G83" i="5"/>
  <c r="F83" i="5"/>
  <c r="E83" i="5"/>
  <c r="D83" i="5"/>
  <c r="O82" i="5"/>
  <c r="N82" i="5"/>
  <c r="M82" i="5"/>
  <c r="L82" i="5"/>
  <c r="K82" i="5"/>
  <c r="J82" i="5"/>
  <c r="I82" i="5"/>
  <c r="H82" i="5"/>
  <c r="G82" i="5"/>
  <c r="F82" i="5"/>
  <c r="E82" i="5"/>
  <c r="D82" i="5"/>
  <c r="O81" i="5"/>
  <c r="N81" i="5"/>
  <c r="M81" i="5"/>
  <c r="L81" i="5"/>
  <c r="K81" i="5"/>
  <c r="J81" i="5"/>
  <c r="I81" i="5"/>
  <c r="H81" i="5"/>
  <c r="G81" i="5"/>
  <c r="F81" i="5"/>
  <c r="E81" i="5"/>
  <c r="D81" i="5"/>
  <c r="O79" i="5"/>
  <c r="N79" i="5"/>
  <c r="M79" i="5"/>
  <c r="L79" i="5"/>
  <c r="K79" i="5"/>
  <c r="J79" i="5"/>
  <c r="I79" i="5"/>
  <c r="H79" i="5"/>
  <c r="G79" i="5"/>
  <c r="F79" i="5"/>
  <c r="E79" i="5"/>
  <c r="D79" i="5"/>
  <c r="O78" i="5"/>
  <c r="N78" i="5"/>
  <c r="M78" i="5"/>
  <c r="L78" i="5"/>
  <c r="K78" i="5"/>
  <c r="J78" i="5"/>
  <c r="I78" i="5"/>
  <c r="H78" i="5"/>
  <c r="G78" i="5"/>
  <c r="F78" i="5"/>
  <c r="E78" i="5"/>
  <c r="D78" i="5"/>
  <c r="O77" i="5"/>
  <c r="N77" i="5"/>
  <c r="M77" i="5"/>
  <c r="L77" i="5"/>
  <c r="K77" i="5"/>
  <c r="J77" i="5"/>
  <c r="I77" i="5"/>
  <c r="H77" i="5"/>
  <c r="G77" i="5"/>
  <c r="F77" i="5"/>
  <c r="E77" i="5"/>
  <c r="D77" i="5"/>
  <c r="O76" i="5"/>
  <c r="N76" i="5"/>
  <c r="M76" i="5"/>
  <c r="L76" i="5"/>
  <c r="K76" i="5"/>
  <c r="J76" i="5"/>
  <c r="I76" i="5"/>
  <c r="H76" i="5"/>
  <c r="G76" i="5"/>
  <c r="F76" i="5"/>
  <c r="E76" i="5"/>
  <c r="D76" i="5"/>
  <c r="O75" i="5"/>
  <c r="N75" i="5"/>
  <c r="M75" i="5"/>
  <c r="L75" i="5"/>
  <c r="K75" i="5"/>
  <c r="J75" i="5"/>
  <c r="I75" i="5"/>
  <c r="H75" i="5"/>
  <c r="G75" i="5"/>
  <c r="F75" i="5"/>
  <c r="E75" i="5"/>
  <c r="D75" i="5"/>
  <c r="O74" i="5"/>
  <c r="N74" i="5"/>
  <c r="M74" i="5"/>
  <c r="L74" i="5"/>
  <c r="K74" i="5"/>
  <c r="J74" i="5"/>
  <c r="I74" i="5"/>
  <c r="H74" i="5"/>
  <c r="G74" i="5"/>
  <c r="F74" i="5"/>
  <c r="E74" i="5"/>
  <c r="D74" i="5"/>
  <c r="O73" i="5"/>
  <c r="N73" i="5"/>
  <c r="M73" i="5"/>
  <c r="L73" i="5"/>
  <c r="K73" i="5"/>
  <c r="J73" i="5"/>
  <c r="I73" i="5"/>
  <c r="H73" i="5"/>
  <c r="G73" i="5"/>
  <c r="F73" i="5"/>
  <c r="E73" i="5"/>
  <c r="D73" i="5"/>
  <c r="O72" i="5"/>
  <c r="N72" i="5"/>
  <c r="M72" i="5"/>
  <c r="L72" i="5"/>
  <c r="K72" i="5"/>
  <c r="J72" i="5"/>
  <c r="I72" i="5"/>
  <c r="H72" i="5"/>
  <c r="G72" i="5"/>
  <c r="F72" i="5"/>
  <c r="E72" i="5"/>
  <c r="D72" i="5"/>
  <c r="O70" i="5"/>
  <c r="N70" i="5"/>
  <c r="M70" i="5"/>
  <c r="L70" i="5"/>
  <c r="K70" i="5"/>
  <c r="J70" i="5"/>
  <c r="I70" i="5"/>
  <c r="H70" i="5"/>
  <c r="G70" i="5"/>
  <c r="F70" i="5"/>
  <c r="E70" i="5"/>
  <c r="D70" i="5"/>
  <c r="O69" i="5"/>
  <c r="N69" i="5"/>
  <c r="M69" i="5"/>
  <c r="L69" i="5"/>
  <c r="K69" i="5"/>
  <c r="J69" i="5"/>
  <c r="I69" i="5"/>
  <c r="H69" i="5"/>
  <c r="G69" i="5"/>
  <c r="F69" i="5"/>
  <c r="E69" i="5"/>
  <c r="D69" i="5"/>
  <c r="O68" i="5"/>
  <c r="N68" i="5"/>
  <c r="M68" i="5"/>
  <c r="L68" i="5"/>
  <c r="K68" i="5"/>
  <c r="J68" i="5"/>
  <c r="I68" i="5"/>
  <c r="H68" i="5"/>
  <c r="G68" i="5"/>
  <c r="F68" i="5"/>
  <c r="E68" i="5"/>
  <c r="D68" i="5"/>
  <c r="O67" i="5"/>
  <c r="N67" i="5"/>
  <c r="M67" i="5"/>
  <c r="L67" i="5"/>
  <c r="K67" i="5"/>
  <c r="J67" i="5"/>
  <c r="I67" i="5"/>
  <c r="H67" i="5"/>
  <c r="G67" i="5"/>
  <c r="F67" i="5"/>
  <c r="E67" i="5"/>
  <c r="D67" i="5"/>
  <c r="O66" i="5"/>
  <c r="N66" i="5"/>
  <c r="M66" i="5"/>
  <c r="L66" i="5"/>
  <c r="K66" i="5"/>
  <c r="J66" i="5"/>
  <c r="I66" i="5"/>
  <c r="H66" i="5"/>
  <c r="G66" i="5"/>
  <c r="F66" i="5"/>
  <c r="E66" i="5"/>
  <c r="D66" i="5"/>
  <c r="O65" i="5"/>
  <c r="N65" i="5"/>
  <c r="M65" i="5"/>
  <c r="L65" i="5"/>
  <c r="K65" i="5"/>
  <c r="J65" i="5"/>
  <c r="I65" i="5"/>
  <c r="H65" i="5"/>
  <c r="G65" i="5"/>
  <c r="F65" i="5"/>
  <c r="E65" i="5"/>
  <c r="D65" i="5"/>
  <c r="O64" i="5"/>
  <c r="N64" i="5"/>
  <c r="M64" i="5"/>
  <c r="L64" i="5"/>
  <c r="K64" i="5"/>
  <c r="J64" i="5"/>
  <c r="I64" i="5"/>
  <c r="H64" i="5"/>
  <c r="G64" i="5"/>
  <c r="F64" i="5"/>
  <c r="E64" i="5"/>
  <c r="D64" i="5"/>
  <c r="O63" i="5"/>
  <c r="N63" i="5"/>
  <c r="M63" i="5"/>
  <c r="L63" i="5"/>
  <c r="K63" i="5"/>
  <c r="J63" i="5"/>
  <c r="I63" i="5"/>
  <c r="H63" i="5"/>
  <c r="G63" i="5"/>
  <c r="F63" i="5"/>
  <c r="E63" i="5"/>
  <c r="D63" i="5"/>
  <c r="O61" i="5"/>
  <c r="N61" i="5"/>
  <c r="M61" i="5"/>
  <c r="L61" i="5"/>
  <c r="K61" i="5"/>
  <c r="J61" i="5"/>
  <c r="I61" i="5"/>
  <c r="H61" i="5"/>
  <c r="G61" i="5"/>
  <c r="F61" i="5"/>
  <c r="E61" i="5"/>
  <c r="D61" i="5"/>
  <c r="D97" i="5" s="1"/>
  <c r="O60" i="5"/>
  <c r="N60" i="5"/>
  <c r="M60" i="5"/>
  <c r="L60" i="5"/>
  <c r="K60" i="5"/>
  <c r="J60" i="5"/>
  <c r="I60" i="5"/>
  <c r="H60" i="5"/>
  <c r="G60" i="5"/>
  <c r="F60" i="5"/>
  <c r="E60" i="5"/>
  <c r="D60" i="5"/>
  <c r="O59" i="5"/>
  <c r="N59" i="5"/>
  <c r="M59" i="5"/>
  <c r="L59" i="5"/>
  <c r="K59" i="5"/>
  <c r="J59" i="5"/>
  <c r="I59" i="5"/>
  <c r="H59" i="5"/>
  <c r="G59" i="5"/>
  <c r="F59" i="5"/>
  <c r="E59" i="5"/>
  <c r="D59" i="5"/>
  <c r="O58" i="5"/>
  <c r="N58" i="5"/>
  <c r="M58" i="5"/>
  <c r="L58" i="5"/>
  <c r="K58" i="5"/>
  <c r="J58" i="5"/>
  <c r="I58" i="5"/>
  <c r="H58" i="5"/>
  <c r="G58" i="5"/>
  <c r="F58" i="5"/>
  <c r="E58" i="5"/>
  <c r="D58" i="5"/>
  <c r="O57" i="5"/>
  <c r="N57" i="5"/>
  <c r="M57" i="5"/>
  <c r="L57" i="5"/>
  <c r="K57" i="5"/>
  <c r="J57" i="5"/>
  <c r="I57" i="5"/>
  <c r="H57" i="5"/>
  <c r="G57" i="5"/>
  <c r="F57" i="5"/>
  <c r="E57" i="5"/>
  <c r="D57" i="5"/>
  <c r="O56" i="5"/>
  <c r="N56" i="5"/>
  <c r="M56" i="5"/>
  <c r="L56" i="5"/>
  <c r="K56" i="5"/>
  <c r="J56" i="5"/>
  <c r="I56" i="5"/>
  <c r="H56" i="5"/>
  <c r="G56" i="5"/>
  <c r="F56" i="5"/>
  <c r="E56" i="5"/>
  <c r="D56" i="5"/>
  <c r="O55" i="5"/>
  <c r="N55" i="5"/>
  <c r="M55" i="5"/>
  <c r="L55" i="5"/>
  <c r="K55" i="5"/>
  <c r="J55" i="5"/>
  <c r="I55" i="5"/>
  <c r="H55" i="5"/>
  <c r="G55" i="5"/>
  <c r="F55" i="5"/>
  <c r="E55" i="5"/>
  <c r="D55" i="5"/>
  <c r="O54" i="5"/>
  <c r="N54" i="5"/>
  <c r="M54" i="5"/>
  <c r="L54" i="5"/>
  <c r="K54" i="5"/>
  <c r="J54" i="5"/>
  <c r="I54" i="5"/>
  <c r="H54" i="5"/>
  <c r="G54" i="5"/>
  <c r="F54" i="5"/>
  <c r="E54" i="5"/>
  <c r="D54" i="5"/>
  <c r="O41" i="5"/>
  <c r="N41" i="5"/>
  <c r="M41" i="5"/>
  <c r="L41" i="5"/>
  <c r="K41" i="5"/>
  <c r="J41" i="5"/>
  <c r="I41" i="5"/>
  <c r="H41" i="5"/>
  <c r="G41" i="5"/>
  <c r="F41" i="5"/>
  <c r="E41" i="5"/>
  <c r="D41" i="5"/>
  <c r="O40" i="5"/>
  <c r="N40" i="5"/>
  <c r="M40" i="5"/>
  <c r="L40" i="5"/>
  <c r="K40" i="5"/>
  <c r="J40" i="5"/>
  <c r="I40" i="5"/>
  <c r="H40" i="5"/>
  <c r="G40" i="5"/>
  <c r="F40" i="5"/>
  <c r="E40" i="5"/>
  <c r="D40" i="5"/>
  <c r="O39" i="5"/>
  <c r="N39" i="5"/>
  <c r="M39" i="5"/>
  <c r="L39" i="5"/>
  <c r="K39" i="5"/>
  <c r="J39" i="5"/>
  <c r="I39" i="5"/>
  <c r="H39" i="5"/>
  <c r="G39" i="5"/>
  <c r="F39" i="5"/>
  <c r="E39" i="5"/>
  <c r="D39" i="5"/>
  <c r="O38" i="5"/>
  <c r="N38" i="5"/>
  <c r="M38" i="5"/>
  <c r="L38" i="5"/>
  <c r="K38" i="5"/>
  <c r="J38" i="5"/>
  <c r="I38" i="5"/>
  <c r="H38" i="5"/>
  <c r="G38" i="5"/>
  <c r="F38" i="5"/>
  <c r="E38" i="5"/>
  <c r="D38" i="5"/>
  <c r="O37" i="5"/>
  <c r="N37" i="5"/>
  <c r="M37" i="5"/>
  <c r="L37" i="5"/>
  <c r="K37" i="5"/>
  <c r="J37" i="5"/>
  <c r="I37" i="5"/>
  <c r="H37" i="5"/>
  <c r="G37" i="5"/>
  <c r="F37" i="5"/>
  <c r="E37" i="5"/>
  <c r="D37" i="5"/>
  <c r="O36" i="5"/>
  <c r="N36" i="5"/>
  <c r="M36" i="5"/>
  <c r="L36" i="5"/>
  <c r="K36" i="5"/>
  <c r="J36" i="5"/>
  <c r="I36" i="5"/>
  <c r="H36" i="5"/>
  <c r="G36" i="5"/>
  <c r="F36" i="5"/>
  <c r="E36" i="5"/>
  <c r="D36" i="5"/>
  <c r="O35" i="5"/>
  <c r="N35" i="5"/>
  <c r="M35" i="5"/>
  <c r="L35" i="5"/>
  <c r="K35" i="5"/>
  <c r="J35" i="5"/>
  <c r="I35" i="5"/>
  <c r="H35" i="5"/>
  <c r="G35" i="5"/>
  <c r="F35" i="5"/>
  <c r="E35" i="5"/>
  <c r="D35" i="5"/>
  <c r="O34" i="5"/>
  <c r="N34" i="5"/>
  <c r="M34" i="5"/>
  <c r="L34" i="5"/>
  <c r="K34" i="5"/>
  <c r="J34" i="5"/>
  <c r="I34" i="5"/>
  <c r="H34" i="5"/>
  <c r="G34" i="5"/>
  <c r="F34" i="5"/>
  <c r="E34" i="5"/>
  <c r="D34" i="5"/>
  <c r="O32" i="5"/>
  <c r="N32" i="5"/>
  <c r="M32" i="5"/>
  <c r="L32" i="5"/>
  <c r="K32" i="5"/>
  <c r="J32" i="5"/>
  <c r="I32" i="5"/>
  <c r="H32" i="5"/>
  <c r="G32" i="5"/>
  <c r="F32" i="5"/>
  <c r="E32" i="5"/>
  <c r="D32" i="5"/>
  <c r="O31" i="5"/>
  <c r="N31" i="5"/>
  <c r="M31" i="5"/>
  <c r="L31" i="5"/>
  <c r="K31" i="5"/>
  <c r="J31" i="5"/>
  <c r="I31" i="5"/>
  <c r="H31" i="5"/>
  <c r="G31" i="5"/>
  <c r="F31" i="5"/>
  <c r="E31" i="5"/>
  <c r="D31" i="5"/>
  <c r="O30" i="5"/>
  <c r="N30" i="5"/>
  <c r="M30" i="5"/>
  <c r="L30" i="5"/>
  <c r="K30" i="5"/>
  <c r="J30" i="5"/>
  <c r="I30" i="5"/>
  <c r="H30" i="5"/>
  <c r="G30" i="5"/>
  <c r="F30" i="5"/>
  <c r="E30" i="5"/>
  <c r="D30" i="5"/>
  <c r="O29" i="5"/>
  <c r="N29" i="5"/>
  <c r="M29" i="5"/>
  <c r="L29" i="5"/>
  <c r="K29" i="5"/>
  <c r="J29" i="5"/>
  <c r="I29" i="5"/>
  <c r="H29" i="5"/>
  <c r="G29" i="5"/>
  <c r="F29" i="5"/>
  <c r="E29" i="5"/>
  <c r="D29" i="5"/>
  <c r="O28" i="5"/>
  <c r="N28" i="5"/>
  <c r="M28" i="5"/>
  <c r="L28" i="5"/>
  <c r="K28" i="5"/>
  <c r="J28" i="5"/>
  <c r="I28" i="5"/>
  <c r="H28" i="5"/>
  <c r="G28" i="5"/>
  <c r="F28" i="5"/>
  <c r="E28" i="5"/>
  <c r="D28" i="5"/>
  <c r="O27" i="5"/>
  <c r="N27" i="5"/>
  <c r="M27" i="5"/>
  <c r="L27" i="5"/>
  <c r="K27" i="5"/>
  <c r="J27" i="5"/>
  <c r="I27" i="5"/>
  <c r="H27" i="5"/>
  <c r="G27" i="5"/>
  <c r="F27" i="5"/>
  <c r="E27" i="5"/>
  <c r="D27" i="5"/>
  <c r="O26" i="5"/>
  <c r="N26" i="5"/>
  <c r="M26" i="5"/>
  <c r="L26" i="5"/>
  <c r="K26" i="5"/>
  <c r="J26" i="5"/>
  <c r="I26" i="5"/>
  <c r="H26" i="5"/>
  <c r="G26" i="5"/>
  <c r="F26" i="5"/>
  <c r="E26" i="5"/>
  <c r="D26" i="5"/>
  <c r="O25" i="5"/>
  <c r="N25" i="5"/>
  <c r="M25" i="5"/>
  <c r="L25" i="5"/>
  <c r="K25" i="5"/>
  <c r="J25" i="5"/>
  <c r="I25" i="5"/>
  <c r="H25" i="5"/>
  <c r="G25" i="5"/>
  <c r="F25" i="5"/>
  <c r="E25" i="5"/>
  <c r="D25" i="5"/>
  <c r="O23" i="5"/>
  <c r="N23" i="5"/>
  <c r="M23" i="5"/>
  <c r="L23" i="5"/>
  <c r="K23" i="5"/>
  <c r="J23" i="5"/>
  <c r="I23" i="5"/>
  <c r="H23" i="5"/>
  <c r="G23" i="5"/>
  <c r="F23" i="5"/>
  <c r="E23" i="5"/>
  <c r="D23" i="5"/>
  <c r="O22" i="5"/>
  <c r="N22" i="5"/>
  <c r="M22" i="5"/>
  <c r="L22" i="5"/>
  <c r="K22" i="5"/>
  <c r="J22" i="5"/>
  <c r="I22" i="5"/>
  <c r="H22" i="5"/>
  <c r="G22" i="5"/>
  <c r="F22" i="5"/>
  <c r="E22" i="5"/>
  <c r="D22" i="5"/>
  <c r="O21" i="5"/>
  <c r="N21" i="5"/>
  <c r="M21" i="5"/>
  <c r="L21" i="5"/>
  <c r="K21" i="5"/>
  <c r="J21" i="5"/>
  <c r="I21" i="5"/>
  <c r="H21" i="5"/>
  <c r="G21" i="5"/>
  <c r="F21" i="5"/>
  <c r="E21" i="5"/>
  <c r="D21" i="5"/>
  <c r="O20" i="5"/>
  <c r="N20" i="5"/>
  <c r="M20" i="5"/>
  <c r="L20" i="5"/>
  <c r="K20" i="5"/>
  <c r="J20" i="5"/>
  <c r="I20" i="5"/>
  <c r="H20" i="5"/>
  <c r="G20" i="5"/>
  <c r="F20" i="5"/>
  <c r="E20" i="5"/>
  <c r="D20" i="5"/>
  <c r="O19" i="5"/>
  <c r="N19" i="5"/>
  <c r="M19" i="5"/>
  <c r="L19" i="5"/>
  <c r="K19" i="5"/>
  <c r="J19" i="5"/>
  <c r="I19" i="5"/>
  <c r="H19" i="5"/>
  <c r="G19" i="5"/>
  <c r="F19" i="5"/>
  <c r="E19" i="5"/>
  <c r="D19" i="5"/>
  <c r="O18" i="5"/>
  <c r="N18" i="5"/>
  <c r="M18" i="5"/>
  <c r="L18" i="5"/>
  <c r="K18" i="5"/>
  <c r="J18" i="5"/>
  <c r="I18" i="5"/>
  <c r="H18" i="5"/>
  <c r="G18" i="5"/>
  <c r="F18" i="5"/>
  <c r="E18" i="5"/>
  <c r="D18" i="5"/>
  <c r="O17" i="5"/>
  <c r="N17" i="5"/>
  <c r="M17" i="5"/>
  <c r="L17" i="5"/>
  <c r="K17" i="5"/>
  <c r="J17" i="5"/>
  <c r="I17" i="5"/>
  <c r="H17" i="5"/>
  <c r="G17" i="5"/>
  <c r="F17" i="5"/>
  <c r="E17" i="5"/>
  <c r="D17" i="5"/>
  <c r="O16" i="5"/>
  <c r="N16" i="5"/>
  <c r="M16" i="5"/>
  <c r="L16" i="5"/>
  <c r="K16" i="5"/>
  <c r="J16" i="5"/>
  <c r="I16" i="5"/>
  <c r="H16" i="5"/>
  <c r="G16" i="5"/>
  <c r="F16" i="5"/>
  <c r="E16" i="5"/>
  <c r="D16" i="5"/>
  <c r="O14" i="5"/>
  <c r="N14" i="5"/>
  <c r="M14" i="5"/>
  <c r="L14" i="5"/>
  <c r="K14" i="5"/>
  <c r="J14" i="5"/>
  <c r="I14" i="5"/>
  <c r="H14" i="5"/>
  <c r="G14" i="5"/>
  <c r="F14" i="5"/>
  <c r="E14" i="5"/>
  <c r="D14" i="5"/>
  <c r="O13" i="5"/>
  <c r="N13" i="5"/>
  <c r="M13" i="5"/>
  <c r="L13" i="5"/>
  <c r="K13" i="5"/>
  <c r="J13" i="5"/>
  <c r="I13" i="5"/>
  <c r="H13" i="5"/>
  <c r="G13" i="5"/>
  <c r="F13" i="5"/>
  <c r="E13" i="5"/>
  <c r="D13" i="5"/>
  <c r="O12" i="5"/>
  <c r="N12" i="5"/>
  <c r="M12" i="5"/>
  <c r="L12" i="5"/>
  <c r="K12" i="5"/>
  <c r="J12" i="5"/>
  <c r="I12" i="5"/>
  <c r="H12" i="5"/>
  <c r="G12" i="5"/>
  <c r="F12" i="5"/>
  <c r="E12" i="5"/>
  <c r="D12" i="5"/>
  <c r="O11" i="5"/>
  <c r="N11" i="5"/>
  <c r="M11" i="5"/>
  <c r="L11" i="5"/>
  <c r="K11" i="5"/>
  <c r="J11" i="5"/>
  <c r="I11" i="5"/>
  <c r="H11" i="5"/>
  <c r="G11" i="5"/>
  <c r="F11" i="5"/>
  <c r="E11" i="5"/>
  <c r="D11" i="5"/>
  <c r="O10" i="5"/>
  <c r="O46" i="5" s="1"/>
  <c r="N10" i="5"/>
  <c r="M10" i="5"/>
  <c r="L10" i="5"/>
  <c r="K10" i="5"/>
  <c r="J10" i="5"/>
  <c r="I10" i="5"/>
  <c r="H10" i="5"/>
  <c r="G10" i="5"/>
  <c r="F10" i="5"/>
  <c r="E10" i="5"/>
  <c r="D10" i="5"/>
  <c r="O9" i="5"/>
  <c r="N9" i="5"/>
  <c r="M9" i="5"/>
  <c r="L9" i="5"/>
  <c r="K9" i="5"/>
  <c r="K45" i="5" s="1"/>
  <c r="J9" i="5"/>
  <c r="I9" i="5"/>
  <c r="H9" i="5"/>
  <c r="G9" i="5"/>
  <c r="F9" i="5"/>
  <c r="E9" i="5"/>
  <c r="D9" i="5"/>
  <c r="O8" i="5"/>
  <c r="N8" i="5"/>
  <c r="M8" i="5"/>
  <c r="L8" i="5"/>
  <c r="K8" i="5"/>
  <c r="J8" i="5"/>
  <c r="I8" i="5"/>
  <c r="H8" i="5"/>
  <c r="H44" i="5" s="1"/>
  <c r="G8" i="5"/>
  <c r="G44" i="5" s="1"/>
  <c r="F8" i="5"/>
  <c r="E8" i="5"/>
  <c r="D8" i="5"/>
  <c r="O7" i="5"/>
  <c r="N7" i="5"/>
  <c r="M7" i="5"/>
  <c r="L7" i="5"/>
  <c r="K7" i="5"/>
  <c r="J7" i="5"/>
  <c r="I7" i="5"/>
  <c r="H7" i="5"/>
  <c r="G7" i="5"/>
  <c r="F7" i="5"/>
  <c r="E7" i="5"/>
  <c r="D7" i="5"/>
  <c r="O96" i="2"/>
  <c r="N96" i="2"/>
  <c r="M96" i="2"/>
  <c r="L96" i="2"/>
  <c r="K96" i="2"/>
  <c r="J96" i="2"/>
  <c r="I96" i="2"/>
  <c r="H96" i="2"/>
  <c r="G96" i="2"/>
  <c r="F96" i="2"/>
  <c r="E96" i="2"/>
  <c r="D96" i="2"/>
  <c r="O95" i="2"/>
  <c r="N95" i="2"/>
  <c r="M95" i="2"/>
  <c r="L95" i="2"/>
  <c r="K95" i="2"/>
  <c r="J95" i="2"/>
  <c r="I95" i="2"/>
  <c r="H95" i="2"/>
  <c r="G95" i="2"/>
  <c r="F95" i="2"/>
  <c r="E95" i="2"/>
  <c r="D95" i="2"/>
  <c r="O94" i="2"/>
  <c r="N94" i="2"/>
  <c r="M94" i="2"/>
  <c r="L94" i="2"/>
  <c r="K94" i="2"/>
  <c r="J94" i="2"/>
  <c r="I94" i="2"/>
  <c r="H94" i="2"/>
  <c r="G94" i="2"/>
  <c r="F94" i="2"/>
  <c r="E94" i="2"/>
  <c r="D94" i="2"/>
  <c r="O93" i="2"/>
  <c r="N93" i="2"/>
  <c r="M93" i="2"/>
  <c r="L93" i="2"/>
  <c r="K93" i="2"/>
  <c r="J93" i="2"/>
  <c r="I93" i="2"/>
  <c r="H93" i="2"/>
  <c r="G93" i="2"/>
  <c r="F93" i="2"/>
  <c r="E93" i="2"/>
  <c r="D93" i="2"/>
  <c r="O92" i="2"/>
  <c r="N92" i="2"/>
  <c r="M92" i="2"/>
  <c r="L92" i="2"/>
  <c r="K92" i="2"/>
  <c r="J92" i="2"/>
  <c r="I92" i="2"/>
  <c r="H92" i="2"/>
  <c r="G92" i="2"/>
  <c r="F92" i="2"/>
  <c r="E92" i="2"/>
  <c r="D92" i="2"/>
  <c r="O91" i="2"/>
  <c r="N91" i="2"/>
  <c r="M91" i="2"/>
  <c r="L91" i="2"/>
  <c r="K91" i="2"/>
  <c r="J91" i="2"/>
  <c r="I91" i="2"/>
  <c r="H91" i="2"/>
  <c r="G91" i="2"/>
  <c r="F91" i="2"/>
  <c r="E91" i="2"/>
  <c r="D91" i="2"/>
  <c r="O90" i="2"/>
  <c r="N90" i="2"/>
  <c r="M90" i="2"/>
  <c r="L90" i="2"/>
  <c r="K90" i="2"/>
  <c r="J90" i="2"/>
  <c r="I90" i="2"/>
  <c r="H90" i="2"/>
  <c r="G90" i="2"/>
  <c r="F90" i="2"/>
  <c r="E90" i="2"/>
  <c r="D90" i="2"/>
  <c r="O89" i="2"/>
  <c r="N89" i="2"/>
  <c r="M89" i="2"/>
  <c r="L89" i="2"/>
  <c r="K89" i="2"/>
  <c r="J89" i="2"/>
  <c r="I89" i="2"/>
  <c r="H89" i="2"/>
  <c r="G89" i="2"/>
  <c r="F89" i="2"/>
  <c r="E89" i="2"/>
  <c r="D89" i="2"/>
  <c r="O88" i="2"/>
  <c r="N88" i="2"/>
  <c r="M88" i="2"/>
  <c r="L88" i="2"/>
  <c r="K88" i="2"/>
  <c r="J88" i="2"/>
  <c r="I88" i="2"/>
  <c r="H88" i="2"/>
  <c r="G88" i="2"/>
  <c r="F88" i="2"/>
  <c r="E88" i="2"/>
  <c r="D88" i="2"/>
  <c r="O79" i="2"/>
  <c r="N79" i="2"/>
  <c r="M79" i="2"/>
  <c r="L79" i="2"/>
  <c r="K79" i="2"/>
  <c r="J79" i="2"/>
  <c r="I79" i="2"/>
  <c r="H79" i="2"/>
  <c r="G79" i="2"/>
  <c r="F79" i="2"/>
  <c r="E79" i="2"/>
  <c r="D79" i="2"/>
  <c r="O70" i="2"/>
  <c r="N70" i="2"/>
  <c r="M70" i="2"/>
  <c r="L70" i="2"/>
  <c r="K70" i="2"/>
  <c r="J70" i="2"/>
  <c r="I70" i="2"/>
  <c r="H70" i="2"/>
  <c r="G70" i="2"/>
  <c r="F70" i="2"/>
  <c r="E70" i="2"/>
  <c r="D70" i="2"/>
  <c r="O61" i="2"/>
  <c r="N61" i="2"/>
  <c r="M61" i="2"/>
  <c r="L61" i="2"/>
  <c r="K61" i="2"/>
  <c r="J61" i="2"/>
  <c r="I61" i="2"/>
  <c r="H61" i="2"/>
  <c r="G61" i="2"/>
  <c r="F61" i="2"/>
  <c r="E61" i="2"/>
  <c r="D61" i="2"/>
  <c r="O49" i="2"/>
  <c r="N49" i="2"/>
  <c r="M49" i="2"/>
  <c r="L49" i="2"/>
  <c r="K49" i="2"/>
  <c r="J49" i="2"/>
  <c r="I49" i="2"/>
  <c r="H49" i="2"/>
  <c r="G49" i="2"/>
  <c r="F49" i="2"/>
  <c r="E49" i="2"/>
  <c r="D49" i="2"/>
  <c r="O48" i="2"/>
  <c r="N48" i="2"/>
  <c r="M48" i="2"/>
  <c r="L48" i="2"/>
  <c r="K48" i="2"/>
  <c r="J48" i="2"/>
  <c r="I48" i="2"/>
  <c r="H48" i="2"/>
  <c r="G48" i="2"/>
  <c r="F48" i="2"/>
  <c r="E48" i="2"/>
  <c r="D48" i="2"/>
  <c r="O47" i="2"/>
  <c r="N47" i="2"/>
  <c r="M47" i="2"/>
  <c r="L47" i="2"/>
  <c r="K47" i="2"/>
  <c r="J47" i="2"/>
  <c r="I47" i="2"/>
  <c r="H47" i="2"/>
  <c r="G47" i="2"/>
  <c r="F47" i="2"/>
  <c r="E47" i="2"/>
  <c r="D47" i="2"/>
  <c r="O46" i="2"/>
  <c r="N46" i="2"/>
  <c r="M46" i="2"/>
  <c r="L46" i="2"/>
  <c r="K46" i="2"/>
  <c r="J46" i="2"/>
  <c r="I46" i="2"/>
  <c r="H46" i="2"/>
  <c r="G46" i="2"/>
  <c r="F46" i="2"/>
  <c r="E46" i="2"/>
  <c r="D46" i="2"/>
  <c r="O45" i="2"/>
  <c r="N45" i="2"/>
  <c r="M45" i="2"/>
  <c r="L45" i="2"/>
  <c r="K45" i="2"/>
  <c r="J45" i="2"/>
  <c r="I45" i="2"/>
  <c r="H45" i="2"/>
  <c r="G45" i="2"/>
  <c r="F45" i="2"/>
  <c r="E45" i="2"/>
  <c r="D45" i="2"/>
  <c r="O44" i="2"/>
  <c r="N44" i="2"/>
  <c r="M44" i="2"/>
  <c r="L44" i="2"/>
  <c r="K44" i="2"/>
  <c r="J44" i="2"/>
  <c r="I44" i="2"/>
  <c r="H44" i="2"/>
  <c r="G44" i="2"/>
  <c r="F44" i="2"/>
  <c r="E44" i="2"/>
  <c r="D44" i="2"/>
  <c r="O43" i="2"/>
  <c r="N43" i="2"/>
  <c r="M43" i="2"/>
  <c r="L43" i="2"/>
  <c r="K43" i="2"/>
  <c r="J43" i="2"/>
  <c r="I43" i="2"/>
  <c r="H43" i="2"/>
  <c r="G43" i="2"/>
  <c r="F43" i="2"/>
  <c r="E43" i="2"/>
  <c r="D43" i="2"/>
  <c r="O42" i="2"/>
  <c r="N42" i="2"/>
  <c r="M42" i="2"/>
  <c r="L42" i="2"/>
  <c r="K42" i="2"/>
  <c r="J42" i="2"/>
  <c r="I42" i="2"/>
  <c r="H42" i="2"/>
  <c r="G42" i="2"/>
  <c r="F42" i="2"/>
  <c r="E42" i="2"/>
  <c r="D42" i="2"/>
  <c r="O41" i="2"/>
  <c r="N41" i="2"/>
  <c r="M41" i="2"/>
  <c r="L41" i="2"/>
  <c r="K41" i="2"/>
  <c r="J41" i="2"/>
  <c r="I41" i="2"/>
  <c r="H41" i="2"/>
  <c r="G41" i="2"/>
  <c r="F41" i="2"/>
  <c r="E41" i="2"/>
  <c r="D41" i="2"/>
  <c r="O32" i="2"/>
  <c r="N32" i="2"/>
  <c r="M32" i="2"/>
  <c r="L32" i="2"/>
  <c r="K32" i="2"/>
  <c r="J32" i="2"/>
  <c r="I32" i="2"/>
  <c r="H32" i="2"/>
  <c r="G32" i="2"/>
  <c r="F32" i="2"/>
  <c r="E32" i="2"/>
  <c r="D32" i="2"/>
  <c r="O23" i="2"/>
  <c r="N23" i="2"/>
  <c r="M23" i="2"/>
  <c r="L23" i="2"/>
  <c r="K23" i="2"/>
  <c r="J23" i="2"/>
  <c r="I23" i="2"/>
  <c r="H23" i="2"/>
  <c r="G23" i="2"/>
  <c r="F23" i="2"/>
  <c r="E23" i="2"/>
  <c r="D23" i="2"/>
  <c r="O14" i="2"/>
  <c r="N14" i="2"/>
  <c r="M14" i="2"/>
  <c r="L14" i="2"/>
  <c r="K14" i="2"/>
  <c r="J14" i="2"/>
  <c r="I14" i="2"/>
  <c r="H14" i="2"/>
  <c r="G14" i="2"/>
  <c r="F14" i="2"/>
  <c r="E14" i="2"/>
  <c r="D14" i="2"/>
  <c r="O88" i="4"/>
  <c r="N88" i="4"/>
  <c r="M88" i="4"/>
  <c r="L88" i="4"/>
  <c r="K88" i="4"/>
  <c r="J88" i="4"/>
  <c r="I88" i="4"/>
  <c r="H88" i="4"/>
  <c r="G88" i="4"/>
  <c r="F88" i="4"/>
  <c r="E88" i="4"/>
  <c r="D88" i="4"/>
  <c r="O87" i="4"/>
  <c r="N87" i="4"/>
  <c r="M87" i="4"/>
  <c r="L87" i="4"/>
  <c r="K87" i="4"/>
  <c r="J87" i="4"/>
  <c r="I87" i="4"/>
  <c r="H87" i="4"/>
  <c r="G87" i="4"/>
  <c r="F87" i="4"/>
  <c r="E87" i="4"/>
  <c r="D87" i="4"/>
  <c r="O86" i="4"/>
  <c r="N86" i="4"/>
  <c r="M86" i="4"/>
  <c r="L86" i="4"/>
  <c r="K86" i="4"/>
  <c r="J86" i="4"/>
  <c r="I86" i="4"/>
  <c r="H86" i="4"/>
  <c r="G86" i="4"/>
  <c r="F86" i="4"/>
  <c r="E86" i="4"/>
  <c r="D86" i="4"/>
  <c r="O85" i="4"/>
  <c r="N85" i="4"/>
  <c r="M85" i="4"/>
  <c r="L85" i="4"/>
  <c r="K85" i="4"/>
  <c r="J85" i="4"/>
  <c r="I85" i="4"/>
  <c r="H85" i="4"/>
  <c r="G85" i="4"/>
  <c r="F85" i="4"/>
  <c r="E85" i="4"/>
  <c r="D85" i="4"/>
  <c r="O84" i="4"/>
  <c r="N84" i="4"/>
  <c r="M84" i="4"/>
  <c r="L84" i="4"/>
  <c r="K84" i="4"/>
  <c r="J84" i="4"/>
  <c r="I84" i="4"/>
  <c r="H84" i="4"/>
  <c r="G84" i="4"/>
  <c r="F84" i="4"/>
  <c r="E84" i="4"/>
  <c r="D84" i="4"/>
  <c r="O83" i="4"/>
  <c r="N83" i="4"/>
  <c r="M83" i="4"/>
  <c r="L83" i="4"/>
  <c r="K83" i="4"/>
  <c r="J83" i="4"/>
  <c r="I83" i="4"/>
  <c r="H83" i="4"/>
  <c r="G83" i="4"/>
  <c r="F83" i="4"/>
  <c r="E83" i="4"/>
  <c r="D83" i="4"/>
  <c r="O82" i="4"/>
  <c r="N82" i="4"/>
  <c r="M82" i="4"/>
  <c r="L82" i="4"/>
  <c r="K82" i="4"/>
  <c r="J82" i="4"/>
  <c r="I82" i="4"/>
  <c r="H82" i="4"/>
  <c r="G82" i="4"/>
  <c r="F82" i="4"/>
  <c r="E82" i="4"/>
  <c r="D82" i="4"/>
  <c r="O81" i="4"/>
  <c r="N81" i="4"/>
  <c r="M81" i="4"/>
  <c r="L81" i="4"/>
  <c r="K81" i="4"/>
  <c r="J81" i="4"/>
  <c r="I81" i="4"/>
  <c r="H81" i="4"/>
  <c r="G81" i="4"/>
  <c r="F81" i="4"/>
  <c r="E81" i="4"/>
  <c r="D81" i="4"/>
  <c r="O79" i="4"/>
  <c r="N79" i="4"/>
  <c r="M79" i="4"/>
  <c r="L79" i="4"/>
  <c r="K79" i="4"/>
  <c r="J79" i="4"/>
  <c r="I79" i="4"/>
  <c r="H79" i="4"/>
  <c r="G79" i="4"/>
  <c r="F79" i="4"/>
  <c r="E79" i="4"/>
  <c r="D79" i="4"/>
  <c r="O78" i="4"/>
  <c r="N78" i="4"/>
  <c r="M78" i="4"/>
  <c r="L78" i="4"/>
  <c r="K78" i="4"/>
  <c r="J78" i="4"/>
  <c r="I78" i="4"/>
  <c r="H78" i="4"/>
  <c r="G78" i="4"/>
  <c r="F78" i="4"/>
  <c r="E78" i="4"/>
  <c r="D78" i="4"/>
  <c r="O77" i="4"/>
  <c r="N77" i="4"/>
  <c r="M77" i="4"/>
  <c r="L77" i="4"/>
  <c r="K77" i="4"/>
  <c r="J77" i="4"/>
  <c r="I77" i="4"/>
  <c r="H77" i="4"/>
  <c r="G77" i="4"/>
  <c r="F77" i="4"/>
  <c r="E77" i="4"/>
  <c r="D77" i="4"/>
  <c r="O76" i="4"/>
  <c r="N76" i="4"/>
  <c r="M76" i="4"/>
  <c r="L76" i="4"/>
  <c r="K76" i="4"/>
  <c r="J76" i="4"/>
  <c r="I76" i="4"/>
  <c r="H76" i="4"/>
  <c r="G76" i="4"/>
  <c r="F76" i="4"/>
  <c r="E76" i="4"/>
  <c r="D76" i="4"/>
  <c r="O75" i="4"/>
  <c r="N75" i="4"/>
  <c r="M75" i="4"/>
  <c r="L75" i="4"/>
  <c r="K75" i="4"/>
  <c r="J75" i="4"/>
  <c r="I75" i="4"/>
  <c r="H75" i="4"/>
  <c r="G75" i="4"/>
  <c r="F75" i="4"/>
  <c r="E75" i="4"/>
  <c r="D75" i="4"/>
  <c r="O74" i="4"/>
  <c r="N74" i="4"/>
  <c r="M74" i="4"/>
  <c r="L74" i="4"/>
  <c r="K74" i="4"/>
  <c r="J74" i="4"/>
  <c r="I74" i="4"/>
  <c r="H74" i="4"/>
  <c r="G74" i="4"/>
  <c r="F74" i="4"/>
  <c r="E74" i="4"/>
  <c r="D74" i="4"/>
  <c r="O73" i="4"/>
  <c r="N73" i="4"/>
  <c r="M73" i="4"/>
  <c r="L73" i="4"/>
  <c r="K73" i="4"/>
  <c r="J73" i="4"/>
  <c r="I73" i="4"/>
  <c r="H73" i="4"/>
  <c r="G73" i="4"/>
  <c r="F73" i="4"/>
  <c r="E73" i="4"/>
  <c r="D73" i="4"/>
  <c r="O72" i="4"/>
  <c r="N72" i="4"/>
  <c r="M72" i="4"/>
  <c r="L72" i="4"/>
  <c r="K72" i="4"/>
  <c r="J72" i="4"/>
  <c r="I72" i="4"/>
  <c r="H72" i="4"/>
  <c r="G72" i="4"/>
  <c r="F72" i="4"/>
  <c r="E72" i="4"/>
  <c r="D72" i="4"/>
  <c r="O70" i="4"/>
  <c r="N70" i="4"/>
  <c r="M70" i="4"/>
  <c r="L70" i="4"/>
  <c r="K70" i="4"/>
  <c r="J70" i="4"/>
  <c r="I70" i="4"/>
  <c r="H70" i="4"/>
  <c r="G70" i="4"/>
  <c r="F70" i="4"/>
  <c r="E70" i="4"/>
  <c r="D70" i="4"/>
  <c r="O69" i="4"/>
  <c r="N69" i="4"/>
  <c r="M69" i="4"/>
  <c r="L69" i="4"/>
  <c r="K69" i="4"/>
  <c r="J69" i="4"/>
  <c r="I69" i="4"/>
  <c r="H69" i="4"/>
  <c r="G69" i="4"/>
  <c r="F69" i="4"/>
  <c r="E69" i="4"/>
  <c r="D69" i="4"/>
  <c r="O68" i="4"/>
  <c r="N68" i="4"/>
  <c r="M68" i="4"/>
  <c r="L68" i="4"/>
  <c r="K68" i="4"/>
  <c r="J68" i="4"/>
  <c r="I68" i="4"/>
  <c r="H68" i="4"/>
  <c r="G68" i="4"/>
  <c r="F68" i="4"/>
  <c r="E68" i="4"/>
  <c r="D68" i="4"/>
  <c r="O67" i="4"/>
  <c r="N67" i="4"/>
  <c r="M67" i="4"/>
  <c r="L67" i="4"/>
  <c r="K67" i="4"/>
  <c r="J67" i="4"/>
  <c r="I67" i="4"/>
  <c r="H67" i="4"/>
  <c r="G67" i="4"/>
  <c r="F67" i="4"/>
  <c r="E67" i="4"/>
  <c r="D67" i="4"/>
  <c r="O66" i="4"/>
  <c r="N66" i="4"/>
  <c r="M66" i="4"/>
  <c r="L66" i="4"/>
  <c r="K66" i="4"/>
  <c r="J66" i="4"/>
  <c r="I66" i="4"/>
  <c r="H66" i="4"/>
  <c r="G66" i="4"/>
  <c r="F66" i="4"/>
  <c r="E66" i="4"/>
  <c r="D66" i="4"/>
  <c r="O65" i="4"/>
  <c r="N65" i="4"/>
  <c r="M65" i="4"/>
  <c r="L65" i="4"/>
  <c r="K65" i="4"/>
  <c r="J65" i="4"/>
  <c r="I65" i="4"/>
  <c r="H65" i="4"/>
  <c r="G65" i="4"/>
  <c r="F65" i="4"/>
  <c r="E65" i="4"/>
  <c r="D65" i="4"/>
  <c r="O64" i="4"/>
  <c r="N64" i="4"/>
  <c r="M64" i="4"/>
  <c r="L64" i="4"/>
  <c r="K64" i="4"/>
  <c r="J64" i="4"/>
  <c r="I64" i="4"/>
  <c r="H64" i="4"/>
  <c r="G64" i="4"/>
  <c r="F64" i="4"/>
  <c r="E64" i="4"/>
  <c r="D64" i="4"/>
  <c r="O63" i="4"/>
  <c r="N63" i="4"/>
  <c r="M63" i="4"/>
  <c r="L63" i="4"/>
  <c r="K63" i="4"/>
  <c r="J63" i="4"/>
  <c r="I63" i="4"/>
  <c r="H63" i="4"/>
  <c r="G63" i="4"/>
  <c r="F63" i="4"/>
  <c r="E63" i="4"/>
  <c r="D63" i="4"/>
  <c r="O61" i="4"/>
  <c r="N61" i="4"/>
  <c r="M61" i="4"/>
  <c r="L61" i="4"/>
  <c r="K61" i="4"/>
  <c r="J61" i="4"/>
  <c r="I61" i="4"/>
  <c r="H61" i="4"/>
  <c r="G61" i="4"/>
  <c r="F61" i="4"/>
  <c r="E61" i="4"/>
  <c r="D61" i="4"/>
  <c r="O60" i="4"/>
  <c r="N60" i="4"/>
  <c r="M60" i="4"/>
  <c r="L60" i="4"/>
  <c r="K60" i="4"/>
  <c r="J60" i="4"/>
  <c r="I60" i="4"/>
  <c r="H60" i="4"/>
  <c r="G60" i="4"/>
  <c r="F60" i="4"/>
  <c r="E60" i="4"/>
  <c r="D60" i="4"/>
  <c r="O59" i="4"/>
  <c r="N59" i="4"/>
  <c r="M59" i="4"/>
  <c r="L59" i="4"/>
  <c r="K59" i="4"/>
  <c r="J59" i="4"/>
  <c r="I59" i="4"/>
  <c r="H59" i="4"/>
  <c r="H95" i="4" s="1"/>
  <c r="G59" i="4"/>
  <c r="F59" i="4"/>
  <c r="E59" i="4"/>
  <c r="D59" i="4"/>
  <c r="O58" i="4"/>
  <c r="N58" i="4"/>
  <c r="M58" i="4"/>
  <c r="L58" i="4"/>
  <c r="K58" i="4"/>
  <c r="J58" i="4"/>
  <c r="I58" i="4"/>
  <c r="H58" i="4"/>
  <c r="G58" i="4"/>
  <c r="F58" i="4"/>
  <c r="E58" i="4"/>
  <c r="D58" i="4"/>
  <c r="O57" i="4"/>
  <c r="N57" i="4"/>
  <c r="M57" i="4"/>
  <c r="L57" i="4"/>
  <c r="K57" i="4"/>
  <c r="J57" i="4"/>
  <c r="I57" i="4"/>
  <c r="H57" i="4"/>
  <c r="G57" i="4"/>
  <c r="F57" i="4"/>
  <c r="E57" i="4"/>
  <c r="D57" i="4"/>
  <c r="O56" i="4"/>
  <c r="N56" i="4"/>
  <c r="M56" i="4"/>
  <c r="L56" i="4"/>
  <c r="K56" i="4"/>
  <c r="J56" i="4"/>
  <c r="I56" i="4"/>
  <c r="H56" i="4"/>
  <c r="G56" i="4"/>
  <c r="F56" i="4"/>
  <c r="E56" i="4"/>
  <c r="D56" i="4"/>
  <c r="O55" i="4"/>
  <c r="N55" i="4"/>
  <c r="M55" i="4"/>
  <c r="L55" i="4"/>
  <c r="K55" i="4"/>
  <c r="J55" i="4"/>
  <c r="I55" i="4"/>
  <c r="H55" i="4"/>
  <c r="G55" i="4"/>
  <c r="F55" i="4"/>
  <c r="E55" i="4"/>
  <c r="D55" i="4"/>
  <c r="O54" i="4"/>
  <c r="N54" i="4"/>
  <c r="M54" i="4"/>
  <c r="L54" i="4"/>
  <c r="K54" i="4"/>
  <c r="J54" i="4"/>
  <c r="I54" i="4"/>
  <c r="H54" i="4"/>
  <c r="G54" i="4"/>
  <c r="F54" i="4"/>
  <c r="E54" i="4"/>
  <c r="D54" i="4"/>
  <c r="O41" i="4"/>
  <c r="N41" i="4"/>
  <c r="M41" i="4"/>
  <c r="L41" i="4"/>
  <c r="K41" i="4"/>
  <c r="J41" i="4"/>
  <c r="I41" i="4"/>
  <c r="H41" i="4"/>
  <c r="G41" i="4"/>
  <c r="F41" i="4"/>
  <c r="E41" i="4"/>
  <c r="D41" i="4"/>
  <c r="O40" i="4"/>
  <c r="N40" i="4"/>
  <c r="M40" i="4"/>
  <c r="L40" i="4"/>
  <c r="K40" i="4"/>
  <c r="J40" i="4"/>
  <c r="I40" i="4"/>
  <c r="H40" i="4"/>
  <c r="G40" i="4"/>
  <c r="F40" i="4"/>
  <c r="E40" i="4"/>
  <c r="D40" i="4"/>
  <c r="O39" i="4"/>
  <c r="N39" i="4"/>
  <c r="M39" i="4"/>
  <c r="L39" i="4"/>
  <c r="K39" i="4"/>
  <c r="J39" i="4"/>
  <c r="I39" i="4"/>
  <c r="H39" i="4"/>
  <c r="G39" i="4"/>
  <c r="F39" i="4"/>
  <c r="E39" i="4"/>
  <c r="D39" i="4"/>
  <c r="O38" i="4"/>
  <c r="N38" i="4"/>
  <c r="M38" i="4"/>
  <c r="L38" i="4"/>
  <c r="K38" i="4"/>
  <c r="J38" i="4"/>
  <c r="I38" i="4"/>
  <c r="H38" i="4"/>
  <c r="G38" i="4"/>
  <c r="F38" i="4"/>
  <c r="E38" i="4"/>
  <c r="D38" i="4"/>
  <c r="O37" i="4"/>
  <c r="N37" i="4"/>
  <c r="M37" i="4"/>
  <c r="L37" i="4"/>
  <c r="K37" i="4"/>
  <c r="J37" i="4"/>
  <c r="I37" i="4"/>
  <c r="H37" i="4"/>
  <c r="G37" i="4"/>
  <c r="F37" i="4"/>
  <c r="E37" i="4"/>
  <c r="D37" i="4"/>
  <c r="O36" i="4"/>
  <c r="N36" i="4"/>
  <c r="M36" i="4"/>
  <c r="L36" i="4"/>
  <c r="K36" i="4"/>
  <c r="J36" i="4"/>
  <c r="I36" i="4"/>
  <c r="H36" i="4"/>
  <c r="G36" i="4"/>
  <c r="F36" i="4"/>
  <c r="E36" i="4"/>
  <c r="D36" i="4"/>
  <c r="O35" i="4"/>
  <c r="N35" i="4"/>
  <c r="M35" i="4"/>
  <c r="L35" i="4"/>
  <c r="K35" i="4"/>
  <c r="J35" i="4"/>
  <c r="I35" i="4"/>
  <c r="H35" i="4"/>
  <c r="G35" i="4"/>
  <c r="F35" i="4"/>
  <c r="E35" i="4"/>
  <c r="D35" i="4"/>
  <c r="O34" i="4"/>
  <c r="N34" i="4"/>
  <c r="M34" i="4"/>
  <c r="L34" i="4"/>
  <c r="K34" i="4"/>
  <c r="J34" i="4"/>
  <c r="I34" i="4"/>
  <c r="H34" i="4"/>
  <c r="G34" i="4"/>
  <c r="F34" i="4"/>
  <c r="E34" i="4"/>
  <c r="D34" i="4"/>
  <c r="O32" i="4"/>
  <c r="N32" i="4"/>
  <c r="M32" i="4"/>
  <c r="L32" i="4"/>
  <c r="K32" i="4"/>
  <c r="J32" i="4"/>
  <c r="I32" i="4"/>
  <c r="H32" i="4"/>
  <c r="G32" i="4"/>
  <c r="F32" i="4"/>
  <c r="E32" i="4"/>
  <c r="D32" i="4"/>
  <c r="O31" i="4"/>
  <c r="N31" i="4"/>
  <c r="M31" i="4"/>
  <c r="L31" i="4"/>
  <c r="K31" i="4"/>
  <c r="J31" i="4"/>
  <c r="I31" i="4"/>
  <c r="H31" i="4"/>
  <c r="G31" i="4"/>
  <c r="F31" i="4"/>
  <c r="E31" i="4"/>
  <c r="D31" i="4"/>
  <c r="O30" i="4"/>
  <c r="N30" i="4"/>
  <c r="M30" i="4"/>
  <c r="L30" i="4"/>
  <c r="K30" i="4"/>
  <c r="J30" i="4"/>
  <c r="I30" i="4"/>
  <c r="H30" i="4"/>
  <c r="G30" i="4"/>
  <c r="F30" i="4"/>
  <c r="E30" i="4"/>
  <c r="D30" i="4"/>
  <c r="O29" i="4"/>
  <c r="N29" i="4"/>
  <c r="M29" i="4"/>
  <c r="L29" i="4"/>
  <c r="K29" i="4"/>
  <c r="J29" i="4"/>
  <c r="I29" i="4"/>
  <c r="H29" i="4"/>
  <c r="G29" i="4"/>
  <c r="F29" i="4"/>
  <c r="E29" i="4"/>
  <c r="D29" i="4"/>
  <c r="O28" i="4"/>
  <c r="N28" i="4"/>
  <c r="M28" i="4"/>
  <c r="L28" i="4"/>
  <c r="K28" i="4"/>
  <c r="J28" i="4"/>
  <c r="I28" i="4"/>
  <c r="H28" i="4"/>
  <c r="G28" i="4"/>
  <c r="F28" i="4"/>
  <c r="E28" i="4"/>
  <c r="D28" i="4"/>
  <c r="O27" i="4"/>
  <c r="N27" i="4"/>
  <c r="M27" i="4"/>
  <c r="L27" i="4"/>
  <c r="K27" i="4"/>
  <c r="J27" i="4"/>
  <c r="I27" i="4"/>
  <c r="H27" i="4"/>
  <c r="G27" i="4"/>
  <c r="F27" i="4"/>
  <c r="E27" i="4"/>
  <c r="D27" i="4"/>
  <c r="O26" i="4"/>
  <c r="N26" i="4"/>
  <c r="M26" i="4"/>
  <c r="L26" i="4"/>
  <c r="K26" i="4"/>
  <c r="J26" i="4"/>
  <c r="I26" i="4"/>
  <c r="H26" i="4"/>
  <c r="G26" i="4"/>
  <c r="F26" i="4"/>
  <c r="E26" i="4"/>
  <c r="D26" i="4"/>
  <c r="O25" i="4"/>
  <c r="N25" i="4"/>
  <c r="M25" i="4"/>
  <c r="L25" i="4"/>
  <c r="K25" i="4"/>
  <c r="J25" i="4"/>
  <c r="I25" i="4"/>
  <c r="H25" i="4"/>
  <c r="G25" i="4"/>
  <c r="F25" i="4"/>
  <c r="E25" i="4"/>
  <c r="D25" i="4"/>
  <c r="O23" i="4"/>
  <c r="N23" i="4"/>
  <c r="M23" i="4"/>
  <c r="L23" i="4"/>
  <c r="K23" i="4"/>
  <c r="J23" i="4"/>
  <c r="I23" i="4"/>
  <c r="H23" i="4"/>
  <c r="G23" i="4"/>
  <c r="F23" i="4"/>
  <c r="E23" i="4"/>
  <c r="D23" i="4"/>
  <c r="O22" i="4"/>
  <c r="N22" i="4"/>
  <c r="M22" i="4"/>
  <c r="L22" i="4"/>
  <c r="K22" i="4"/>
  <c r="J22" i="4"/>
  <c r="I22" i="4"/>
  <c r="H22" i="4"/>
  <c r="G22" i="4"/>
  <c r="F22" i="4"/>
  <c r="E22" i="4"/>
  <c r="D22" i="4"/>
  <c r="O21" i="4"/>
  <c r="N21" i="4"/>
  <c r="M21" i="4"/>
  <c r="L21" i="4"/>
  <c r="K21" i="4"/>
  <c r="J21" i="4"/>
  <c r="I21" i="4"/>
  <c r="H21" i="4"/>
  <c r="G21" i="4"/>
  <c r="F21" i="4"/>
  <c r="E21" i="4"/>
  <c r="D21" i="4"/>
  <c r="O20" i="4"/>
  <c r="N20" i="4"/>
  <c r="M20" i="4"/>
  <c r="L20" i="4"/>
  <c r="K20" i="4"/>
  <c r="J20" i="4"/>
  <c r="I20" i="4"/>
  <c r="H20" i="4"/>
  <c r="G20" i="4"/>
  <c r="F20" i="4"/>
  <c r="E20" i="4"/>
  <c r="D20" i="4"/>
  <c r="O19" i="4"/>
  <c r="N19" i="4"/>
  <c r="M19" i="4"/>
  <c r="L19" i="4"/>
  <c r="K19" i="4"/>
  <c r="J19" i="4"/>
  <c r="I19" i="4"/>
  <c r="H19" i="4"/>
  <c r="G19" i="4"/>
  <c r="F19" i="4"/>
  <c r="E19" i="4"/>
  <c r="D19" i="4"/>
  <c r="O18" i="4"/>
  <c r="N18" i="4"/>
  <c r="M18" i="4"/>
  <c r="L18" i="4"/>
  <c r="K18" i="4"/>
  <c r="J18" i="4"/>
  <c r="I18" i="4"/>
  <c r="H18" i="4"/>
  <c r="G18" i="4"/>
  <c r="F18" i="4"/>
  <c r="E18" i="4"/>
  <c r="D18" i="4"/>
  <c r="O17" i="4"/>
  <c r="N17" i="4"/>
  <c r="M17" i="4"/>
  <c r="L17" i="4"/>
  <c r="K17" i="4"/>
  <c r="J17" i="4"/>
  <c r="I17" i="4"/>
  <c r="H17" i="4"/>
  <c r="G17" i="4"/>
  <c r="F17" i="4"/>
  <c r="E17" i="4"/>
  <c r="D17" i="4"/>
  <c r="O16" i="4"/>
  <c r="N16" i="4"/>
  <c r="M16" i="4"/>
  <c r="L16" i="4"/>
  <c r="K16" i="4"/>
  <c r="J16" i="4"/>
  <c r="I16" i="4"/>
  <c r="H16" i="4"/>
  <c r="G16" i="4"/>
  <c r="F16" i="4"/>
  <c r="E16" i="4"/>
  <c r="D16" i="4"/>
  <c r="O14" i="4"/>
  <c r="N14" i="4"/>
  <c r="M14" i="4"/>
  <c r="L14" i="4"/>
  <c r="K14" i="4"/>
  <c r="J14" i="4"/>
  <c r="I14" i="4"/>
  <c r="H14" i="4"/>
  <c r="G14" i="4"/>
  <c r="F14" i="4"/>
  <c r="E14" i="4"/>
  <c r="D14" i="4"/>
  <c r="O13" i="4"/>
  <c r="N13" i="4"/>
  <c r="M13" i="4"/>
  <c r="L13" i="4"/>
  <c r="K13" i="4"/>
  <c r="J13" i="4"/>
  <c r="I13" i="4"/>
  <c r="H13" i="4"/>
  <c r="G13" i="4"/>
  <c r="F13" i="4"/>
  <c r="E13" i="4"/>
  <c r="D13" i="4"/>
  <c r="O12" i="4"/>
  <c r="N12" i="4"/>
  <c r="M12" i="4"/>
  <c r="L12" i="4"/>
  <c r="K12" i="4"/>
  <c r="J12" i="4"/>
  <c r="I12" i="4"/>
  <c r="H12" i="4"/>
  <c r="G12" i="4"/>
  <c r="F12" i="4"/>
  <c r="E12" i="4"/>
  <c r="D12" i="4"/>
  <c r="O11" i="4"/>
  <c r="N11" i="4"/>
  <c r="M11" i="4"/>
  <c r="L11" i="4"/>
  <c r="K11" i="4"/>
  <c r="J11" i="4"/>
  <c r="I11" i="4"/>
  <c r="H11" i="4"/>
  <c r="G11" i="4"/>
  <c r="F11" i="4"/>
  <c r="E11" i="4"/>
  <c r="D11" i="4"/>
  <c r="O10" i="4"/>
  <c r="N10" i="4"/>
  <c r="M10" i="4"/>
  <c r="L10" i="4"/>
  <c r="K10" i="4"/>
  <c r="J10" i="4"/>
  <c r="I10" i="4"/>
  <c r="H10" i="4"/>
  <c r="G10" i="4"/>
  <c r="F10" i="4"/>
  <c r="E10" i="4"/>
  <c r="D10" i="4"/>
  <c r="O9" i="4"/>
  <c r="N9" i="4"/>
  <c r="M9" i="4"/>
  <c r="L9" i="4"/>
  <c r="K9" i="4"/>
  <c r="J9" i="4"/>
  <c r="I9" i="4"/>
  <c r="H9" i="4"/>
  <c r="G9" i="4"/>
  <c r="F9" i="4"/>
  <c r="E9" i="4"/>
  <c r="D9" i="4"/>
  <c r="O8" i="4"/>
  <c r="N8" i="4"/>
  <c r="M8" i="4"/>
  <c r="L8" i="4"/>
  <c r="K8" i="4"/>
  <c r="J8" i="4"/>
  <c r="I8" i="4"/>
  <c r="H8" i="4"/>
  <c r="G8" i="4"/>
  <c r="F8" i="4"/>
  <c r="E8" i="4"/>
  <c r="D8" i="4"/>
  <c r="O7" i="4"/>
  <c r="N7" i="4"/>
  <c r="M7" i="4"/>
  <c r="L7" i="4"/>
  <c r="K7" i="4"/>
  <c r="J7" i="4"/>
  <c r="I7" i="4"/>
  <c r="H7" i="4"/>
  <c r="G7" i="4"/>
  <c r="F7" i="4"/>
  <c r="E7" i="4"/>
  <c r="D7" i="4"/>
  <c r="O96" i="1"/>
  <c r="N96" i="1"/>
  <c r="M96" i="1"/>
  <c r="L96" i="1"/>
  <c r="K96" i="1"/>
  <c r="J96" i="1"/>
  <c r="I96" i="1"/>
  <c r="H96" i="1"/>
  <c r="G96" i="1"/>
  <c r="F96" i="1"/>
  <c r="E96" i="1"/>
  <c r="D96" i="1"/>
  <c r="O95" i="1"/>
  <c r="N95" i="1"/>
  <c r="M95" i="1"/>
  <c r="L95" i="1"/>
  <c r="K95" i="1"/>
  <c r="J95" i="1"/>
  <c r="I95" i="1"/>
  <c r="H95" i="1"/>
  <c r="G95" i="1"/>
  <c r="F95" i="1"/>
  <c r="E95" i="1"/>
  <c r="D95" i="1"/>
  <c r="O94" i="1"/>
  <c r="N94" i="1"/>
  <c r="M94" i="1"/>
  <c r="L94" i="1"/>
  <c r="K94" i="1"/>
  <c r="J94" i="1"/>
  <c r="I94" i="1"/>
  <c r="H94" i="1"/>
  <c r="G94" i="1"/>
  <c r="F94" i="1"/>
  <c r="E94" i="1"/>
  <c r="D94" i="1"/>
  <c r="O93" i="1"/>
  <c r="N93" i="1"/>
  <c r="M93" i="1"/>
  <c r="L93" i="1"/>
  <c r="K93" i="1"/>
  <c r="J93" i="1"/>
  <c r="I93" i="1"/>
  <c r="H93" i="1"/>
  <c r="G93" i="1"/>
  <c r="F93" i="1"/>
  <c r="E93" i="1"/>
  <c r="D93" i="1"/>
  <c r="O92" i="1"/>
  <c r="N92" i="1"/>
  <c r="M92" i="1"/>
  <c r="L92" i="1"/>
  <c r="K92" i="1"/>
  <c r="J92" i="1"/>
  <c r="I92" i="1"/>
  <c r="H92" i="1"/>
  <c r="G92" i="1"/>
  <c r="F92" i="1"/>
  <c r="E92" i="1"/>
  <c r="D92" i="1"/>
  <c r="O91" i="1"/>
  <c r="N91" i="1"/>
  <c r="M91" i="1"/>
  <c r="L91" i="1"/>
  <c r="K91" i="1"/>
  <c r="J91" i="1"/>
  <c r="I91" i="1"/>
  <c r="H91" i="1"/>
  <c r="G91" i="1"/>
  <c r="F91" i="1"/>
  <c r="E91" i="1"/>
  <c r="D91" i="1"/>
  <c r="O90" i="1"/>
  <c r="N90" i="1"/>
  <c r="M90" i="1"/>
  <c r="L90" i="1"/>
  <c r="K90" i="1"/>
  <c r="J90" i="1"/>
  <c r="I90" i="1"/>
  <c r="H90" i="1"/>
  <c r="G90" i="1"/>
  <c r="F90" i="1"/>
  <c r="E90" i="1"/>
  <c r="D90" i="1"/>
  <c r="O89" i="1"/>
  <c r="N89" i="1"/>
  <c r="M89" i="1"/>
  <c r="L89" i="1"/>
  <c r="K89" i="1"/>
  <c r="J89" i="1"/>
  <c r="I89" i="1"/>
  <c r="H89" i="1"/>
  <c r="G89" i="1"/>
  <c r="F89" i="1"/>
  <c r="E89" i="1"/>
  <c r="D89" i="1"/>
  <c r="O88" i="1"/>
  <c r="N88" i="1"/>
  <c r="M88" i="1"/>
  <c r="L88" i="1"/>
  <c r="K88" i="1"/>
  <c r="J88" i="1"/>
  <c r="I88" i="1"/>
  <c r="H88" i="1"/>
  <c r="G88" i="1"/>
  <c r="F88" i="1"/>
  <c r="E88" i="1"/>
  <c r="D88" i="1"/>
  <c r="O79" i="1"/>
  <c r="N79" i="1"/>
  <c r="M79" i="1"/>
  <c r="L79" i="1"/>
  <c r="K79" i="1"/>
  <c r="J79" i="1"/>
  <c r="I79" i="1"/>
  <c r="H79" i="1"/>
  <c r="G79" i="1"/>
  <c r="F79" i="1"/>
  <c r="E79" i="1"/>
  <c r="D79" i="1"/>
  <c r="O70" i="1"/>
  <c r="N70" i="1"/>
  <c r="M70" i="1"/>
  <c r="L70" i="1"/>
  <c r="K70" i="1"/>
  <c r="J70" i="1"/>
  <c r="I70" i="1"/>
  <c r="H70" i="1"/>
  <c r="G70" i="1"/>
  <c r="F70" i="1"/>
  <c r="E70" i="1"/>
  <c r="D70" i="1"/>
  <c r="O61" i="1"/>
  <c r="N61" i="1"/>
  <c r="M61" i="1"/>
  <c r="L61" i="1"/>
  <c r="K61" i="1"/>
  <c r="J61" i="1"/>
  <c r="I61" i="1"/>
  <c r="H61" i="1"/>
  <c r="G61" i="1"/>
  <c r="F61" i="1"/>
  <c r="E61" i="1"/>
  <c r="D61" i="1"/>
  <c r="O49" i="1"/>
  <c r="N49" i="1"/>
  <c r="M49" i="1"/>
  <c r="L49" i="1"/>
  <c r="K49" i="1"/>
  <c r="J49" i="1"/>
  <c r="I49" i="1"/>
  <c r="H49" i="1"/>
  <c r="G49" i="1"/>
  <c r="F49" i="1"/>
  <c r="E49" i="1"/>
  <c r="D49" i="1"/>
  <c r="O48" i="1"/>
  <c r="N48" i="1"/>
  <c r="M48" i="1"/>
  <c r="L48" i="1"/>
  <c r="K48" i="1"/>
  <c r="J48" i="1"/>
  <c r="I48" i="1"/>
  <c r="H48" i="1"/>
  <c r="G48" i="1"/>
  <c r="F48" i="1"/>
  <c r="E48" i="1"/>
  <c r="D48" i="1"/>
  <c r="O47" i="1"/>
  <c r="N47" i="1"/>
  <c r="M47" i="1"/>
  <c r="L47" i="1"/>
  <c r="K47" i="1"/>
  <c r="J47" i="1"/>
  <c r="I47" i="1"/>
  <c r="H47" i="1"/>
  <c r="G47" i="1"/>
  <c r="F47" i="1"/>
  <c r="E47" i="1"/>
  <c r="D47" i="1"/>
  <c r="O46" i="1"/>
  <c r="N46" i="1"/>
  <c r="M46" i="1"/>
  <c r="L46" i="1"/>
  <c r="K46" i="1"/>
  <c r="J46" i="1"/>
  <c r="I46" i="1"/>
  <c r="H46" i="1"/>
  <c r="G46" i="1"/>
  <c r="F46" i="1"/>
  <c r="E46" i="1"/>
  <c r="D46" i="1"/>
  <c r="O45" i="1"/>
  <c r="N45" i="1"/>
  <c r="M45" i="1"/>
  <c r="L45" i="1"/>
  <c r="K45" i="1"/>
  <c r="J45" i="1"/>
  <c r="I45" i="1"/>
  <c r="H45" i="1"/>
  <c r="G45" i="1"/>
  <c r="F45" i="1"/>
  <c r="E45" i="1"/>
  <c r="D45" i="1"/>
  <c r="O44" i="1"/>
  <c r="N44" i="1"/>
  <c r="M44" i="1"/>
  <c r="L44" i="1"/>
  <c r="K44" i="1"/>
  <c r="J44" i="1"/>
  <c r="I44" i="1"/>
  <c r="H44" i="1"/>
  <c r="G44" i="1"/>
  <c r="F44" i="1"/>
  <c r="E44" i="1"/>
  <c r="D44" i="1"/>
  <c r="O43" i="1"/>
  <c r="N43" i="1"/>
  <c r="M43" i="1"/>
  <c r="L43" i="1"/>
  <c r="K43" i="1"/>
  <c r="J43" i="1"/>
  <c r="I43" i="1"/>
  <c r="H43" i="1"/>
  <c r="G43" i="1"/>
  <c r="F43" i="1"/>
  <c r="E43" i="1"/>
  <c r="D43" i="1"/>
  <c r="O42" i="1"/>
  <c r="N42" i="1"/>
  <c r="M42" i="1"/>
  <c r="L42" i="1"/>
  <c r="K42" i="1"/>
  <c r="J42" i="1"/>
  <c r="I42" i="1"/>
  <c r="H42" i="1"/>
  <c r="G42" i="1"/>
  <c r="F42" i="1"/>
  <c r="E42" i="1"/>
  <c r="D42" i="1"/>
  <c r="O41" i="1"/>
  <c r="N41" i="1"/>
  <c r="M41" i="1"/>
  <c r="L41" i="1"/>
  <c r="K41" i="1"/>
  <c r="J41" i="1"/>
  <c r="I41" i="1"/>
  <c r="H41" i="1"/>
  <c r="G41" i="1"/>
  <c r="F41" i="1"/>
  <c r="E41" i="1"/>
  <c r="D41" i="1"/>
  <c r="O32" i="1"/>
  <c r="N32" i="1"/>
  <c r="M32" i="1"/>
  <c r="L32" i="1"/>
  <c r="K32" i="1"/>
  <c r="J32" i="1"/>
  <c r="I32" i="1"/>
  <c r="H32" i="1"/>
  <c r="G32" i="1"/>
  <c r="F32" i="1"/>
  <c r="E32" i="1"/>
  <c r="D32" i="1"/>
  <c r="O23" i="1"/>
  <c r="N23" i="1"/>
  <c r="M23" i="1"/>
  <c r="L23" i="1"/>
  <c r="K23" i="1"/>
  <c r="J23" i="1"/>
  <c r="I23" i="1"/>
  <c r="H23" i="1"/>
  <c r="G23" i="1"/>
  <c r="F23" i="1"/>
  <c r="E23" i="1"/>
  <c r="D23" i="1"/>
  <c r="O14" i="1"/>
  <c r="N14" i="1"/>
  <c r="M14" i="1"/>
  <c r="L14" i="1"/>
  <c r="K14" i="1"/>
  <c r="J14" i="1"/>
  <c r="I14" i="1"/>
  <c r="H14" i="1"/>
  <c r="G14" i="1"/>
  <c r="F14" i="1"/>
  <c r="E14" i="1"/>
  <c r="D14" i="1"/>
  <c r="G96" i="6" l="1"/>
  <c r="D96" i="4"/>
  <c r="E47" i="5"/>
  <c r="K97" i="6"/>
  <c r="F71" i="4"/>
  <c r="J97" i="2"/>
  <c r="H90" i="6"/>
  <c r="I80" i="4"/>
  <c r="I50" i="2"/>
  <c r="M97" i="2"/>
  <c r="I24" i="5"/>
  <c r="I33" i="5"/>
  <c r="I42" i="5"/>
  <c r="K24" i="4"/>
  <c r="K42" i="4"/>
  <c r="K62" i="4"/>
  <c r="H50" i="2"/>
  <c r="H97" i="2"/>
  <c r="H33" i="5"/>
  <c r="H42" i="5"/>
  <c r="H97" i="3"/>
  <c r="H15" i="6"/>
  <c r="H33" i="6"/>
  <c r="H42" i="6"/>
  <c r="L42" i="6"/>
  <c r="L15" i="4"/>
  <c r="M62" i="6"/>
  <c r="I62" i="6"/>
  <c r="E71" i="6"/>
  <c r="E80" i="6"/>
  <c r="M80" i="6"/>
  <c r="I80" i="6"/>
  <c r="E89" i="6"/>
  <c r="M89" i="6"/>
  <c r="I89" i="6"/>
  <c r="F42" i="6"/>
  <c r="N42" i="6"/>
  <c r="J42" i="6"/>
  <c r="G42" i="5"/>
  <c r="O42" i="5"/>
  <c r="O71" i="5"/>
  <c r="G42" i="6"/>
  <c r="O42" i="6"/>
  <c r="K80" i="6"/>
  <c r="D42" i="4"/>
  <c r="J80" i="5"/>
  <c r="L42" i="4"/>
  <c r="F97" i="1"/>
  <c r="E42" i="4"/>
  <c r="H89" i="4"/>
  <c r="M15" i="4"/>
  <c r="I42" i="6"/>
  <c r="N97" i="1"/>
  <c r="E33" i="4"/>
  <c r="M42" i="4"/>
  <c r="L89" i="4"/>
  <c r="L71" i="5"/>
  <c r="K80" i="5"/>
  <c r="G95" i="5"/>
  <c r="O97" i="1"/>
  <c r="M96" i="5"/>
  <c r="H42" i="4"/>
  <c r="I42" i="4"/>
  <c r="D89" i="4"/>
  <c r="D71" i="5"/>
  <c r="F15" i="6"/>
  <c r="F42" i="5"/>
  <c r="N42" i="5"/>
  <c r="N90" i="5"/>
  <c r="F92" i="5"/>
  <c r="N96" i="5"/>
  <c r="F71" i="5"/>
  <c r="N71" i="5"/>
  <c r="L92" i="6"/>
  <c r="G89" i="6"/>
  <c r="D91" i="5"/>
  <c r="L91" i="5"/>
  <c r="H92" i="5"/>
  <c r="D93" i="5"/>
  <c r="L93" i="5"/>
  <c r="H94" i="5"/>
  <c r="D95" i="5"/>
  <c r="L95" i="5"/>
  <c r="H96" i="5"/>
  <c r="L97" i="5"/>
  <c r="F49" i="6"/>
  <c r="J91" i="6"/>
  <c r="N92" i="6"/>
  <c r="N94" i="6"/>
  <c r="F96" i="6"/>
  <c r="J97" i="6"/>
  <c r="J43" i="5"/>
  <c r="M90" i="5"/>
  <c r="I95" i="5"/>
  <c r="G49" i="6"/>
  <c r="M44" i="6"/>
  <c r="E90" i="5"/>
  <c r="E96" i="5"/>
  <c r="D94" i="6"/>
  <c r="O24" i="4"/>
  <c r="L97" i="2"/>
  <c r="K15" i="5"/>
  <c r="J33" i="5"/>
  <c r="F44" i="6"/>
  <c r="I91" i="5"/>
  <c r="L96" i="6"/>
  <c r="I45" i="6"/>
  <c r="F33" i="4"/>
  <c r="F80" i="4"/>
  <c r="E89" i="4"/>
  <c r="H24" i="4"/>
  <c r="O33" i="4"/>
  <c r="O71" i="4"/>
  <c r="K80" i="4"/>
  <c r="F89" i="4"/>
  <c r="J15" i="5"/>
  <c r="K33" i="5"/>
  <c r="I15" i="6"/>
  <c r="O48" i="6"/>
  <c r="L80" i="6"/>
  <c r="E46" i="6"/>
  <c r="M89" i="4"/>
  <c r="J33" i="6"/>
  <c r="G80" i="6"/>
  <c r="O80" i="6"/>
  <c r="J50" i="1"/>
  <c r="G33" i="4"/>
  <c r="N89" i="4"/>
  <c r="E97" i="2"/>
  <c r="D15" i="5"/>
  <c r="O24" i="5"/>
  <c r="O46" i="6"/>
  <c r="H71" i="6"/>
  <c r="H80" i="6"/>
  <c r="K89" i="6"/>
  <c r="K97" i="1"/>
  <c r="H80" i="4"/>
  <c r="O89" i="4"/>
  <c r="F50" i="3"/>
  <c r="F97" i="3"/>
  <c r="J46" i="6"/>
  <c r="L24" i="6"/>
  <c r="I90" i="6"/>
  <c r="E95" i="6"/>
  <c r="E94" i="5"/>
  <c r="H49" i="6"/>
  <c r="H97" i="6"/>
  <c r="G24" i="4"/>
  <c r="N33" i="4"/>
  <c r="N80" i="4"/>
  <c r="N44" i="5"/>
  <c r="F46" i="6"/>
  <c r="G71" i="4"/>
  <c r="O80" i="4"/>
  <c r="G96" i="4"/>
  <c r="J89" i="4"/>
  <c r="E15" i="6"/>
  <c r="K24" i="6"/>
  <c r="O89" i="6"/>
  <c r="I24" i="4"/>
  <c r="L80" i="4"/>
  <c r="G89" i="4"/>
  <c r="L33" i="5"/>
  <c r="H89" i="5"/>
  <c r="N50" i="3"/>
  <c r="F43" i="6"/>
  <c r="J44" i="6"/>
  <c r="J48" i="6"/>
  <c r="J50" i="6"/>
  <c r="D24" i="6"/>
  <c r="I92" i="6"/>
  <c r="D97" i="1"/>
  <c r="L97" i="1"/>
  <c r="J24" i="4"/>
  <c r="E93" i="4"/>
  <c r="M93" i="4"/>
  <c r="I71" i="4"/>
  <c r="E95" i="4"/>
  <c r="M33" i="5"/>
  <c r="K62" i="5"/>
  <c r="O93" i="5"/>
  <c r="K71" i="5"/>
  <c r="I80" i="5"/>
  <c r="M80" i="5"/>
  <c r="I89" i="5"/>
  <c r="G50" i="3"/>
  <c r="O50" i="3"/>
  <c r="O97" i="3"/>
  <c r="G15" i="6"/>
  <c r="M24" i="6"/>
  <c r="I24" i="6"/>
  <c r="E42" i="6"/>
  <c r="M42" i="6"/>
  <c r="G43" i="6"/>
  <c r="J71" i="6"/>
  <c r="F71" i="6"/>
  <c r="N71" i="6"/>
  <c r="J80" i="6"/>
  <c r="N80" i="6"/>
  <c r="M94" i="5"/>
  <c r="F91" i="4"/>
  <c r="N91" i="4"/>
  <c r="J92" i="4"/>
  <c r="F93" i="4"/>
  <c r="N93" i="4"/>
  <c r="J94" i="4"/>
  <c r="F95" i="4"/>
  <c r="N95" i="4"/>
  <c r="J96" i="4"/>
  <c r="F97" i="4"/>
  <c r="N97" i="4"/>
  <c r="G43" i="5"/>
  <c r="O43" i="5"/>
  <c r="K44" i="5"/>
  <c r="G45" i="5"/>
  <c r="O45" i="5"/>
  <c r="K46" i="5"/>
  <c r="G47" i="5"/>
  <c r="K48" i="5"/>
  <c r="G49" i="5"/>
  <c r="K50" i="5"/>
  <c r="H95" i="5"/>
  <c r="K92" i="6"/>
  <c r="G95" i="6"/>
  <c r="G43" i="4"/>
  <c r="M71" i="5"/>
  <c r="E97" i="1"/>
  <c r="M97" i="1"/>
  <c r="J97" i="3"/>
  <c r="J45" i="6"/>
  <c r="J47" i="6"/>
  <c r="F50" i="1"/>
  <c r="N50" i="1"/>
  <c r="E97" i="5"/>
  <c r="H95" i="6"/>
  <c r="J90" i="4"/>
  <c r="J62" i="4"/>
  <c r="H91" i="6"/>
  <c r="H89" i="6"/>
  <c r="O44" i="6"/>
  <c r="O24" i="6"/>
  <c r="L45" i="4"/>
  <c r="L49" i="4"/>
  <c r="H91" i="4"/>
  <c r="L45" i="5"/>
  <c r="L47" i="5"/>
  <c r="L49" i="5"/>
  <c r="H44" i="4"/>
  <c r="H48" i="4"/>
  <c r="L92" i="4"/>
  <c r="L96" i="4"/>
  <c r="H46" i="5"/>
  <c r="H48" i="5"/>
  <c r="H50" i="5"/>
  <c r="J91" i="5"/>
  <c r="J97" i="5"/>
  <c r="H50" i="1"/>
  <c r="G97" i="1"/>
  <c r="E43" i="4"/>
  <c r="I44" i="4"/>
  <c r="M45" i="4"/>
  <c r="E47" i="4"/>
  <c r="I48" i="4"/>
  <c r="M49" i="4"/>
  <c r="K71" i="4"/>
  <c r="F50" i="2"/>
  <c r="N50" i="2"/>
  <c r="E43" i="5"/>
  <c r="M43" i="5"/>
  <c r="I44" i="5"/>
  <c r="E45" i="5"/>
  <c r="M45" i="5"/>
  <c r="I46" i="5"/>
  <c r="M47" i="5"/>
  <c r="I48" i="5"/>
  <c r="E49" i="5"/>
  <c r="M49" i="5"/>
  <c r="I50" i="5"/>
  <c r="F46" i="5"/>
  <c r="F50" i="5"/>
  <c r="G45" i="6"/>
  <c r="O45" i="6"/>
  <c r="K46" i="6"/>
  <c r="G47" i="6"/>
  <c r="O47" i="6"/>
  <c r="K48" i="6"/>
  <c r="O49" i="6"/>
  <c r="K50" i="6"/>
  <c r="E43" i="6"/>
  <c r="E47" i="6"/>
  <c r="G46" i="6"/>
  <c r="K47" i="6"/>
  <c r="G48" i="6"/>
  <c r="G50" i="6"/>
  <c r="K90" i="6"/>
  <c r="G91" i="6"/>
  <c r="O91" i="6"/>
  <c r="G93" i="6"/>
  <c r="O93" i="6"/>
  <c r="K94" i="6"/>
  <c r="O95" i="6"/>
  <c r="K96" i="6"/>
  <c r="G97" i="6"/>
  <c r="O97" i="6"/>
  <c r="I96" i="6"/>
  <c r="F89" i="6"/>
  <c r="N89" i="6"/>
  <c r="J93" i="6"/>
  <c r="D43" i="4"/>
  <c r="D47" i="4"/>
  <c r="H93" i="4"/>
  <c r="D45" i="5"/>
  <c r="D47" i="5"/>
  <c r="D49" i="5"/>
  <c r="I50" i="1"/>
  <c r="F15" i="4"/>
  <c r="N43" i="4"/>
  <c r="J44" i="4"/>
  <c r="F45" i="4"/>
  <c r="N45" i="4"/>
  <c r="J46" i="4"/>
  <c r="F47" i="4"/>
  <c r="N47" i="4"/>
  <c r="J48" i="4"/>
  <c r="F49" i="4"/>
  <c r="N49" i="4"/>
  <c r="J50" i="4"/>
  <c r="J33" i="4"/>
  <c r="F62" i="4"/>
  <c r="N62" i="4"/>
  <c r="D90" i="4"/>
  <c r="L71" i="4"/>
  <c r="D92" i="4"/>
  <c r="D94" i="4"/>
  <c r="L94" i="4"/>
  <c r="H97" i="4"/>
  <c r="G50" i="2"/>
  <c r="O50" i="2"/>
  <c r="O44" i="5"/>
  <c r="G46" i="5"/>
  <c r="G50" i="5"/>
  <c r="O50" i="5"/>
  <c r="D44" i="6"/>
  <c r="L90" i="6"/>
  <c r="D92" i="6"/>
  <c r="L94" i="6"/>
  <c r="D96" i="6"/>
  <c r="G45" i="4"/>
  <c r="G47" i="4"/>
  <c r="G49" i="4"/>
  <c r="K33" i="4"/>
  <c r="O62" i="4"/>
  <c r="O90" i="4"/>
  <c r="K93" i="4"/>
  <c r="D33" i="5"/>
  <c r="N89" i="5"/>
  <c r="J95" i="5"/>
  <c r="K44" i="4"/>
  <c r="K46" i="4"/>
  <c r="O47" i="4"/>
  <c r="K50" i="4"/>
  <c r="G62" i="4"/>
  <c r="G90" i="4"/>
  <c r="G92" i="4"/>
  <c r="K95" i="4"/>
  <c r="J42" i="5"/>
  <c r="F89" i="5"/>
  <c r="I47" i="6"/>
  <c r="K50" i="1"/>
  <c r="J97" i="1"/>
  <c r="H43" i="4"/>
  <c r="D44" i="4"/>
  <c r="L44" i="4"/>
  <c r="H45" i="4"/>
  <c r="D46" i="4"/>
  <c r="L46" i="4"/>
  <c r="H47" i="4"/>
  <c r="D48" i="4"/>
  <c r="L48" i="4"/>
  <c r="H49" i="4"/>
  <c r="D50" i="4"/>
  <c r="L50" i="4"/>
  <c r="F24" i="4"/>
  <c r="N24" i="4"/>
  <c r="D33" i="4"/>
  <c r="L33" i="4"/>
  <c r="D45" i="4"/>
  <c r="H46" i="4"/>
  <c r="L47" i="4"/>
  <c r="D49" i="4"/>
  <c r="H50" i="4"/>
  <c r="J42" i="4"/>
  <c r="H90" i="4"/>
  <c r="D91" i="4"/>
  <c r="L91" i="4"/>
  <c r="H92" i="4"/>
  <c r="D93" i="4"/>
  <c r="L93" i="4"/>
  <c r="H94" i="4"/>
  <c r="D95" i="4"/>
  <c r="L95" i="4"/>
  <c r="H96" i="4"/>
  <c r="K89" i="4"/>
  <c r="I97" i="2"/>
  <c r="F24" i="5"/>
  <c r="N24" i="5"/>
  <c r="F47" i="5"/>
  <c r="N47" i="5"/>
  <c r="J48" i="5"/>
  <c r="F49" i="5"/>
  <c r="E33" i="5"/>
  <c r="K42" i="5"/>
  <c r="D90" i="5"/>
  <c r="D96" i="5"/>
  <c r="J71" i="5"/>
  <c r="G89" i="5"/>
  <c r="O89" i="5"/>
  <c r="K97" i="3"/>
  <c r="N46" i="6"/>
  <c r="F48" i="6"/>
  <c r="J49" i="6"/>
  <c r="N50" i="6"/>
  <c r="H45" i="6"/>
  <c r="F33" i="6"/>
  <c r="N33" i="6"/>
  <c r="F90" i="6"/>
  <c r="F62" i="6"/>
  <c r="D71" i="6"/>
  <c r="L71" i="6"/>
  <c r="O43" i="4"/>
  <c r="O45" i="4"/>
  <c r="K48" i="4"/>
  <c r="O49" i="4"/>
  <c r="K91" i="4"/>
  <c r="F96" i="5"/>
  <c r="N97" i="3"/>
  <c r="I43" i="6"/>
  <c r="E50" i="6"/>
  <c r="I43" i="4"/>
  <c r="E44" i="4"/>
  <c r="M44" i="4"/>
  <c r="I45" i="4"/>
  <c r="E46" i="4"/>
  <c r="M46" i="4"/>
  <c r="I47" i="4"/>
  <c r="E48" i="4"/>
  <c r="M48" i="4"/>
  <c r="I49" i="4"/>
  <c r="E50" i="4"/>
  <c r="M50" i="4"/>
  <c r="M43" i="4"/>
  <c r="E45" i="4"/>
  <c r="I46" i="4"/>
  <c r="M47" i="4"/>
  <c r="E49" i="4"/>
  <c r="I50" i="4"/>
  <c r="E91" i="4"/>
  <c r="M91" i="4"/>
  <c r="I92" i="4"/>
  <c r="I94" i="4"/>
  <c r="M95" i="4"/>
  <c r="I96" i="4"/>
  <c r="E97" i="4"/>
  <c r="M97" i="4"/>
  <c r="O92" i="4"/>
  <c r="G94" i="4"/>
  <c r="O94" i="4"/>
  <c r="L62" i="5"/>
  <c r="I91" i="6"/>
  <c r="E94" i="6"/>
  <c r="E96" i="6"/>
  <c r="O96" i="4"/>
  <c r="K97" i="4"/>
  <c r="E71" i="4"/>
  <c r="M71" i="4"/>
  <c r="J80" i="4"/>
  <c r="K97" i="2"/>
  <c r="G24" i="5"/>
  <c r="O47" i="5"/>
  <c r="O49" i="5"/>
  <c r="D42" i="5"/>
  <c r="L42" i="5"/>
  <c r="I92" i="5"/>
  <c r="M93" i="5"/>
  <c r="G71" i="5"/>
  <c r="D80" i="5"/>
  <c r="L80" i="5"/>
  <c r="D94" i="5"/>
  <c r="D89" i="5"/>
  <c r="L89" i="5"/>
  <c r="D50" i="3"/>
  <c r="L50" i="3"/>
  <c r="D97" i="3"/>
  <c r="L97" i="3"/>
  <c r="H43" i="6"/>
  <c r="L44" i="6"/>
  <c r="D46" i="6"/>
  <c r="L46" i="6"/>
  <c r="H47" i="6"/>
  <c r="D48" i="6"/>
  <c r="L48" i="6"/>
  <c r="D50" i="6"/>
  <c r="L50" i="6"/>
  <c r="F24" i="6"/>
  <c r="N24" i="6"/>
  <c r="F45" i="6"/>
  <c r="M46" i="6"/>
  <c r="M48" i="6"/>
  <c r="M50" i="6"/>
  <c r="E91" i="6"/>
  <c r="D97" i="4"/>
  <c r="L97" i="4"/>
  <c r="F90" i="4"/>
  <c r="N90" i="4"/>
  <c r="F92" i="4"/>
  <c r="N92" i="4"/>
  <c r="F94" i="4"/>
  <c r="F96" i="4"/>
  <c r="J97" i="4"/>
  <c r="G80" i="4"/>
  <c r="I89" i="4"/>
  <c r="D97" i="2"/>
  <c r="H24" i="5"/>
  <c r="L48" i="5"/>
  <c r="H49" i="5"/>
  <c r="D50" i="5"/>
  <c r="L50" i="5"/>
  <c r="E42" i="5"/>
  <c r="M42" i="5"/>
  <c r="F91" i="5"/>
  <c r="N91" i="5"/>
  <c r="J92" i="5"/>
  <c r="F93" i="5"/>
  <c r="N93" i="5"/>
  <c r="J94" i="5"/>
  <c r="F95" i="5"/>
  <c r="N95" i="5"/>
  <c r="J96" i="5"/>
  <c r="F97" i="5"/>
  <c r="N97" i="5"/>
  <c r="H71" i="5"/>
  <c r="E89" i="5"/>
  <c r="M89" i="5"/>
  <c r="E50" i="3"/>
  <c r="M50" i="3"/>
  <c r="I50" i="3"/>
  <c r="E97" i="3"/>
  <c r="M97" i="3"/>
  <c r="E44" i="6"/>
  <c r="I49" i="6"/>
  <c r="G24" i="6"/>
  <c r="E33" i="6"/>
  <c r="M33" i="6"/>
  <c r="I33" i="6"/>
  <c r="F91" i="6"/>
  <c r="N91" i="6"/>
  <c r="J92" i="6"/>
  <c r="F93" i="6"/>
  <c r="N93" i="6"/>
  <c r="J94" i="6"/>
  <c r="F95" i="6"/>
  <c r="N95" i="6"/>
  <c r="J96" i="6"/>
  <c r="F97" i="6"/>
  <c r="N97" i="6"/>
  <c r="G71" i="6"/>
  <c r="O71" i="6"/>
  <c r="K71" i="6"/>
  <c r="D80" i="6"/>
  <c r="E48" i="6"/>
  <c r="O33" i="6"/>
  <c r="D42" i="6"/>
  <c r="D90" i="6"/>
  <c r="L62" i="6"/>
  <c r="H93" i="6"/>
  <c r="M91" i="6"/>
  <c r="E93" i="6"/>
  <c r="I94" i="6"/>
  <c r="M95" i="6"/>
  <c r="M97" i="6"/>
  <c r="F80" i="6"/>
  <c r="I90" i="4"/>
  <c r="I62" i="4"/>
  <c r="L43" i="5"/>
  <c r="L15" i="5"/>
  <c r="E50" i="1"/>
  <c r="M50" i="1"/>
  <c r="I97" i="1"/>
  <c r="E15" i="4"/>
  <c r="E24" i="4"/>
  <c r="M24" i="4"/>
  <c r="I33" i="4"/>
  <c r="M33" i="4"/>
  <c r="J71" i="4"/>
  <c r="D80" i="4"/>
  <c r="D43" i="5"/>
  <c r="F43" i="4"/>
  <c r="J91" i="4"/>
  <c r="J93" i="4"/>
  <c r="J95" i="4"/>
  <c r="N96" i="4"/>
  <c r="J90" i="5"/>
  <c r="J62" i="5"/>
  <c r="N94" i="4"/>
  <c r="G50" i="1"/>
  <c r="O50" i="1"/>
  <c r="G15" i="4"/>
  <c r="D71" i="4"/>
  <c r="L90" i="4"/>
  <c r="F44" i="5"/>
  <c r="J45" i="5"/>
  <c r="J49" i="5"/>
  <c r="K43" i="5"/>
  <c r="O43" i="6"/>
  <c r="O15" i="6"/>
  <c r="K15" i="6"/>
  <c r="K44" i="6"/>
  <c r="E24" i="6"/>
  <c r="L43" i="4"/>
  <c r="J43" i="4"/>
  <c r="F44" i="4"/>
  <c r="N44" i="4"/>
  <c r="J45" i="4"/>
  <c r="F46" i="4"/>
  <c r="N46" i="4"/>
  <c r="J47" i="4"/>
  <c r="F48" i="4"/>
  <c r="N48" i="4"/>
  <c r="J49" i="4"/>
  <c r="F50" i="4"/>
  <c r="N50" i="4"/>
  <c r="N15" i="4"/>
  <c r="F42" i="4"/>
  <c r="N42" i="4"/>
  <c r="M90" i="6"/>
  <c r="M71" i="6"/>
  <c r="K43" i="4"/>
  <c r="G44" i="4"/>
  <c r="O44" i="4"/>
  <c r="K45" i="4"/>
  <c r="G46" i="4"/>
  <c r="O46" i="4"/>
  <c r="K47" i="4"/>
  <c r="G48" i="4"/>
  <c r="O48" i="4"/>
  <c r="K49" i="4"/>
  <c r="G50" i="4"/>
  <c r="O50" i="4"/>
  <c r="O15" i="4"/>
  <c r="G42" i="4"/>
  <c r="O42" i="4"/>
  <c r="K90" i="4"/>
  <c r="G91" i="4"/>
  <c r="O91" i="4"/>
  <c r="K92" i="4"/>
  <c r="G93" i="4"/>
  <c r="O93" i="4"/>
  <c r="K94" i="4"/>
  <c r="G95" i="4"/>
  <c r="O95" i="4"/>
  <c r="K96" i="4"/>
  <c r="G97" i="4"/>
  <c r="O97" i="4"/>
  <c r="H71" i="4"/>
  <c r="N71" i="4"/>
  <c r="F43" i="5"/>
  <c r="N43" i="5"/>
  <c r="J44" i="5"/>
  <c r="F45" i="5"/>
  <c r="N45" i="5"/>
  <c r="J46" i="5"/>
  <c r="N49" i="5"/>
  <c r="J50" i="5"/>
  <c r="D50" i="1"/>
  <c r="L50" i="1"/>
  <c r="H97" i="1"/>
  <c r="D15" i="4"/>
  <c r="D24" i="4"/>
  <c r="L24" i="4"/>
  <c r="H33" i="4"/>
  <c r="D62" i="4"/>
  <c r="L62" i="4"/>
  <c r="H62" i="4"/>
  <c r="K15" i="4"/>
  <c r="E50" i="2"/>
  <c r="M50" i="2"/>
  <c r="G97" i="2"/>
  <c r="O97" i="2"/>
  <c r="K47" i="5"/>
  <c r="G48" i="5"/>
  <c r="O48" i="5"/>
  <c r="K49" i="5"/>
  <c r="E24" i="5"/>
  <c r="M24" i="5"/>
  <c r="G33" i="5"/>
  <c r="O33" i="5"/>
  <c r="I90" i="5"/>
  <c r="I62" i="5"/>
  <c r="E91" i="5"/>
  <c r="M91" i="5"/>
  <c r="E93" i="5"/>
  <c r="I94" i="5"/>
  <c r="E95" i="5"/>
  <c r="M95" i="5"/>
  <c r="I96" i="5"/>
  <c r="M97" i="5"/>
  <c r="E15" i="5"/>
  <c r="K90" i="5"/>
  <c r="G91" i="5"/>
  <c r="O91" i="5"/>
  <c r="K92" i="5"/>
  <c r="G93" i="5"/>
  <c r="K94" i="5"/>
  <c r="O95" i="5"/>
  <c r="K96" i="5"/>
  <c r="G97" i="5"/>
  <c r="O97" i="5"/>
  <c r="I48" i="6"/>
  <c r="H15" i="4"/>
  <c r="J50" i="2"/>
  <c r="H43" i="5"/>
  <c r="D44" i="5"/>
  <c r="L44" i="5"/>
  <c r="H45" i="5"/>
  <c r="D46" i="5"/>
  <c r="L46" i="5"/>
  <c r="H47" i="5"/>
  <c r="D48" i="5"/>
  <c r="J24" i="5"/>
  <c r="L94" i="5"/>
  <c r="I15" i="4"/>
  <c r="E90" i="4"/>
  <c r="M90" i="4"/>
  <c r="I91" i="4"/>
  <c r="E92" i="4"/>
  <c r="M92" i="4"/>
  <c r="I93" i="4"/>
  <c r="E94" i="4"/>
  <c r="M94" i="4"/>
  <c r="I95" i="4"/>
  <c r="E96" i="4"/>
  <c r="M96" i="4"/>
  <c r="I97" i="4"/>
  <c r="E62" i="4"/>
  <c r="M62" i="4"/>
  <c r="E80" i="4"/>
  <c r="M80" i="4"/>
  <c r="K50" i="2"/>
  <c r="I43" i="5"/>
  <c r="E44" i="5"/>
  <c r="M44" i="5"/>
  <c r="I45" i="5"/>
  <c r="E46" i="5"/>
  <c r="M15" i="5"/>
  <c r="K24" i="5"/>
  <c r="E71" i="5"/>
  <c r="K62" i="6"/>
  <c r="J15" i="4"/>
  <c r="D50" i="2"/>
  <c r="L50" i="2"/>
  <c r="F97" i="2"/>
  <c r="N97" i="2"/>
  <c r="N46" i="5"/>
  <c r="J47" i="5"/>
  <c r="F48" i="5"/>
  <c r="N48" i="5"/>
  <c r="N50" i="5"/>
  <c r="D24" i="5"/>
  <c r="L24" i="5"/>
  <c r="F33" i="5"/>
  <c r="N33" i="5"/>
  <c r="H90" i="5"/>
  <c r="H62" i="5"/>
  <c r="L90" i="5"/>
  <c r="G90" i="6"/>
  <c r="G62" i="6"/>
  <c r="O90" i="6"/>
  <c r="O62" i="6"/>
  <c r="M46" i="5"/>
  <c r="I47" i="5"/>
  <c r="E48" i="5"/>
  <c r="M48" i="5"/>
  <c r="I49" i="5"/>
  <c r="E50" i="5"/>
  <c r="M50" i="5"/>
  <c r="I15" i="5"/>
  <c r="G90" i="5"/>
  <c r="G62" i="5"/>
  <c r="O90" i="5"/>
  <c r="O62" i="5"/>
  <c r="K91" i="5"/>
  <c r="I71" i="5"/>
  <c r="H80" i="5"/>
  <c r="F90" i="5"/>
  <c r="K50" i="3"/>
  <c r="N43" i="6"/>
  <c r="N15" i="6"/>
  <c r="N45" i="6"/>
  <c r="F47" i="6"/>
  <c r="N47" i="6"/>
  <c r="N49" i="6"/>
  <c r="N90" i="6"/>
  <c r="N62" i="6"/>
  <c r="F92" i="6"/>
  <c r="F94" i="6"/>
  <c r="J95" i="6"/>
  <c r="N96" i="6"/>
  <c r="F15" i="5"/>
  <c r="N15" i="5"/>
  <c r="H91" i="5"/>
  <c r="D92" i="5"/>
  <c r="L92" i="5"/>
  <c r="H93" i="5"/>
  <c r="L96" i="5"/>
  <c r="H97" i="5"/>
  <c r="D62" i="5"/>
  <c r="E80" i="5"/>
  <c r="G15" i="5"/>
  <c r="O15" i="5"/>
  <c r="E62" i="5"/>
  <c r="M62" i="5"/>
  <c r="E92" i="5"/>
  <c r="M92" i="5"/>
  <c r="I93" i="5"/>
  <c r="I97" i="5"/>
  <c r="F80" i="5"/>
  <c r="N80" i="5"/>
  <c r="D43" i="6"/>
  <c r="L43" i="6"/>
  <c r="H44" i="6"/>
  <c r="D45" i="6"/>
  <c r="L45" i="6"/>
  <c r="H46" i="6"/>
  <c r="D47" i="6"/>
  <c r="L47" i="6"/>
  <c r="H48" i="6"/>
  <c r="D49" i="6"/>
  <c r="L49" i="6"/>
  <c r="H50" i="6"/>
  <c r="H15" i="5"/>
  <c r="F62" i="5"/>
  <c r="N62" i="5"/>
  <c r="N92" i="5"/>
  <c r="J93" i="5"/>
  <c r="F94" i="5"/>
  <c r="N94" i="5"/>
  <c r="J89" i="5"/>
  <c r="M15" i="6"/>
  <c r="M43" i="6"/>
  <c r="E45" i="6"/>
  <c r="M45" i="6"/>
  <c r="I46" i="6"/>
  <c r="M47" i="6"/>
  <c r="E49" i="6"/>
  <c r="M49" i="6"/>
  <c r="I50" i="6"/>
  <c r="K33" i="6"/>
  <c r="K43" i="6"/>
  <c r="I44" i="6"/>
  <c r="E90" i="6"/>
  <c r="I93" i="6"/>
  <c r="M96" i="6"/>
  <c r="G92" i="5"/>
  <c r="O92" i="5"/>
  <c r="K93" i="5"/>
  <c r="G94" i="5"/>
  <c r="O94" i="5"/>
  <c r="K95" i="5"/>
  <c r="G96" i="5"/>
  <c r="O96" i="5"/>
  <c r="K97" i="5"/>
  <c r="G80" i="5"/>
  <c r="O80" i="5"/>
  <c r="G44" i="6"/>
  <c r="K45" i="6"/>
  <c r="K49" i="6"/>
  <c r="O50" i="6"/>
  <c r="K42" i="6"/>
  <c r="E92" i="6"/>
  <c r="M92" i="6"/>
  <c r="M94" i="6"/>
  <c r="I95" i="6"/>
  <c r="I97" i="6"/>
  <c r="E62" i="6"/>
  <c r="H50" i="3"/>
  <c r="G97" i="3"/>
  <c r="H24" i="6"/>
  <c r="G33" i="6"/>
  <c r="J90" i="6"/>
  <c r="J62" i="6"/>
  <c r="I71" i="6"/>
  <c r="J89" i="6"/>
  <c r="K89" i="5"/>
  <c r="J50" i="3"/>
  <c r="I97" i="3"/>
  <c r="J43" i="6"/>
  <c r="J15" i="6"/>
  <c r="N44" i="6"/>
  <c r="N48" i="6"/>
  <c r="F50" i="6"/>
  <c r="J24" i="6"/>
  <c r="D62" i="6"/>
  <c r="D89" i="6"/>
  <c r="L89" i="6"/>
  <c r="D33" i="6"/>
  <c r="L33" i="6"/>
  <c r="D15" i="6"/>
  <c r="L15" i="6"/>
  <c r="H62" i="6"/>
  <c r="I98" i="6" l="1"/>
  <c r="J51" i="4"/>
  <c r="K98" i="6"/>
  <c r="I51" i="4"/>
  <c r="G51" i="5"/>
  <c r="O98" i="6"/>
  <c r="J51" i="5"/>
  <c r="J99" i="2"/>
  <c r="I51" i="5"/>
  <c r="N99" i="2"/>
  <c r="F51" i="6"/>
  <c r="G51" i="6"/>
  <c r="G99" i="1"/>
  <c r="N98" i="6"/>
  <c r="K51" i="5"/>
  <c r="L99" i="1"/>
  <c r="F98" i="6"/>
  <c r="L98" i="6"/>
  <c r="M51" i="6"/>
  <c r="G98" i="6"/>
  <c r="L99" i="2"/>
  <c r="F98" i="5"/>
  <c r="J99" i="3"/>
  <c r="H51" i="4"/>
  <c r="N99" i="3"/>
  <c r="N98" i="5"/>
  <c r="I99" i="3"/>
  <c r="F99" i="2"/>
  <c r="D98" i="5"/>
  <c r="F51" i="5"/>
  <c r="K98" i="5"/>
  <c r="D99" i="2"/>
  <c r="G99" i="2"/>
  <c r="D51" i="6"/>
  <c r="M98" i="5"/>
  <c r="N51" i="6"/>
  <c r="H99" i="1"/>
  <c r="I99" i="2"/>
  <c r="M99" i="2"/>
  <c r="D99" i="1"/>
  <c r="F99" i="1"/>
  <c r="M99" i="1"/>
  <c r="M51" i="5"/>
  <c r="O98" i="4"/>
  <c r="O51" i="5"/>
  <c r="K99" i="3"/>
  <c r="H51" i="6"/>
  <c r="K99" i="2"/>
  <c r="I51" i="6"/>
  <c r="I100" i="6" s="1"/>
  <c r="H98" i="6"/>
  <c r="E99" i="2"/>
  <c r="O99" i="1"/>
  <c r="H51" i="5"/>
  <c r="N51" i="5"/>
  <c r="M98" i="6"/>
  <c r="H99" i="2"/>
  <c r="G99" i="3"/>
  <c r="H99" i="3"/>
  <c r="D98" i="4"/>
  <c r="E51" i="6"/>
  <c r="E98" i="6"/>
  <c r="D51" i="5"/>
  <c r="O99" i="2"/>
  <c r="J99" i="1"/>
  <c r="L99" i="3"/>
  <c r="O51" i="6"/>
  <c r="L51" i="6"/>
  <c r="K51" i="4"/>
  <c r="F98" i="4"/>
  <c r="K98" i="4"/>
  <c r="N99" i="1"/>
  <c r="N98" i="4"/>
  <c r="F51" i="4"/>
  <c r="I99" i="1"/>
  <c r="K99" i="1"/>
  <c r="M99" i="3"/>
  <c r="O51" i="4"/>
  <c r="J51" i="6"/>
  <c r="J98" i="6"/>
  <c r="E98" i="4"/>
  <c r="G98" i="4"/>
  <c r="O99" i="3"/>
  <c r="F99" i="3"/>
  <c r="L98" i="4"/>
  <c r="M51" i="4"/>
  <c r="I98" i="4"/>
  <c r="G98" i="5"/>
  <c r="E51" i="4"/>
  <c r="L51" i="4"/>
  <c r="N51" i="4"/>
  <c r="D98" i="6"/>
  <c r="E51" i="5"/>
  <c r="D51" i="4"/>
  <c r="J98" i="4"/>
  <c r="E99" i="1"/>
  <c r="D99" i="3"/>
  <c r="E99" i="3"/>
  <c r="L98" i="5"/>
  <c r="I98" i="5"/>
  <c r="H98" i="4"/>
  <c r="K51" i="6"/>
  <c r="J98" i="5"/>
  <c r="L51" i="5"/>
  <c r="O98" i="5"/>
  <c r="G51" i="4"/>
  <c r="M98" i="4"/>
  <c r="E98" i="5"/>
  <c r="H98" i="5"/>
  <c r="G100" i="6" l="1"/>
  <c r="K100" i="5"/>
  <c r="J100" i="5"/>
  <c r="F100" i="5"/>
  <c r="G100" i="4"/>
  <c r="D100" i="5"/>
  <c r="J100" i="4"/>
  <c r="K100" i="6"/>
  <c r="I100" i="5"/>
  <c r="I100" i="4"/>
  <c r="M100" i="5"/>
  <c r="M100" i="6"/>
  <c r="O100" i="6"/>
  <c r="G100" i="5"/>
  <c r="F100" i="6"/>
  <c r="N100" i="5"/>
  <c r="E100" i="5"/>
  <c r="L100" i="6"/>
  <c r="N100" i="6"/>
  <c r="M100" i="4"/>
  <c r="H100" i="4"/>
  <c r="D100" i="6"/>
  <c r="H100" i="6"/>
  <c r="O100" i="4"/>
  <c r="N100" i="4"/>
  <c r="O100" i="5"/>
  <c r="E100" i="6"/>
  <c r="L100" i="5"/>
  <c r="H100" i="5"/>
  <c r="D100" i="4"/>
  <c r="K100" i="4"/>
  <c r="F100" i="4"/>
  <c r="J100" i="6"/>
  <c r="L100" i="4"/>
  <c r="E100" i="4"/>
</calcChain>
</file>

<file path=xl/sharedStrings.xml><?xml version="1.0" encoding="utf-8"?>
<sst xmlns="http://schemas.openxmlformats.org/spreadsheetml/2006/main" count="729" uniqueCount="49">
  <si>
    <t>Capacity Bidding Program Day Ahead (CBP DA) -- Residential</t>
  </si>
  <si>
    <t>Air Conditioning (AC) Cycling Residential</t>
  </si>
  <si>
    <t>Base Interruptible Program (BIP)</t>
  </si>
  <si>
    <t>Capacity Bidding Program Day Ahead (CBP DA) -- Non-Residential</t>
  </si>
  <si>
    <t>Time of Use (TOU) -- Residential | Incremental</t>
  </si>
  <si>
    <t>Total IOU Service Area</t>
  </si>
  <si>
    <t>Greater Bay Area</t>
  </si>
  <si>
    <t>Greater Fresno Area</t>
  </si>
  <si>
    <t>Humboldt</t>
  </si>
  <si>
    <t>Kern</t>
  </si>
  <si>
    <t>Northern Coast</t>
  </si>
  <si>
    <t>Sierra</t>
  </si>
  <si>
    <t>Stockton</t>
  </si>
  <si>
    <t>Outside LCA</t>
  </si>
  <si>
    <t>Local Capacity Area (LCA)</t>
  </si>
  <si>
    <t>Average of Hourly Ex Ante Load Impacts (MW) from 4-9 PM for Jan to Feb and May to Dec; and from 5-10 PM for Mar and Apr at the Portfolio Level on Monthly Peak Load Days Under 1-in-2 Utility Weather Year Conditions</t>
  </si>
  <si>
    <t xml:space="preserve">Instructions: Please complete the Payments and Local Capacity Area (LCA) columns below using the approved values provided in the "Confidential--2023 Allocations" file. If payment for a program is from bundled customers only, enter 0. If payment is from distribution customers, enter 1. </t>
  </si>
  <si>
    <t>*RA Benefits for these programs/resources will be reflected in the CEC load forecast adjustments.</t>
  </si>
  <si>
    <t>**Program implementation costs are recovered from all customers, and annual over- or under-collections are recovered from only bundled customers.</t>
  </si>
  <si>
    <t>Program Name (Event-Based Programs/Supply-Side Resources)*</t>
  </si>
  <si>
    <t>Critical Peak Pricing (CPP)* -- Residential ("SmartRate")</t>
  </si>
  <si>
    <t>Critical Peak Pricing (CPP)*-- Non-Residential ("Peak Day Pricing")</t>
  </si>
  <si>
    <t>Time of Use (TOU) -- Non-Residential | Incremental</t>
  </si>
  <si>
    <t>2023 Total QC for All Resources</t>
  </si>
  <si>
    <t>2023 Total QC for Event-Based/Supply-Side Programs</t>
  </si>
  <si>
    <t>Instructions: Please complete the Payments and Local Capacity Area (LCA) columns below using the approved values provided in the "Confidential--2023 Allocations" file. If payment for a program is from bundled customers only, enter 0. If payment is from distribution customers, enter 1. Please include Transmission + Distribution (T+D) Loss Factors as directed by D. 15-06-063. PG&amp;E's (T+D) Factor is 1.097.</t>
  </si>
  <si>
    <t>1.097</t>
  </si>
  <si>
    <t>Payments</t>
  </si>
  <si>
    <t>PG&amp;E Loss Factor</t>
  </si>
  <si>
    <t>PG&amp;E DR Allocations for PY2023, Estimated According to Load Impact Protocols (LIPs) Final Reports</t>
  </si>
  <si>
    <t>PG&amp;E DR Allocations for PY2024, Estimated According to Load Impact Protocols (LIPs) Final Reports</t>
  </si>
  <si>
    <r>
      <rPr>
        <b/>
        <sz val="11"/>
        <rFont val="Calibri"/>
        <family val="2"/>
        <scheme val="minor"/>
      </rPr>
      <t>Instructions</t>
    </r>
    <r>
      <rPr>
        <sz val="11"/>
        <rFont val="Calibri"/>
        <family val="2"/>
        <scheme val="minor"/>
      </rPr>
      <t xml:space="preserve">: Please complete the Payments and Local Capacity Area (LCA) columns below. If payment for a program is from bundled customers only, enter 0. If payment is from distribution customers, enter 1. Please provide the DR allocations for 2024-2025 based on the ex-ante </t>
    </r>
    <r>
      <rPr>
        <b/>
        <sz val="11"/>
        <rFont val="Calibri"/>
        <family val="2"/>
        <scheme val="minor"/>
      </rPr>
      <t>as filed</t>
    </r>
    <r>
      <rPr>
        <sz val="11"/>
        <rFont val="Calibri"/>
        <family val="2"/>
        <scheme val="minor"/>
      </rPr>
      <t xml:space="preserve"> on April 1, 2022, which uses PY2021 program estimates. For the months of March and April in 2024 and 2025, please take the hourly performance (ex ante load impact/reference load) from HE17-21 and multiply the resulting performance ratios by the HE18-22 reference loads. (An example has been provided by the Energy Division [ED] as a separate attachment.)</t>
    </r>
  </si>
  <si>
    <t>PG&amp;E DR Allocations for PY2025, Estimated According to Load Impact Protocols (LIPs) Final Reports</t>
  </si>
  <si>
    <r>
      <rPr>
        <b/>
        <sz val="11"/>
        <rFont val="Calibri"/>
        <family val="2"/>
        <scheme val="minor"/>
      </rPr>
      <t xml:space="preserve">Instructions: </t>
    </r>
    <r>
      <rPr>
        <sz val="11"/>
        <rFont val="Calibri"/>
        <family val="2"/>
        <scheme val="minor"/>
      </rPr>
      <t xml:space="preserve">Please complete the Payments and Local Capacity Area (LCA) columns below, inclusive of Loss Factors. If payment for a program is from bundled customers only, enter 0. If payment is from distribution customers, enter 1. Please include Transmission + Distribution (T+D) Loss Factors as directed by D. 15-06-063. PG&amp;E's (T+D) Factor is 1.097. Please provide the DR allocations for 2024-2025 based on the ex-ante </t>
    </r>
    <r>
      <rPr>
        <b/>
        <sz val="11"/>
        <rFont val="Calibri"/>
        <family val="2"/>
        <scheme val="minor"/>
      </rPr>
      <t>as filed</t>
    </r>
    <r>
      <rPr>
        <sz val="11"/>
        <rFont val="Calibri"/>
        <family val="2"/>
        <scheme val="minor"/>
      </rPr>
      <t xml:space="preserve"> on April 1, 2022, which uses PY2021 program estimates. For the months of March and April in 2024 and 2025, please take the hourly performance (ex ante load impact /reference load) from HE17-21 and multiply the resulting performance ratios by the HE18-22 reference loads. (An example has been provided by the Energy Division [ED] as a separate attachment.)</t>
    </r>
  </si>
  <si>
    <t>1</t>
  </si>
  <si>
    <t>0</t>
  </si>
  <si>
    <t>2023 Total QC for Non Event-Based, Load Modifying Resources</t>
  </si>
  <si>
    <t>2024 Total QC for Non Event-Based, Load Modifying Resources</t>
  </si>
  <si>
    <t>2024 Total QC for All Resources</t>
  </si>
  <si>
    <t>2024 Total QC for Event-Based/Supply-Side Programs</t>
  </si>
  <si>
    <t>2024 Total QC for Event-Based Programs/Supply-Side Resources</t>
  </si>
  <si>
    <t>2024 Total QC for Non Event-Based Programs, Load Modifying Resources</t>
  </si>
  <si>
    <t>2025 Total QC for All Resources</t>
  </si>
  <si>
    <t>2025 Total QC for Event-Based/Supply-Side Programs</t>
  </si>
  <si>
    <t>2025 Total QC for Event-Based Programs/Supply-Side Resources</t>
  </si>
  <si>
    <t>2025 Total QC for Non Event-Based Programs, Load Modifying Resources</t>
  </si>
  <si>
    <t>2025 Total QC for Non Event-Based, Load Modifying Resources</t>
  </si>
  <si>
    <t>Program Name (Non Event-Based, Load-Modifying Resources)** ***</t>
  </si>
  <si>
    <t>*** March and April hourly load impacts are the average of 5-10 PM of the ex-ante load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</si>
</sst>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9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17" fontId="5" fillId="2" borderId="1" xfId="0" applyNumberFormat="1" applyFont="1" applyFill="1" applyBorder="1" applyAlignment="1">
      <alignment horizontal="center" wrapText="1"/>
    </xf>
    <xf numFmtId="17" fontId="5" fillId="2" borderId="0" xfId="0" applyNumberFormat="1" applyFont="1" applyFill="1" applyBorder="1" applyAlignment="1">
      <alignment horizont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5" borderId="3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wrapText="1"/>
    </xf>
    <xf numFmtId="17" fontId="5" fillId="3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2" fontId="8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9" fontId="5" fillId="9" borderId="3" xfId="0" applyNumberFormat="1" applyFont="1" applyFill="1" applyBorder="1" applyAlignment="1">
      <alignment horizontal="left" vertical="center" wrapText="1"/>
    </xf>
    <xf numFmtId="17" fontId="5" fillId="3" borderId="5" xfId="0" applyNumberFormat="1" applyFont="1" applyFill="1" applyBorder="1" applyAlignment="1">
      <alignment horizontal="center" wrapText="1"/>
    </xf>
    <xf numFmtId="2" fontId="8" fillId="0" borderId="12" xfId="0" applyNumberFormat="1" applyFont="1" applyBorder="1" applyAlignment="1">
      <alignment horizontal="center"/>
    </xf>
    <xf numFmtId="17" fontId="5" fillId="3" borderId="2" xfId="0" applyNumberFormat="1" applyFont="1" applyFill="1" applyBorder="1" applyAlignment="1">
      <alignment horizontal="center" wrapText="1"/>
    </xf>
    <xf numFmtId="2" fontId="8" fillId="0" borderId="13" xfId="0" applyNumberFormat="1" applyFont="1" applyBorder="1" applyAlignment="1">
      <alignment horizontal="center"/>
    </xf>
    <xf numFmtId="17" fontId="5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17" fontId="5" fillId="7" borderId="3" xfId="0" applyNumberFormat="1" applyFont="1" applyFill="1" applyBorder="1" applyAlignment="1">
      <alignment horizontal="center" wrapText="1"/>
    </xf>
    <xf numFmtId="49" fontId="5" fillId="11" borderId="3" xfId="0" applyNumberFormat="1" applyFont="1" applyFill="1" applyBorder="1" applyAlignment="1">
      <alignment horizontal="left" vertical="center" wrapText="1"/>
    </xf>
    <xf numFmtId="49" fontId="5" fillId="11" borderId="4" xfId="0" applyNumberFormat="1" applyFont="1" applyFill="1" applyBorder="1" applyAlignment="1">
      <alignment horizontal="left" vertical="center" wrapText="1"/>
    </xf>
    <xf numFmtId="0" fontId="5" fillId="10" borderId="4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0" fillId="5" borderId="0" xfId="0" applyFill="1"/>
    <xf numFmtId="49" fontId="5" fillId="5" borderId="3" xfId="0" applyNumberFormat="1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left" vertical="top" wrapText="1"/>
    </xf>
    <xf numFmtId="17" fontId="5" fillId="2" borderId="1" xfId="0" applyNumberFormat="1" applyFont="1" applyFill="1" applyBorder="1" applyAlignment="1">
      <alignment horizontal="center" vertical="top" wrapText="1"/>
    </xf>
    <xf numFmtId="17" fontId="5" fillId="2" borderId="0" xfId="0" applyNumberFormat="1" applyFont="1" applyFill="1" applyBorder="1" applyAlignment="1">
      <alignment horizontal="center" vertical="top" wrapText="1"/>
    </xf>
    <xf numFmtId="17" fontId="5" fillId="7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Fill="1"/>
    <xf numFmtId="0" fontId="0" fillId="0" borderId="0" xfId="0" applyFill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49" fontId="5" fillId="12" borderId="3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3" fontId="0" fillId="5" borderId="0" xfId="0" applyNumberFormat="1" applyFill="1" applyAlignment="1">
      <alignment horizontal="right"/>
    </xf>
    <xf numFmtId="1" fontId="1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 vertical="center" wrapText="1"/>
    </xf>
    <xf numFmtId="1" fontId="1" fillId="9" borderId="3" xfId="0" applyNumberFormat="1" applyFont="1" applyFill="1" applyBorder="1" applyAlignment="1">
      <alignment horizontal="center"/>
    </xf>
    <xf numFmtId="1" fontId="7" fillId="8" borderId="3" xfId="0" applyNumberFormat="1" applyFont="1" applyFill="1" applyBorder="1" applyAlignment="1">
      <alignment horizontal="center" vertical="center"/>
    </xf>
    <xf numFmtId="1" fontId="7" fillId="8" borderId="5" xfId="0" applyNumberFormat="1" applyFont="1" applyFill="1" applyBorder="1" applyAlignment="1">
      <alignment horizontal="center" vertical="center"/>
    </xf>
    <xf numFmtId="1" fontId="7" fillId="9" borderId="3" xfId="0" applyNumberFormat="1" applyFont="1" applyFill="1" applyBorder="1" applyAlignment="1">
      <alignment horizontal="center" vertical="center"/>
    </xf>
    <xf numFmtId="1" fontId="7" fillId="8" borderId="2" xfId="0" applyNumberFormat="1" applyFont="1" applyFill="1" applyBorder="1" applyAlignment="1">
      <alignment horizontal="center" vertical="center"/>
    </xf>
    <xf numFmtId="1" fontId="5" fillId="8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10" borderId="4" xfId="0" applyNumberFormat="1" applyFont="1" applyFill="1" applyBorder="1" applyAlignment="1">
      <alignment horizontal="center" wrapText="1"/>
    </xf>
    <xf numFmtId="1" fontId="5" fillId="10" borderId="12" xfId="0" applyNumberFormat="1" applyFont="1" applyFill="1" applyBorder="1" applyAlignment="1">
      <alignment horizontal="center" wrapText="1"/>
    </xf>
    <xf numFmtId="1" fontId="5" fillId="11" borderId="3" xfId="0" applyNumberFormat="1" applyFont="1" applyFill="1" applyBorder="1" applyAlignment="1">
      <alignment horizontal="center" wrapText="1"/>
    </xf>
    <xf numFmtId="1" fontId="5" fillId="10" borderId="13" xfId="0" applyNumberFormat="1" applyFont="1" applyFill="1" applyBorder="1" applyAlignment="1">
      <alignment horizont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1" fillId="11" borderId="3" xfId="0" applyNumberFormat="1" applyFont="1" applyFill="1" applyBorder="1" applyAlignment="1">
      <alignment horizontal="center"/>
    </xf>
    <xf numFmtId="1" fontId="6" fillId="11" borderId="4" xfId="0" applyNumberFormat="1" applyFont="1" applyFill="1" applyBorder="1" applyAlignment="1">
      <alignment horizontal="center"/>
    </xf>
    <xf numFmtId="1" fontId="6" fillId="11" borderId="12" xfId="0" applyNumberFormat="1" applyFont="1" applyFill="1" applyBorder="1" applyAlignment="1">
      <alignment horizontal="center"/>
    </xf>
    <xf numFmtId="1" fontId="6" fillId="11" borderId="3" xfId="0" applyNumberFormat="1" applyFont="1" applyFill="1" applyBorder="1" applyAlignment="1">
      <alignment horizontal="center"/>
    </xf>
    <xf numFmtId="1" fontId="6" fillId="11" borderId="13" xfId="0" applyNumberFormat="1" applyFont="1" applyFill="1" applyBorder="1" applyAlignment="1">
      <alignment horizontal="center"/>
    </xf>
    <xf numFmtId="1" fontId="1" fillId="12" borderId="3" xfId="0" applyNumberFormat="1" applyFont="1" applyFill="1" applyBorder="1" applyAlignment="1">
      <alignment horizontal="center"/>
    </xf>
    <xf numFmtId="1" fontId="5" fillId="13" borderId="3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1" fontId="5" fillId="3" borderId="2" xfId="0" applyNumberFormat="1" applyFont="1" applyFill="1" applyBorder="1" applyAlignment="1">
      <alignment horizontal="center" wrapText="1"/>
    </xf>
    <xf numFmtId="1" fontId="8" fillId="0" borderId="4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1" fontId="1" fillId="9" borderId="3" xfId="0" applyNumberFormat="1" applyFont="1" applyFill="1" applyBorder="1" applyAlignment="1">
      <alignment horizontal="center" vertical="center"/>
    </xf>
    <xf numFmtId="1" fontId="1" fillId="9" borderId="5" xfId="0" applyNumberFormat="1" applyFont="1" applyFill="1" applyBorder="1" applyAlignment="1">
      <alignment horizontal="center" vertical="center"/>
    </xf>
    <xf numFmtId="1" fontId="1" fillId="9" borderId="2" xfId="0" applyNumberFormat="1" applyFont="1" applyFill="1" applyBorder="1" applyAlignment="1">
      <alignment horizontal="center" vertical="center"/>
    </xf>
    <xf numFmtId="1" fontId="5" fillId="10" borderId="4" xfId="0" applyNumberFormat="1" applyFont="1" applyFill="1" applyBorder="1" applyAlignment="1">
      <alignment horizontal="center" vertical="center" wrapText="1"/>
    </xf>
    <xf numFmtId="1" fontId="5" fillId="10" borderId="12" xfId="0" applyNumberFormat="1" applyFont="1" applyFill="1" applyBorder="1" applyAlignment="1">
      <alignment horizontal="center" vertical="center" wrapText="1"/>
    </xf>
    <xf numFmtId="1" fontId="5" fillId="11" borderId="3" xfId="0" applyNumberFormat="1" applyFont="1" applyFill="1" applyBorder="1" applyAlignment="1">
      <alignment horizontal="center" vertical="center" wrapText="1"/>
    </xf>
    <xf numFmtId="1" fontId="5" fillId="10" borderId="13" xfId="0" applyNumberFormat="1" applyFont="1" applyFill="1" applyBorder="1" applyAlignment="1">
      <alignment horizontal="center" vertical="center" wrapText="1"/>
    </xf>
    <xf numFmtId="1" fontId="1" fillId="11" borderId="3" xfId="0" applyNumberFormat="1" applyFont="1" applyFill="1" applyBorder="1" applyAlignment="1">
      <alignment horizontal="center" vertical="center"/>
    </xf>
    <xf numFmtId="1" fontId="6" fillId="11" borderId="4" xfId="0" applyNumberFormat="1" applyFont="1" applyFill="1" applyBorder="1" applyAlignment="1">
      <alignment horizontal="center" vertical="center"/>
    </xf>
    <xf numFmtId="1" fontId="6" fillId="11" borderId="12" xfId="0" applyNumberFormat="1" applyFont="1" applyFill="1" applyBorder="1" applyAlignment="1">
      <alignment horizontal="center" vertical="center"/>
    </xf>
    <xf numFmtId="1" fontId="6" fillId="11" borderId="3" xfId="0" applyNumberFormat="1" applyFont="1" applyFill="1" applyBorder="1" applyAlignment="1">
      <alignment horizontal="center" vertical="center"/>
    </xf>
    <xf numFmtId="1" fontId="6" fillId="11" borderId="13" xfId="0" applyNumberFormat="1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5" fillId="10" borderId="5" xfId="0" applyFont="1" applyFill="1" applyBorder="1" applyAlignment="1">
      <alignment horizontal="left" wrapText="1"/>
    </xf>
    <xf numFmtId="0" fontId="5" fillId="10" borderId="2" xfId="0" applyFont="1" applyFill="1" applyBorder="1" applyAlignment="1">
      <alignment horizontal="left" wrapText="1"/>
    </xf>
    <xf numFmtId="49" fontId="5" fillId="8" borderId="7" xfId="0" applyNumberFormat="1" applyFont="1" applyFill="1" applyBorder="1" applyAlignment="1">
      <alignment horizontal="left" vertical="center" wrapText="1"/>
    </xf>
    <xf numFmtId="49" fontId="5" fillId="8" borderId="8" xfId="0" applyNumberFormat="1" applyFont="1" applyFill="1" applyBorder="1" applyAlignment="1">
      <alignment horizontal="left" vertical="center" wrapText="1"/>
    </xf>
    <xf numFmtId="49" fontId="5" fillId="8" borderId="4" xfId="0" applyNumberFormat="1" applyFont="1" applyFill="1" applyBorder="1" applyAlignment="1">
      <alignment horizontal="left" vertical="center" wrapText="1"/>
    </xf>
    <xf numFmtId="49" fontId="5" fillId="6" borderId="7" xfId="0" applyNumberFormat="1" applyFont="1" applyFill="1" applyBorder="1" applyAlignment="1">
      <alignment horizontal="left" vertical="center" wrapText="1"/>
    </xf>
    <xf numFmtId="49" fontId="5" fillId="6" borderId="8" xfId="0" applyNumberFormat="1" applyFont="1" applyFill="1" applyBorder="1" applyAlignment="1">
      <alignment horizontal="left" vertical="center" wrapText="1"/>
    </xf>
    <xf numFmtId="49" fontId="5" fillId="6" borderId="4" xfId="0" applyNumberFormat="1" applyFont="1" applyFill="1" applyBorder="1" applyAlignment="1">
      <alignment horizontal="left" vertical="center" wrapText="1"/>
    </xf>
    <xf numFmtId="0" fontId="5" fillId="10" borderId="9" xfId="0" applyFont="1" applyFill="1" applyBorder="1" applyAlignment="1">
      <alignment horizontal="left" vertical="center" wrapText="1"/>
    </xf>
    <xf numFmtId="0" fontId="5" fillId="10" borderId="10" xfId="0" applyFont="1" applyFill="1" applyBorder="1" applyAlignment="1">
      <alignment horizontal="left" vertical="center" wrapText="1"/>
    </xf>
    <xf numFmtId="0" fontId="5" fillId="10" borderId="1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5" fillId="10" borderId="12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4" borderId="5" xfId="0" applyNumberFormat="1" applyFont="1" applyFill="1" applyBorder="1" applyAlignment="1">
      <alignment horizontal="center" vertical="top" wrapText="1"/>
    </xf>
    <xf numFmtId="49" fontId="7" fillId="4" borderId="6" xfId="0" applyNumberFormat="1" applyFont="1" applyFill="1" applyBorder="1" applyAlignment="1">
      <alignment horizontal="center" vertical="top" wrapText="1"/>
    </xf>
    <xf numFmtId="49" fontId="7" fillId="4" borderId="2" xfId="0" applyNumberFormat="1" applyFont="1" applyFill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center" wrapText="1"/>
    </xf>
    <xf numFmtId="49" fontId="5" fillId="0" borderId="8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49" fontId="5" fillId="4" borderId="7" xfId="0" applyNumberFormat="1" applyFont="1" applyFill="1" applyBorder="1" applyAlignment="1">
      <alignment vertical="center" wrapText="1"/>
    </xf>
    <xf numFmtId="49" fontId="5" fillId="4" borderId="8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/>
    </xf>
    <xf numFmtId="49" fontId="5" fillId="8" borderId="7" xfId="0" applyNumberFormat="1" applyFont="1" applyFill="1" applyBorder="1" applyAlignment="1">
      <alignment vertical="center" wrapText="1"/>
    </xf>
    <xf numFmtId="49" fontId="5" fillId="8" borderId="8" xfId="0" applyNumberFormat="1" applyFont="1" applyFill="1" applyBorder="1" applyAlignment="1">
      <alignment vertical="center" wrapText="1"/>
    </xf>
    <xf numFmtId="49" fontId="5" fillId="8" borderId="4" xfId="0" applyNumberFormat="1" applyFont="1" applyFill="1" applyBorder="1" applyAlignment="1">
      <alignment vertical="center" wrapText="1"/>
    </xf>
    <xf numFmtId="49" fontId="5" fillId="6" borderId="7" xfId="0" applyNumberFormat="1" applyFont="1" applyFill="1" applyBorder="1" applyAlignment="1">
      <alignment vertical="center" wrapText="1"/>
    </xf>
    <xf numFmtId="49" fontId="5" fillId="6" borderId="8" xfId="0" applyNumberFormat="1" applyFont="1" applyFill="1" applyBorder="1" applyAlignment="1">
      <alignment vertical="center" wrapText="1"/>
    </xf>
    <xf numFmtId="49" fontId="5" fillId="6" borderId="4" xfId="0" applyNumberFormat="1" applyFont="1" applyFill="1" applyBorder="1" applyAlignment="1">
      <alignment vertical="center" wrapText="1"/>
    </xf>
    <xf numFmtId="0" fontId="5" fillId="10" borderId="9" xfId="0" applyFont="1" applyFill="1" applyBorder="1" applyAlignment="1">
      <alignment vertical="center" wrapText="1"/>
    </xf>
    <xf numFmtId="0" fontId="5" fillId="10" borderId="10" xfId="0" applyFont="1" applyFill="1" applyBorder="1" applyAlignment="1">
      <alignment vertical="center" wrapText="1"/>
    </xf>
    <xf numFmtId="0" fontId="5" fillId="10" borderId="1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12" xfId="0" applyFont="1" applyFill="1" applyBorder="1" applyAlignment="1">
      <alignment vertical="center" wrapText="1"/>
    </xf>
    <xf numFmtId="0" fontId="5" fillId="10" borderId="13" xfId="0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left" vertical="center" wrapText="1"/>
    </xf>
    <xf numFmtId="49" fontId="5" fillId="13" borderId="7" xfId="0" applyNumberFormat="1" applyFont="1" applyFill="1" applyBorder="1" applyAlignment="1">
      <alignment horizontal="left" vertical="center" wrapText="1"/>
    </xf>
    <xf numFmtId="49" fontId="5" fillId="13" borderId="8" xfId="0" applyNumberFormat="1" applyFont="1" applyFill="1" applyBorder="1" applyAlignment="1">
      <alignment horizontal="left" vertical="center" wrapText="1"/>
    </xf>
    <xf numFmtId="49" fontId="5" fillId="13" borderId="4" xfId="0" applyNumberFormat="1" applyFont="1" applyFill="1" applyBorder="1" applyAlignment="1">
      <alignment horizontal="left" vertical="center" wrapText="1"/>
    </xf>
    <xf numFmtId="49" fontId="5" fillId="5" borderId="5" xfId="0" applyNumberFormat="1" applyFont="1" applyFill="1" applyBorder="1" applyAlignment="1">
      <alignment horizontal="left" vertical="top" wrapText="1"/>
    </xf>
    <xf numFmtId="49" fontId="5" fillId="5" borderId="6" xfId="0" applyNumberFormat="1" applyFont="1" applyFill="1" applyBorder="1" applyAlignment="1">
      <alignment horizontal="left" vertical="top" wrapText="1"/>
    </xf>
    <xf numFmtId="49" fontId="5" fillId="5" borderId="2" xfId="0" applyNumberFormat="1" applyFont="1" applyFill="1" applyBorder="1" applyAlignment="1">
      <alignment horizontal="left" vertical="top" wrapText="1"/>
    </xf>
    <xf numFmtId="49" fontId="5" fillId="13" borderId="7" xfId="0" applyNumberFormat="1" applyFont="1" applyFill="1" applyBorder="1" applyAlignment="1">
      <alignment vertical="center" wrapText="1"/>
    </xf>
    <xf numFmtId="49" fontId="5" fillId="13" borderId="8" xfId="0" applyNumberFormat="1" applyFont="1" applyFill="1" applyBorder="1" applyAlignment="1">
      <alignment vertical="center" wrapText="1"/>
    </xf>
    <xf numFmtId="49" fontId="5" fillId="13" borderId="4" xfId="0" applyNumberFormat="1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</cellXfs>
  <cellStyles count="1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D/DR%20ME/DR%20Program%20Evaluations/BIP/PY%202021/Results%20from%20Christensen/Final/5b.%20PGE_2021_BIP_Ex_Ante_CONFIDENT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Sheet1"/>
      <sheetName val="Lookups"/>
      <sheetName val="Data"/>
    </sheetNames>
    <sheetDataSet>
      <sheetData sheetId="0" refreshError="1"/>
      <sheetData sheetId="1" refreshError="1"/>
      <sheetData sheetId="2">
        <row r="3">
          <cell r="B3" t="str">
            <v>ProgPort</v>
          </cell>
        </row>
        <row r="7">
          <cell r="D7">
            <v>92</v>
          </cell>
        </row>
      </sheetData>
      <sheetData sheetId="3">
        <row r="1">
          <cell r="A1" t="str">
            <v>Utility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4"/>
  <sheetViews>
    <sheetView tabSelected="1" zoomScale="80" zoomScaleNormal="80" workbookViewId="0">
      <selection activeCell="D6" sqref="D6"/>
    </sheetView>
  </sheetViews>
  <sheetFormatPr defaultColWidth="11" defaultRowHeight="15" x14ac:dyDescent="0.25"/>
  <cols>
    <col min="1" max="1" width="45.25" style="1" customWidth="1"/>
    <col min="2" max="2" width="11" style="1" customWidth="1"/>
    <col min="3" max="3" width="26.25" style="1" bestFit="1" customWidth="1"/>
    <col min="4" max="10" width="11" style="1"/>
    <col min="11" max="11" width="10.75" style="19"/>
    <col min="12" max="16384" width="11" style="1"/>
  </cols>
  <sheetData>
    <row r="1" spans="1:15" ht="15" customHeight="1" x14ac:dyDescent="0.25">
      <c r="A1" s="102" t="s">
        <v>29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</row>
    <row r="2" spans="1:15" x14ac:dyDescent="0.25">
      <c r="A2" s="105" t="s">
        <v>15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</row>
    <row r="3" spans="1:15" ht="31.15" customHeight="1" x14ac:dyDescent="0.25">
      <c r="A3" s="108" t="s">
        <v>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</row>
    <row r="4" spans="1:15" ht="16.149999999999999" customHeight="1" x14ac:dyDescent="0.25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</row>
    <row r="5" spans="1:15" s="40" customFormat="1" ht="28.15" customHeight="1" x14ac:dyDescent="0.25">
      <c r="A5" s="30" t="s">
        <v>19</v>
      </c>
      <c r="B5" s="28" t="s">
        <v>27</v>
      </c>
      <c r="C5" s="31" t="s">
        <v>14</v>
      </c>
      <c r="D5" s="32">
        <v>44947</v>
      </c>
      <c r="E5" s="32">
        <v>44958</v>
      </c>
      <c r="F5" s="32">
        <v>44986</v>
      </c>
      <c r="G5" s="32">
        <v>45017</v>
      </c>
      <c r="H5" s="32">
        <v>45047</v>
      </c>
      <c r="I5" s="32">
        <v>45078</v>
      </c>
      <c r="J5" s="33">
        <v>45108</v>
      </c>
      <c r="K5" s="34">
        <v>45139</v>
      </c>
      <c r="L5" s="32">
        <v>45170</v>
      </c>
      <c r="M5" s="32">
        <v>45200</v>
      </c>
      <c r="N5" s="32">
        <v>45231</v>
      </c>
      <c r="O5" s="32">
        <v>45261</v>
      </c>
    </row>
    <row r="6" spans="1:15" ht="16.149999999999999" customHeight="1" x14ac:dyDescent="0.25">
      <c r="A6" s="111" t="s">
        <v>2</v>
      </c>
      <c r="B6" s="114" t="s">
        <v>34</v>
      </c>
      <c r="C6" s="4" t="s">
        <v>6</v>
      </c>
      <c r="D6" s="42">
        <v>37</v>
      </c>
      <c r="E6" s="42">
        <v>39</v>
      </c>
      <c r="F6" s="42">
        <v>38</v>
      </c>
      <c r="G6" s="42">
        <v>41</v>
      </c>
      <c r="H6" s="42">
        <v>42</v>
      </c>
      <c r="I6" s="42">
        <v>43</v>
      </c>
      <c r="J6" s="42">
        <v>42</v>
      </c>
      <c r="K6" s="42">
        <v>44</v>
      </c>
      <c r="L6" s="42">
        <v>46</v>
      </c>
      <c r="M6" s="42">
        <v>45</v>
      </c>
      <c r="N6" s="42">
        <v>45</v>
      </c>
      <c r="O6" s="42">
        <v>42</v>
      </c>
    </row>
    <row r="7" spans="1:15" ht="16.149999999999999" customHeight="1" x14ac:dyDescent="0.25">
      <c r="A7" s="112"/>
      <c r="B7" s="115"/>
      <c r="C7" s="4" t="s">
        <v>7</v>
      </c>
      <c r="D7" s="42">
        <v>5</v>
      </c>
      <c r="E7" s="42">
        <v>4</v>
      </c>
      <c r="F7" s="42">
        <v>5</v>
      </c>
      <c r="G7" s="42">
        <v>7</v>
      </c>
      <c r="H7" s="42">
        <v>9</v>
      </c>
      <c r="I7" s="42">
        <v>11</v>
      </c>
      <c r="J7" s="42">
        <v>7</v>
      </c>
      <c r="K7" s="42">
        <v>7</v>
      </c>
      <c r="L7" s="42">
        <v>7</v>
      </c>
      <c r="M7" s="42">
        <v>5</v>
      </c>
      <c r="N7" s="42">
        <v>5</v>
      </c>
      <c r="O7" s="42">
        <v>5</v>
      </c>
    </row>
    <row r="8" spans="1:15" ht="16.149999999999999" customHeight="1" x14ac:dyDescent="0.25">
      <c r="A8" s="112"/>
      <c r="B8" s="115"/>
      <c r="C8" s="4" t="s">
        <v>8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</row>
    <row r="9" spans="1:15" ht="16.149999999999999" customHeight="1" x14ac:dyDescent="0.25">
      <c r="A9" s="112"/>
      <c r="B9" s="115"/>
      <c r="C9" s="4" t="s">
        <v>9</v>
      </c>
      <c r="D9" s="42">
        <v>37</v>
      </c>
      <c r="E9" s="42">
        <v>36</v>
      </c>
      <c r="F9" s="42">
        <v>39</v>
      </c>
      <c r="G9" s="42">
        <v>41</v>
      </c>
      <c r="H9" s="42">
        <v>42</v>
      </c>
      <c r="I9" s="42">
        <v>43</v>
      </c>
      <c r="J9" s="42">
        <v>43</v>
      </c>
      <c r="K9" s="42">
        <v>48</v>
      </c>
      <c r="L9" s="42">
        <v>46</v>
      </c>
      <c r="M9" s="42">
        <v>42</v>
      </c>
      <c r="N9" s="42">
        <v>43</v>
      </c>
      <c r="O9" s="42">
        <v>41</v>
      </c>
    </row>
    <row r="10" spans="1:15" x14ac:dyDescent="0.25">
      <c r="A10" s="112"/>
      <c r="B10" s="115"/>
      <c r="C10" s="4" t="s">
        <v>10</v>
      </c>
      <c r="D10" s="42">
        <v>2</v>
      </c>
      <c r="E10" s="42">
        <v>3</v>
      </c>
      <c r="F10" s="42">
        <v>2</v>
      </c>
      <c r="G10" s="42">
        <v>2</v>
      </c>
      <c r="H10" s="42">
        <v>3</v>
      </c>
      <c r="I10" s="42">
        <v>3</v>
      </c>
      <c r="J10" s="42">
        <v>2</v>
      </c>
      <c r="K10" s="42">
        <v>2</v>
      </c>
      <c r="L10" s="42">
        <v>2</v>
      </c>
      <c r="M10" s="42">
        <v>2</v>
      </c>
      <c r="N10" s="42">
        <v>2</v>
      </c>
      <c r="O10" s="42">
        <v>2</v>
      </c>
    </row>
    <row r="11" spans="1:15" x14ac:dyDescent="0.25">
      <c r="A11" s="112"/>
      <c r="B11" s="115"/>
      <c r="C11" s="4" t="s">
        <v>11</v>
      </c>
      <c r="D11" s="42">
        <v>9</v>
      </c>
      <c r="E11" s="42">
        <v>9</v>
      </c>
      <c r="F11" s="42">
        <v>9</v>
      </c>
      <c r="G11" s="42">
        <v>9</v>
      </c>
      <c r="H11" s="42">
        <v>9</v>
      </c>
      <c r="I11" s="42">
        <v>8</v>
      </c>
      <c r="J11" s="42">
        <v>9</v>
      </c>
      <c r="K11" s="42">
        <v>9</v>
      </c>
      <c r="L11" s="42">
        <v>9</v>
      </c>
      <c r="M11" s="42">
        <v>9</v>
      </c>
      <c r="N11" s="42">
        <v>10</v>
      </c>
      <c r="O11" s="42">
        <v>49</v>
      </c>
    </row>
    <row r="12" spans="1:15" x14ac:dyDescent="0.25">
      <c r="A12" s="112"/>
      <c r="B12" s="115"/>
      <c r="C12" s="4" t="s">
        <v>12</v>
      </c>
      <c r="D12" s="42">
        <v>6</v>
      </c>
      <c r="E12" s="42">
        <v>6</v>
      </c>
      <c r="F12" s="42">
        <v>7</v>
      </c>
      <c r="G12" s="42">
        <v>6</v>
      </c>
      <c r="H12" s="42">
        <v>8</v>
      </c>
      <c r="I12" s="42">
        <v>9</v>
      </c>
      <c r="J12" s="42">
        <v>7</v>
      </c>
      <c r="K12" s="42">
        <v>8</v>
      </c>
      <c r="L12" s="42">
        <v>9</v>
      </c>
      <c r="M12" s="42">
        <v>9</v>
      </c>
      <c r="N12" s="42">
        <v>7</v>
      </c>
      <c r="O12" s="42">
        <v>8</v>
      </c>
    </row>
    <row r="13" spans="1:15" x14ac:dyDescent="0.25">
      <c r="A13" s="112"/>
      <c r="B13" s="115"/>
      <c r="C13" s="4" t="s">
        <v>13</v>
      </c>
      <c r="D13" s="42">
        <v>47</v>
      </c>
      <c r="E13" s="42">
        <v>47</v>
      </c>
      <c r="F13" s="42">
        <v>50</v>
      </c>
      <c r="G13" s="42">
        <v>58</v>
      </c>
      <c r="H13" s="42">
        <v>58</v>
      </c>
      <c r="I13" s="42">
        <v>60</v>
      </c>
      <c r="J13" s="42">
        <v>61</v>
      </c>
      <c r="K13" s="42">
        <v>57</v>
      </c>
      <c r="L13" s="42">
        <v>61</v>
      </c>
      <c r="M13" s="42">
        <v>59</v>
      </c>
      <c r="N13" s="42">
        <v>53</v>
      </c>
      <c r="O13" s="42">
        <v>6</v>
      </c>
    </row>
    <row r="14" spans="1:15" x14ac:dyDescent="0.25">
      <c r="A14" s="113"/>
      <c r="B14" s="116"/>
      <c r="C14" s="4" t="s">
        <v>5</v>
      </c>
      <c r="D14" s="43">
        <f>SUM(D6:D13)</f>
        <v>143</v>
      </c>
      <c r="E14" s="43">
        <f t="shared" ref="E14:O14" si="0">SUM(E6:E13)</f>
        <v>144</v>
      </c>
      <c r="F14" s="43">
        <f t="shared" si="0"/>
        <v>150</v>
      </c>
      <c r="G14" s="43">
        <f t="shared" si="0"/>
        <v>164</v>
      </c>
      <c r="H14" s="43">
        <f t="shared" si="0"/>
        <v>171</v>
      </c>
      <c r="I14" s="43">
        <f t="shared" si="0"/>
        <v>177</v>
      </c>
      <c r="J14" s="43">
        <f t="shared" si="0"/>
        <v>171</v>
      </c>
      <c r="K14" s="43">
        <f t="shared" si="0"/>
        <v>175</v>
      </c>
      <c r="L14" s="43">
        <f t="shared" si="0"/>
        <v>180</v>
      </c>
      <c r="M14" s="43">
        <f t="shared" si="0"/>
        <v>171</v>
      </c>
      <c r="N14" s="43">
        <f t="shared" si="0"/>
        <v>165</v>
      </c>
      <c r="O14" s="43">
        <f t="shared" si="0"/>
        <v>153</v>
      </c>
    </row>
    <row r="15" spans="1:15" x14ac:dyDescent="0.25">
      <c r="A15" s="118" t="s">
        <v>3</v>
      </c>
      <c r="B15" s="121" t="s">
        <v>34</v>
      </c>
      <c r="C15" s="13" t="s">
        <v>6</v>
      </c>
      <c r="D15" s="44">
        <v>0</v>
      </c>
      <c r="E15" s="44">
        <v>0</v>
      </c>
      <c r="F15" s="44">
        <v>0</v>
      </c>
      <c r="G15" s="44">
        <v>0</v>
      </c>
      <c r="H15" s="44">
        <v>4</v>
      </c>
      <c r="I15" s="44">
        <v>4</v>
      </c>
      <c r="J15" s="44">
        <v>9</v>
      </c>
      <c r="K15" s="44">
        <v>11</v>
      </c>
      <c r="L15" s="44">
        <v>10</v>
      </c>
      <c r="M15" s="44">
        <v>9</v>
      </c>
      <c r="N15" s="44">
        <v>0</v>
      </c>
      <c r="O15" s="44">
        <v>0</v>
      </c>
    </row>
    <row r="16" spans="1:15" x14ac:dyDescent="0.25">
      <c r="A16" s="119"/>
      <c r="B16" s="122"/>
      <c r="C16" s="13" t="s">
        <v>7</v>
      </c>
      <c r="D16" s="44">
        <v>0</v>
      </c>
      <c r="E16" s="44">
        <v>0</v>
      </c>
      <c r="F16" s="44">
        <v>0</v>
      </c>
      <c r="G16" s="44">
        <v>0</v>
      </c>
      <c r="H16" s="44">
        <v>4</v>
      </c>
      <c r="I16" s="44">
        <v>4</v>
      </c>
      <c r="J16" s="44">
        <v>5</v>
      </c>
      <c r="K16" s="44">
        <v>5</v>
      </c>
      <c r="L16" s="44">
        <v>5</v>
      </c>
      <c r="M16" s="44">
        <v>5</v>
      </c>
      <c r="N16" s="44">
        <v>0</v>
      </c>
      <c r="O16" s="44">
        <v>0</v>
      </c>
    </row>
    <row r="17" spans="1:15" x14ac:dyDescent="0.25">
      <c r="A17" s="119"/>
      <c r="B17" s="122"/>
      <c r="C17" s="13" t="s">
        <v>8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</row>
    <row r="18" spans="1:15" x14ac:dyDescent="0.25">
      <c r="A18" s="119"/>
      <c r="B18" s="122"/>
      <c r="C18" s="13" t="s">
        <v>9</v>
      </c>
      <c r="D18" s="44">
        <v>0</v>
      </c>
      <c r="E18" s="44">
        <v>0</v>
      </c>
      <c r="F18" s="44">
        <v>0</v>
      </c>
      <c r="G18" s="44">
        <v>0</v>
      </c>
      <c r="H18" s="44">
        <v>1</v>
      </c>
      <c r="I18" s="44">
        <v>1</v>
      </c>
      <c r="J18" s="44">
        <v>2</v>
      </c>
      <c r="K18" s="44">
        <v>2</v>
      </c>
      <c r="L18" s="44">
        <v>2</v>
      </c>
      <c r="M18" s="44">
        <v>1</v>
      </c>
      <c r="N18" s="44">
        <v>0</v>
      </c>
      <c r="O18" s="44">
        <v>0</v>
      </c>
    </row>
    <row r="19" spans="1:15" x14ac:dyDescent="0.25">
      <c r="A19" s="119"/>
      <c r="B19" s="122"/>
      <c r="C19" s="13" t="s">
        <v>10</v>
      </c>
      <c r="D19" s="44">
        <v>0</v>
      </c>
      <c r="E19" s="44">
        <v>0</v>
      </c>
      <c r="F19" s="44">
        <v>0</v>
      </c>
      <c r="G19" s="44">
        <v>0</v>
      </c>
      <c r="H19" s="44">
        <v>1</v>
      </c>
      <c r="I19" s="44">
        <v>1</v>
      </c>
      <c r="J19" s="44">
        <v>2</v>
      </c>
      <c r="K19" s="44">
        <v>2</v>
      </c>
      <c r="L19" s="44">
        <v>2</v>
      </c>
      <c r="M19" s="44">
        <v>2</v>
      </c>
      <c r="N19" s="44">
        <v>0</v>
      </c>
      <c r="O19" s="44">
        <v>0</v>
      </c>
    </row>
    <row r="20" spans="1:15" x14ac:dyDescent="0.25">
      <c r="A20" s="119"/>
      <c r="B20" s="122"/>
      <c r="C20" s="13" t="s">
        <v>11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</row>
    <row r="21" spans="1:15" x14ac:dyDescent="0.25">
      <c r="A21" s="119"/>
      <c r="B21" s="122"/>
      <c r="C21" s="13" t="s">
        <v>12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1</v>
      </c>
      <c r="K21" s="44">
        <v>1</v>
      </c>
      <c r="L21" s="44">
        <v>1</v>
      </c>
      <c r="M21" s="44">
        <v>1</v>
      </c>
      <c r="N21" s="44">
        <v>0</v>
      </c>
      <c r="O21" s="44">
        <v>0</v>
      </c>
    </row>
    <row r="22" spans="1:15" x14ac:dyDescent="0.25">
      <c r="A22" s="119"/>
      <c r="B22" s="122"/>
      <c r="C22" s="13" t="s">
        <v>13</v>
      </c>
      <c r="D22" s="44">
        <v>0</v>
      </c>
      <c r="E22" s="44">
        <v>0</v>
      </c>
      <c r="F22" s="44">
        <v>0</v>
      </c>
      <c r="G22" s="44">
        <v>0</v>
      </c>
      <c r="H22" s="44">
        <v>10</v>
      </c>
      <c r="I22" s="44">
        <v>12</v>
      </c>
      <c r="J22" s="44">
        <v>16</v>
      </c>
      <c r="K22" s="44">
        <v>16</v>
      </c>
      <c r="L22" s="44">
        <v>14</v>
      </c>
      <c r="M22" s="44">
        <v>13</v>
      </c>
      <c r="N22" s="44">
        <v>0</v>
      </c>
      <c r="O22" s="44">
        <v>0</v>
      </c>
    </row>
    <row r="23" spans="1:15" x14ac:dyDescent="0.25">
      <c r="A23" s="120"/>
      <c r="B23" s="123"/>
      <c r="C23" s="13" t="s">
        <v>5</v>
      </c>
      <c r="D23" s="49">
        <f t="shared" ref="D23:O23" si="1">SUM(D15:D22)</f>
        <v>0</v>
      </c>
      <c r="E23" s="49">
        <f t="shared" si="1"/>
        <v>0</v>
      </c>
      <c r="F23" s="49">
        <f t="shared" si="1"/>
        <v>0</v>
      </c>
      <c r="G23" s="49">
        <f t="shared" si="1"/>
        <v>0</v>
      </c>
      <c r="H23" s="49">
        <f t="shared" si="1"/>
        <v>20</v>
      </c>
      <c r="I23" s="49">
        <f t="shared" si="1"/>
        <v>22</v>
      </c>
      <c r="J23" s="49">
        <f t="shared" si="1"/>
        <v>35</v>
      </c>
      <c r="K23" s="49">
        <f t="shared" si="1"/>
        <v>37</v>
      </c>
      <c r="L23" s="49">
        <f t="shared" si="1"/>
        <v>34</v>
      </c>
      <c r="M23" s="49">
        <f t="shared" si="1"/>
        <v>31</v>
      </c>
      <c r="N23" s="49">
        <f t="shared" si="1"/>
        <v>0</v>
      </c>
      <c r="O23" s="49">
        <f t="shared" si="1"/>
        <v>0</v>
      </c>
    </row>
    <row r="24" spans="1:15" x14ac:dyDescent="0.25">
      <c r="A24" s="111" t="s">
        <v>0</v>
      </c>
      <c r="B24" s="114" t="s">
        <v>34</v>
      </c>
      <c r="C24" s="5" t="s">
        <v>6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</row>
    <row r="25" spans="1:15" x14ac:dyDescent="0.25">
      <c r="A25" s="112"/>
      <c r="B25" s="115"/>
      <c r="C25" s="5" t="s">
        <v>7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</row>
    <row r="26" spans="1:15" x14ac:dyDescent="0.25">
      <c r="A26" s="112"/>
      <c r="B26" s="115"/>
      <c r="C26" s="5" t="s">
        <v>8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</row>
    <row r="27" spans="1:15" x14ac:dyDescent="0.25">
      <c r="A27" s="112"/>
      <c r="B27" s="115"/>
      <c r="C27" s="5" t="s">
        <v>9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</row>
    <row r="28" spans="1:15" x14ac:dyDescent="0.25">
      <c r="A28" s="112"/>
      <c r="B28" s="115"/>
      <c r="C28" s="5" t="s">
        <v>10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</row>
    <row r="29" spans="1:15" ht="16.149999999999999" customHeight="1" x14ac:dyDescent="0.25">
      <c r="A29" s="112"/>
      <c r="B29" s="115"/>
      <c r="C29" s="5" t="s">
        <v>11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</row>
    <row r="30" spans="1:15" ht="16.149999999999999" customHeight="1" x14ac:dyDescent="0.25">
      <c r="A30" s="112"/>
      <c r="B30" s="115"/>
      <c r="C30" s="5" t="s">
        <v>12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</row>
    <row r="31" spans="1:15" ht="16.149999999999999" customHeight="1" x14ac:dyDescent="0.25">
      <c r="A31" s="112"/>
      <c r="B31" s="115"/>
      <c r="C31" s="5" t="s">
        <v>13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1</v>
      </c>
      <c r="K31" s="42">
        <v>1</v>
      </c>
      <c r="L31" s="42">
        <v>1</v>
      </c>
      <c r="M31" s="42">
        <v>1</v>
      </c>
      <c r="N31" s="42">
        <v>0</v>
      </c>
      <c r="O31" s="42">
        <v>0</v>
      </c>
    </row>
    <row r="32" spans="1:15" ht="16.149999999999999" customHeight="1" x14ac:dyDescent="0.25">
      <c r="A32" s="113"/>
      <c r="B32" s="116"/>
      <c r="C32" s="5" t="s">
        <v>5</v>
      </c>
      <c r="D32" s="50">
        <f t="shared" ref="D32:O32" si="2">SUM(D24:D31)</f>
        <v>0</v>
      </c>
      <c r="E32" s="50">
        <f t="shared" si="2"/>
        <v>0</v>
      </c>
      <c r="F32" s="50">
        <f t="shared" si="2"/>
        <v>0</v>
      </c>
      <c r="G32" s="50">
        <f t="shared" si="2"/>
        <v>0</v>
      </c>
      <c r="H32" s="50">
        <f t="shared" si="2"/>
        <v>0</v>
      </c>
      <c r="I32" s="50">
        <f t="shared" si="2"/>
        <v>0</v>
      </c>
      <c r="J32" s="50">
        <f t="shared" si="2"/>
        <v>1</v>
      </c>
      <c r="K32" s="50">
        <f t="shared" si="2"/>
        <v>1</v>
      </c>
      <c r="L32" s="50">
        <f t="shared" si="2"/>
        <v>1</v>
      </c>
      <c r="M32" s="50">
        <f t="shared" si="2"/>
        <v>1</v>
      </c>
      <c r="N32" s="50">
        <f t="shared" si="2"/>
        <v>0</v>
      </c>
      <c r="O32" s="50">
        <f t="shared" si="2"/>
        <v>0</v>
      </c>
    </row>
    <row r="33" spans="1:15" ht="16.149999999999999" customHeight="1" x14ac:dyDescent="0.25">
      <c r="A33" s="118" t="s">
        <v>1</v>
      </c>
      <c r="B33" s="121" t="s">
        <v>34</v>
      </c>
      <c r="C33" s="13" t="s">
        <v>6</v>
      </c>
      <c r="D33" s="44">
        <v>0</v>
      </c>
      <c r="E33" s="44">
        <v>0</v>
      </c>
      <c r="F33" s="44">
        <v>0</v>
      </c>
      <c r="G33" s="44">
        <v>0</v>
      </c>
      <c r="H33" s="44">
        <v>3</v>
      </c>
      <c r="I33" s="44">
        <v>6</v>
      </c>
      <c r="J33" s="44">
        <v>6</v>
      </c>
      <c r="K33" s="44">
        <v>6</v>
      </c>
      <c r="L33" s="44">
        <v>6</v>
      </c>
      <c r="M33" s="44">
        <v>3</v>
      </c>
      <c r="N33" s="44">
        <v>0</v>
      </c>
      <c r="O33" s="44">
        <v>0</v>
      </c>
    </row>
    <row r="34" spans="1:15" ht="16.149999999999999" customHeight="1" x14ac:dyDescent="0.25">
      <c r="A34" s="119"/>
      <c r="B34" s="122"/>
      <c r="C34" s="13" t="s">
        <v>7</v>
      </c>
      <c r="D34" s="44">
        <v>0</v>
      </c>
      <c r="E34" s="44">
        <v>0</v>
      </c>
      <c r="F34" s="44">
        <v>0</v>
      </c>
      <c r="G34" s="44">
        <v>0</v>
      </c>
      <c r="H34" s="44">
        <v>3</v>
      </c>
      <c r="I34" s="44">
        <v>6</v>
      </c>
      <c r="J34" s="44">
        <v>6</v>
      </c>
      <c r="K34" s="44">
        <v>6</v>
      </c>
      <c r="L34" s="44">
        <v>5</v>
      </c>
      <c r="M34" s="44">
        <v>1</v>
      </c>
      <c r="N34" s="44">
        <v>0</v>
      </c>
      <c r="O34" s="44">
        <v>0</v>
      </c>
    </row>
    <row r="35" spans="1:15" ht="16.149999999999999" customHeight="1" x14ac:dyDescent="0.25">
      <c r="A35" s="119"/>
      <c r="B35" s="122"/>
      <c r="C35" s="13" t="s">
        <v>8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</row>
    <row r="36" spans="1:15" ht="16.149999999999999" customHeight="1" x14ac:dyDescent="0.25">
      <c r="A36" s="119"/>
      <c r="B36" s="122"/>
      <c r="C36" s="13" t="s">
        <v>9</v>
      </c>
      <c r="D36" s="44">
        <v>0</v>
      </c>
      <c r="E36" s="44">
        <v>0</v>
      </c>
      <c r="F36" s="44">
        <v>0</v>
      </c>
      <c r="G36" s="44">
        <v>0</v>
      </c>
      <c r="H36" s="44">
        <v>1</v>
      </c>
      <c r="I36" s="44">
        <v>3</v>
      </c>
      <c r="J36" s="44">
        <v>3</v>
      </c>
      <c r="K36" s="44">
        <v>3</v>
      </c>
      <c r="L36" s="44">
        <v>2</v>
      </c>
      <c r="M36" s="44">
        <v>1</v>
      </c>
      <c r="N36" s="44">
        <v>0</v>
      </c>
      <c r="O36" s="44">
        <v>0</v>
      </c>
    </row>
    <row r="37" spans="1:15" ht="16.149999999999999" customHeight="1" x14ac:dyDescent="0.25">
      <c r="A37" s="119"/>
      <c r="B37" s="122"/>
      <c r="C37" s="13" t="s">
        <v>10</v>
      </c>
      <c r="D37" s="44">
        <v>0</v>
      </c>
      <c r="E37" s="44">
        <v>0</v>
      </c>
      <c r="F37" s="44">
        <v>0</v>
      </c>
      <c r="G37" s="44">
        <v>0</v>
      </c>
      <c r="H37" s="44">
        <v>1</v>
      </c>
      <c r="I37" s="44">
        <v>1</v>
      </c>
      <c r="J37" s="44">
        <v>1</v>
      </c>
      <c r="K37" s="44">
        <v>1</v>
      </c>
      <c r="L37" s="44">
        <v>1</v>
      </c>
      <c r="M37" s="44">
        <v>0</v>
      </c>
      <c r="N37" s="44">
        <v>0</v>
      </c>
      <c r="O37" s="44">
        <v>0</v>
      </c>
    </row>
    <row r="38" spans="1:15" ht="16.149999999999999" customHeight="1" x14ac:dyDescent="0.25">
      <c r="A38" s="119"/>
      <c r="B38" s="122"/>
      <c r="C38" s="13" t="s">
        <v>11</v>
      </c>
      <c r="D38" s="44">
        <v>0</v>
      </c>
      <c r="E38" s="44">
        <v>0</v>
      </c>
      <c r="F38" s="44">
        <v>0</v>
      </c>
      <c r="G38" s="44">
        <v>0</v>
      </c>
      <c r="H38" s="44">
        <v>2</v>
      </c>
      <c r="I38" s="44">
        <v>4</v>
      </c>
      <c r="J38" s="44">
        <v>4</v>
      </c>
      <c r="K38" s="44">
        <v>3</v>
      </c>
      <c r="L38" s="44">
        <v>3</v>
      </c>
      <c r="M38" s="44">
        <v>1</v>
      </c>
      <c r="N38" s="44">
        <v>0</v>
      </c>
      <c r="O38" s="44">
        <v>0</v>
      </c>
    </row>
    <row r="39" spans="1:15" ht="16.149999999999999" customHeight="1" x14ac:dyDescent="0.25">
      <c r="A39" s="119"/>
      <c r="B39" s="122"/>
      <c r="C39" s="13" t="s">
        <v>12</v>
      </c>
      <c r="D39" s="44">
        <v>0</v>
      </c>
      <c r="E39" s="44">
        <v>0</v>
      </c>
      <c r="F39" s="44">
        <v>0</v>
      </c>
      <c r="G39" s="44">
        <v>0</v>
      </c>
      <c r="H39" s="44">
        <v>1</v>
      </c>
      <c r="I39" s="44">
        <v>2</v>
      </c>
      <c r="J39" s="44">
        <v>2</v>
      </c>
      <c r="K39" s="44">
        <v>2</v>
      </c>
      <c r="L39" s="44">
        <v>2</v>
      </c>
      <c r="M39" s="44">
        <v>1</v>
      </c>
      <c r="N39" s="44">
        <v>0</v>
      </c>
      <c r="O39" s="44">
        <v>0</v>
      </c>
    </row>
    <row r="40" spans="1:15" ht="16.149999999999999" customHeight="1" x14ac:dyDescent="0.25">
      <c r="A40" s="119"/>
      <c r="B40" s="122"/>
      <c r="C40" s="13" t="s">
        <v>13</v>
      </c>
      <c r="D40" s="44">
        <v>0</v>
      </c>
      <c r="E40" s="44">
        <v>0</v>
      </c>
      <c r="F40" s="44">
        <v>0</v>
      </c>
      <c r="G40" s="44">
        <v>0</v>
      </c>
      <c r="H40" s="44">
        <v>2</v>
      </c>
      <c r="I40" s="44">
        <v>4</v>
      </c>
      <c r="J40" s="44">
        <v>4</v>
      </c>
      <c r="K40" s="44">
        <v>4</v>
      </c>
      <c r="L40" s="44">
        <v>4</v>
      </c>
      <c r="M40" s="44">
        <v>1</v>
      </c>
      <c r="N40" s="44">
        <v>0</v>
      </c>
      <c r="O40" s="44">
        <v>0</v>
      </c>
    </row>
    <row r="41" spans="1:15" ht="16.149999999999999" customHeight="1" x14ac:dyDescent="0.25">
      <c r="A41" s="120"/>
      <c r="B41" s="123"/>
      <c r="C41" s="13" t="s">
        <v>5</v>
      </c>
      <c r="D41" s="49">
        <f t="shared" ref="D41:O41" si="3">SUM(D33:D40)</f>
        <v>0</v>
      </c>
      <c r="E41" s="49">
        <f t="shared" si="3"/>
        <v>0</v>
      </c>
      <c r="F41" s="49">
        <f t="shared" si="3"/>
        <v>0</v>
      </c>
      <c r="G41" s="49">
        <f t="shared" si="3"/>
        <v>0</v>
      </c>
      <c r="H41" s="49">
        <f t="shared" si="3"/>
        <v>13</v>
      </c>
      <c r="I41" s="49">
        <f t="shared" si="3"/>
        <v>26</v>
      </c>
      <c r="J41" s="49">
        <f t="shared" si="3"/>
        <v>26</v>
      </c>
      <c r="K41" s="49">
        <f t="shared" si="3"/>
        <v>25</v>
      </c>
      <c r="L41" s="49">
        <f t="shared" si="3"/>
        <v>23</v>
      </c>
      <c r="M41" s="49">
        <f t="shared" si="3"/>
        <v>8</v>
      </c>
      <c r="N41" s="49">
        <f t="shared" si="3"/>
        <v>0</v>
      </c>
      <c r="O41" s="49">
        <f t="shared" si="3"/>
        <v>0</v>
      </c>
    </row>
    <row r="42" spans="1:15" ht="16.149999999999999" customHeight="1" x14ac:dyDescent="0.25">
      <c r="A42" s="124" t="s">
        <v>24</v>
      </c>
      <c r="B42" s="125"/>
      <c r="C42" s="22" t="s">
        <v>6</v>
      </c>
      <c r="D42" s="51">
        <f>SUM(D6,D15,D24,D33)</f>
        <v>37</v>
      </c>
      <c r="E42" s="51">
        <f t="shared" ref="E42:O42" si="4">SUM(E6,E15,E24,E33)</f>
        <v>39</v>
      </c>
      <c r="F42" s="51">
        <f t="shared" si="4"/>
        <v>38</v>
      </c>
      <c r="G42" s="51">
        <f t="shared" si="4"/>
        <v>41</v>
      </c>
      <c r="H42" s="51">
        <f t="shared" si="4"/>
        <v>49</v>
      </c>
      <c r="I42" s="51">
        <f t="shared" si="4"/>
        <v>53</v>
      </c>
      <c r="J42" s="51">
        <f t="shared" si="4"/>
        <v>57</v>
      </c>
      <c r="K42" s="51">
        <f t="shared" si="4"/>
        <v>61</v>
      </c>
      <c r="L42" s="51">
        <f t="shared" si="4"/>
        <v>62</v>
      </c>
      <c r="M42" s="51">
        <f t="shared" si="4"/>
        <v>57</v>
      </c>
      <c r="N42" s="51">
        <f t="shared" si="4"/>
        <v>45</v>
      </c>
      <c r="O42" s="51">
        <f t="shared" si="4"/>
        <v>42</v>
      </c>
    </row>
    <row r="43" spans="1:15" ht="16.149999999999999" customHeight="1" x14ac:dyDescent="0.25">
      <c r="A43" s="126"/>
      <c r="B43" s="127"/>
      <c r="C43" s="22" t="s">
        <v>7</v>
      </c>
      <c r="D43" s="51">
        <f t="shared" ref="D43:O49" si="5">SUM(D7,D16,D25,D34)</f>
        <v>5</v>
      </c>
      <c r="E43" s="51">
        <f t="shared" si="5"/>
        <v>4</v>
      </c>
      <c r="F43" s="51">
        <f t="shared" si="5"/>
        <v>5</v>
      </c>
      <c r="G43" s="51">
        <f t="shared" si="5"/>
        <v>7</v>
      </c>
      <c r="H43" s="51">
        <f t="shared" si="5"/>
        <v>16</v>
      </c>
      <c r="I43" s="51">
        <f t="shared" si="5"/>
        <v>21</v>
      </c>
      <c r="J43" s="51">
        <f t="shared" si="5"/>
        <v>18</v>
      </c>
      <c r="K43" s="51">
        <f t="shared" si="5"/>
        <v>18</v>
      </c>
      <c r="L43" s="51">
        <f t="shared" si="5"/>
        <v>17</v>
      </c>
      <c r="M43" s="51">
        <f t="shared" si="5"/>
        <v>11</v>
      </c>
      <c r="N43" s="51">
        <f t="shared" si="5"/>
        <v>5</v>
      </c>
      <c r="O43" s="51">
        <f t="shared" si="5"/>
        <v>5</v>
      </c>
    </row>
    <row r="44" spans="1:15" ht="16.149999999999999" customHeight="1" x14ac:dyDescent="0.25">
      <c r="A44" s="126"/>
      <c r="B44" s="127"/>
      <c r="C44" s="22" t="s">
        <v>8</v>
      </c>
      <c r="D44" s="51">
        <f t="shared" si="5"/>
        <v>0</v>
      </c>
      <c r="E44" s="51">
        <f t="shared" si="5"/>
        <v>0</v>
      </c>
      <c r="F44" s="51">
        <f t="shared" si="5"/>
        <v>0</v>
      </c>
      <c r="G44" s="51">
        <f t="shared" si="5"/>
        <v>0</v>
      </c>
      <c r="H44" s="51">
        <f t="shared" si="5"/>
        <v>0</v>
      </c>
      <c r="I44" s="51">
        <f t="shared" si="5"/>
        <v>0</v>
      </c>
      <c r="J44" s="51">
        <f t="shared" si="5"/>
        <v>0</v>
      </c>
      <c r="K44" s="51">
        <f t="shared" si="5"/>
        <v>0</v>
      </c>
      <c r="L44" s="51">
        <f t="shared" si="5"/>
        <v>0</v>
      </c>
      <c r="M44" s="51">
        <f t="shared" si="5"/>
        <v>0</v>
      </c>
      <c r="N44" s="51">
        <f t="shared" si="5"/>
        <v>0</v>
      </c>
      <c r="O44" s="51">
        <f t="shared" si="5"/>
        <v>0</v>
      </c>
    </row>
    <row r="45" spans="1:15" ht="16.149999999999999" customHeight="1" x14ac:dyDescent="0.25">
      <c r="A45" s="126"/>
      <c r="B45" s="127"/>
      <c r="C45" s="22" t="s">
        <v>9</v>
      </c>
      <c r="D45" s="51">
        <f t="shared" si="5"/>
        <v>37</v>
      </c>
      <c r="E45" s="51">
        <f t="shared" si="5"/>
        <v>36</v>
      </c>
      <c r="F45" s="51">
        <f t="shared" si="5"/>
        <v>39</v>
      </c>
      <c r="G45" s="51">
        <f t="shared" si="5"/>
        <v>41</v>
      </c>
      <c r="H45" s="51">
        <f t="shared" si="5"/>
        <v>44</v>
      </c>
      <c r="I45" s="51">
        <f t="shared" si="5"/>
        <v>47</v>
      </c>
      <c r="J45" s="51">
        <f t="shared" si="5"/>
        <v>48</v>
      </c>
      <c r="K45" s="51">
        <f t="shared" si="5"/>
        <v>53</v>
      </c>
      <c r="L45" s="51">
        <f t="shared" si="5"/>
        <v>50</v>
      </c>
      <c r="M45" s="51">
        <f t="shared" si="5"/>
        <v>44</v>
      </c>
      <c r="N45" s="51">
        <f t="shared" si="5"/>
        <v>43</v>
      </c>
      <c r="O45" s="51">
        <f t="shared" si="5"/>
        <v>41</v>
      </c>
    </row>
    <row r="46" spans="1:15" ht="16.149999999999999" customHeight="1" x14ac:dyDescent="0.25">
      <c r="A46" s="126"/>
      <c r="B46" s="127"/>
      <c r="C46" s="22" t="s">
        <v>10</v>
      </c>
      <c r="D46" s="51">
        <f t="shared" si="5"/>
        <v>2</v>
      </c>
      <c r="E46" s="51">
        <f t="shared" si="5"/>
        <v>3</v>
      </c>
      <c r="F46" s="51">
        <f t="shared" si="5"/>
        <v>2</v>
      </c>
      <c r="G46" s="51">
        <f t="shared" si="5"/>
        <v>2</v>
      </c>
      <c r="H46" s="51">
        <f t="shared" si="5"/>
        <v>5</v>
      </c>
      <c r="I46" s="51">
        <f t="shared" si="5"/>
        <v>5</v>
      </c>
      <c r="J46" s="51">
        <f t="shared" si="5"/>
        <v>5</v>
      </c>
      <c r="K46" s="51">
        <f t="shared" si="5"/>
        <v>5</v>
      </c>
      <c r="L46" s="51">
        <f t="shared" si="5"/>
        <v>5</v>
      </c>
      <c r="M46" s="51">
        <f t="shared" si="5"/>
        <v>4</v>
      </c>
      <c r="N46" s="51">
        <f t="shared" si="5"/>
        <v>2</v>
      </c>
      <c r="O46" s="51">
        <f t="shared" si="5"/>
        <v>2</v>
      </c>
    </row>
    <row r="47" spans="1:15" ht="16.149999999999999" customHeight="1" x14ac:dyDescent="0.25">
      <c r="A47" s="126"/>
      <c r="B47" s="127"/>
      <c r="C47" s="22" t="s">
        <v>11</v>
      </c>
      <c r="D47" s="51">
        <f t="shared" si="5"/>
        <v>9</v>
      </c>
      <c r="E47" s="51">
        <f t="shared" si="5"/>
        <v>9</v>
      </c>
      <c r="F47" s="51">
        <f t="shared" si="5"/>
        <v>9</v>
      </c>
      <c r="G47" s="51">
        <f t="shared" si="5"/>
        <v>9</v>
      </c>
      <c r="H47" s="51">
        <f t="shared" si="5"/>
        <v>11</v>
      </c>
      <c r="I47" s="51">
        <f t="shared" si="5"/>
        <v>12</v>
      </c>
      <c r="J47" s="51">
        <f t="shared" si="5"/>
        <v>13</v>
      </c>
      <c r="K47" s="51">
        <f t="shared" si="5"/>
        <v>12</v>
      </c>
      <c r="L47" s="51">
        <f t="shared" si="5"/>
        <v>12</v>
      </c>
      <c r="M47" s="51">
        <f t="shared" si="5"/>
        <v>10</v>
      </c>
      <c r="N47" s="51">
        <f t="shared" si="5"/>
        <v>10</v>
      </c>
      <c r="O47" s="51">
        <f t="shared" si="5"/>
        <v>49</v>
      </c>
    </row>
    <row r="48" spans="1:15" ht="16.149999999999999" customHeight="1" x14ac:dyDescent="0.25">
      <c r="A48" s="126"/>
      <c r="B48" s="127"/>
      <c r="C48" s="22" t="s">
        <v>12</v>
      </c>
      <c r="D48" s="51">
        <f t="shared" si="5"/>
        <v>6</v>
      </c>
      <c r="E48" s="51">
        <f t="shared" si="5"/>
        <v>6</v>
      </c>
      <c r="F48" s="51">
        <f t="shared" si="5"/>
        <v>7</v>
      </c>
      <c r="G48" s="51">
        <f t="shared" si="5"/>
        <v>6</v>
      </c>
      <c r="H48" s="51">
        <f t="shared" si="5"/>
        <v>9</v>
      </c>
      <c r="I48" s="51">
        <f t="shared" si="5"/>
        <v>11</v>
      </c>
      <c r="J48" s="51">
        <f t="shared" si="5"/>
        <v>10</v>
      </c>
      <c r="K48" s="51">
        <f t="shared" si="5"/>
        <v>11</v>
      </c>
      <c r="L48" s="51">
        <f t="shared" si="5"/>
        <v>12</v>
      </c>
      <c r="M48" s="51">
        <f t="shared" si="5"/>
        <v>11</v>
      </c>
      <c r="N48" s="51">
        <f t="shared" si="5"/>
        <v>7</v>
      </c>
      <c r="O48" s="51">
        <f t="shared" si="5"/>
        <v>8</v>
      </c>
    </row>
    <row r="49" spans="1:17" ht="16.149999999999999" customHeight="1" x14ac:dyDescent="0.25">
      <c r="A49" s="126"/>
      <c r="B49" s="127"/>
      <c r="C49" s="22" t="s">
        <v>13</v>
      </c>
      <c r="D49" s="51">
        <f t="shared" si="5"/>
        <v>47</v>
      </c>
      <c r="E49" s="51">
        <f t="shared" si="5"/>
        <v>47</v>
      </c>
      <c r="F49" s="51">
        <f t="shared" si="5"/>
        <v>50</v>
      </c>
      <c r="G49" s="51">
        <f t="shared" si="5"/>
        <v>58</v>
      </c>
      <c r="H49" s="51">
        <f t="shared" si="5"/>
        <v>70</v>
      </c>
      <c r="I49" s="51">
        <f t="shared" si="5"/>
        <v>76</v>
      </c>
      <c r="J49" s="51">
        <f t="shared" si="5"/>
        <v>82</v>
      </c>
      <c r="K49" s="51">
        <f t="shared" si="5"/>
        <v>78</v>
      </c>
      <c r="L49" s="51">
        <f t="shared" si="5"/>
        <v>80</v>
      </c>
      <c r="M49" s="51">
        <f t="shared" si="5"/>
        <v>74</v>
      </c>
      <c r="N49" s="51">
        <f t="shared" si="5"/>
        <v>53</v>
      </c>
      <c r="O49" s="51">
        <f t="shared" si="5"/>
        <v>6</v>
      </c>
    </row>
    <row r="50" spans="1:17" ht="16.149999999999999" customHeight="1" x14ac:dyDescent="0.25">
      <c r="A50" s="128"/>
      <c r="B50" s="129"/>
      <c r="C50" s="22" t="s">
        <v>5</v>
      </c>
      <c r="D50" s="51">
        <f>SUM(D14,D23,D32,D41)</f>
        <v>143</v>
      </c>
      <c r="E50" s="51">
        <f t="shared" ref="E50:O50" si="6">SUM(E14,E23,E32,E41)</f>
        <v>144</v>
      </c>
      <c r="F50" s="51">
        <f t="shared" si="6"/>
        <v>150</v>
      </c>
      <c r="G50" s="51">
        <f t="shared" si="6"/>
        <v>164</v>
      </c>
      <c r="H50" s="51">
        <f t="shared" si="6"/>
        <v>204</v>
      </c>
      <c r="I50" s="51">
        <f t="shared" si="6"/>
        <v>225</v>
      </c>
      <c r="J50" s="52">
        <f t="shared" si="6"/>
        <v>233</v>
      </c>
      <c r="K50" s="53">
        <f t="shared" si="6"/>
        <v>238</v>
      </c>
      <c r="L50" s="54">
        <f t="shared" si="6"/>
        <v>238</v>
      </c>
      <c r="M50" s="51">
        <f t="shared" si="6"/>
        <v>211</v>
      </c>
      <c r="N50" s="51">
        <f t="shared" si="6"/>
        <v>165</v>
      </c>
      <c r="O50" s="51">
        <f t="shared" si="6"/>
        <v>153</v>
      </c>
    </row>
    <row r="51" spans="1:17" ht="16.149999999999999" customHeight="1" x14ac:dyDescent="0.25">
      <c r="A51" s="6"/>
      <c r="B51" s="6"/>
      <c r="C51" s="6"/>
      <c r="D51" s="7"/>
      <c r="E51" s="7"/>
      <c r="F51" s="7"/>
      <c r="G51" s="7"/>
      <c r="H51" s="7"/>
      <c r="I51" s="7"/>
      <c r="J51" s="14"/>
      <c r="K51" s="18"/>
      <c r="L51" s="16"/>
      <c r="M51" s="7"/>
      <c r="N51" s="7"/>
      <c r="O51" s="7"/>
    </row>
    <row r="52" spans="1:17" ht="27.6" customHeight="1" x14ac:dyDescent="0.25">
      <c r="A52" s="8" t="s">
        <v>47</v>
      </c>
      <c r="B52" s="25" t="s">
        <v>27</v>
      </c>
      <c r="C52" s="9"/>
      <c r="D52" s="2">
        <v>44947</v>
      </c>
      <c r="E52" s="2">
        <v>44958</v>
      </c>
      <c r="F52" s="2">
        <v>44986</v>
      </c>
      <c r="G52" s="2">
        <v>45017</v>
      </c>
      <c r="H52" s="2">
        <v>45047</v>
      </c>
      <c r="I52" s="2">
        <v>45078</v>
      </c>
      <c r="J52" s="3">
        <v>45108</v>
      </c>
      <c r="K52" s="21">
        <v>45139</v>
      </c>
      <c r="L52" s="2">
        <v>45170</v>
      </c>
      <c r="M52" s="2">
        <v>45200</v>
      </c>
      <c r="N52" s="2">
        <v>45231</v>
      </c>
      <c r="O52" s="2">
        <v>45261</v>
      </c>
    </row>
    <row r="53" spans="1:17" ht="16.149999999999999" customHeight="1" x14ac:dyDescent="0.25">
      <c r="A53" s="130" t="s">
        <v>20</v>
      </c>
      <c r="B53" s="93" t="s">
        <v>35</v>
      </c>
      <c r="C53" s="5" t="s">
        <v>6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</row>
    <row r="54" spans="1:17" ht="16.149999999999999" customHeight="1" x14ac:dyDescent="0.25">
      <c r="A54" s="131"/>
      <c r="B54" s="94"/>
      <c r="C54" s="5" t="s">
        <v>7</v>
      </c>
      <c r="D54" s="42">
        <v>0</v>
      </c>
      <c r="E54" s="42">
        <v>0</v>
      </c>
      <c r="F54" s="42">
        <v>0</v>
      </c>
      <c r="G54" s="42">
        <v>0</v>
      </c>
      <c r="H54" s="42">
        <v>1</v>
      </c>
      <c r="I54" s="42">
        <v>1</v>
      </c>
      <c r="J54" s="42">
        <v>1</v>
      </c>
      <c r="K54" s="42">
        <v>1</v>
      </c>
      <c r="L54" s="42">
        <v>1</v>
      </c>
      <c r="M54" s="42">
        <v>1</v>
      </c>
      <c r="N54" s="42">
        <v>0</v>
      </c>
      <c r="O54" s="42">
        <v>1</v>
      </c>
    </row>
    <row r="55" spans="1:17" ht="16.149999999999999" customHeight="1" x14ac:dyDescent="0.25">
      <c r="A55" s="131"/>
      <c r="B55" s="94"/>
      <c r="C55" s="5" t="s">
        <v>8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</row>
    <row r="56" spans="1:17" ht="16.149999999999999" customHeight="1" x14ac:dyDescent="0.25">
      <c r="A56" s="131"/>
      <c r="B56" s="94"/>
      <c r="C56" s="5" t="s">
        <v>9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1</v>
      </c>
      <c r="J56" s="42">
        <v>1</v>
      </c>
      <c r="K56" s="42">
        <v>1</v>
      </c>
      <c r="L56" s="42">
        <v>0</v>
      </c>
      <c r="M56" s="42">
        <v>0</v>
      </c>
      <c r="N56" s="42">
        <v>0</v>
      </c>
      <c r="O56" s="42">
        <v>0</v>
      </c>
    </row>
    <row r="57" spans="1:17" ht="16.149999999999999" customHeight="1" x14ac:dyDescent="0.25">
      <c r="A57" s="131"/>
      <c r="B57" s="94"/>
      <c r="C57" s="5" t="s">
        <v>10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</row>
    <row r="58" spans="1:17" x14ac:dyDescent="0.25">
      <c r="A58" s="131"/>
      <c r="B58" s="94"/>
      <c r="C58" s="5" t="s">
        <v>11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1</v>
      </c>
      <c r="J58" s="42">
        <v>1</v>
      </c>
      <c r="K58" s="42">
        <v>1</v>
      </c>
      <c r="L58" s="42">
        <v>0</v>
      </c>
      <c r="M58" s="42">
        <v>0</v>
      </c>
      <c r="N58" s="42">
        <v>0</v>
      </c>
      <c r="O58" s="42">
        <v>0</v>
      </c>
    </row>
    <row r="59" spans="1:17" x14ac:dyDescent="0.25">
      <c r="A59" s="131"/>
      <c r="B59" s="94"/>
      <c r="C59" s="5" t="s">
        <v>12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1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</row>
    <row r="60" spans="1:17" x14ac:dyDescent="0.25">
      <c r="A60" s="131"/>
      <c r="B60" s="94"/>
      <c r="C60" s="5" t="s">
        <v>13</v>
      </c>
      <c r="D60" s="42">
        <v>0</v>
      </c>
      <c r="E60" s="42">
        <v>0</v>
      </c>
      <c r="F60" s="42">
        <v>0</v>
      </c>
      <c r="G60" s="42">
        <v>0</v>
      </c>
      <c r="H60" s="42">
        <v>1</v>
      </c>
      <c r="I60" s="42">
        <v>1</v>
      </c>
      <c r="J60" s="42">
        <v>1</v>
      </c>
      <c r="K60" s="42">
        <v>1</v>
      </c>
      <c r="L60" s="42">
        <v>1</v>
      </c>
      <c r="M60" s="42">
        <v>1</v>
      </c>
      <c r="N60" s="42">
        <v>0</v>
      </c>
      <c r="O60" s="42">
        <v>1</v>
      </c>
    </row>
    <row r="61" spans="1:17" x14ac:dyDescent="0.25">
      <c r="A61" s="132"/>
      <c r="B61" s="95"/>
      <c r="C61" s="5" t="s">
        <v>5</v>
      </c>
      <c r="D61" s="55">
        <f>SUM(D53:D60)</f>
        <v>0</v>
      </c>
      <c r="E61" s="55">
        <f t="shared" ref="E61:O61" si="7">SUM(E53:E60)</f>
        <v>0</v>
      </c>
      <c r="F61" s="55">
        <f t="shared" si="7"/>
        <v>0</v>
      </c>
      <c r="G61" s="55">
        <f t="shared" si="7"/>
        <v>0</v>
      </c>
      <c r="H61" s="55">
        <f t="shared" si="7"/>
        <v>2</v>
      </c>
      <c r="I61" s="55">
        <f t="shared" si="7"/>
        <v>4</v>
      </c>
      <c r="J61" s="55">
        <f t="shared" si="7"/>
        <v>5</v>
      </c>
      <c r="K61" s="55">
        <f t="shared" si="7"/>
        <v>4</v>
      </c>
      <c r="L61" s="55">
        <f t="shared" si="7"/>
        <v>2</v>
      </c>
      <c r="M61" s="55">
        <f t="shared" si="7"/>
        <v>2</v>
      </c>
      <c r="N61" s="55">
        <f t="shared" si="7"/>
        <v>0</v>
      </c>
      <c r="O61" s="55">
        <f t="shared" si="7"/>
        <v>2</v>
      </c>
    </row>
    <row r="62" spans="1:17" x14ac:dyDescent="0.25">
      <c r="A62" s="90" t="s">
        <v>21</v>
      </c>
      <c r="B62" s="93" t="s">
        <v>35</v>
      </c>
      <c r="C62" s="13" t="s">
        <v>6</v>
      </c>
      <c r="D62" s="44">
        <v>-1</v>
      </c>
      <c r="E62" s="44">
        <v>-1</v>
      </c>
      <c r="F62" s="44">
        <v>-1</v>
      </c>
      <c r="G62" s="44">
        <v>-1</v>
      </c>
      <c r="H62" s="44">
        <v>-1</v>
      </c>
      <c r="I62" s="44">
        <v>-1</v>
      </c>
      <c r="J62" s="44">
        <v>-1</v>
      </c>
      <c r="K62" s="44">
        <v>-1</v>
      </c>
      <c r="L62" s="44">
        <v>-1</v>
      </c>
      <c r="M62" s="44">
        <v>-1</v>
      </c>
      <c r="N62" s="44">
        <v>-1</v>
      </c>
      <c r="O62" s="44">
        <v>-1</v>
      </c>
    </row>
    <row r="63" spans="1:17" ht="15.75" x14ac:dyDescent="0.25">
      <c r="A63" s="91"/>
      <c r="B63" s="94"/>
      <c r="C63" s="13" t="s">
        <v>7</v>
      </c>
      <c r="D63" s="44">
        <v>0</v>
      </c>
      <c r="E63" s="44">
        <v>1</v>
      </c>
      <c r="F63" s="44">
        <v>0</v>
      </c>
      <c r="G63" s="44">
        <v>1</v>
      </c>
      <c r="H63" s="44">
        <v>1</v>
      </c>
      <c r="I63" s="44">
        <v>1</v>
      </c>
      <c r="J63" s="44">
        <v>1</v>
      </c>
      <c r="K63" s="44">
        <v>1</v>
      </c>
      <c r="L63" s="44">
        <v>1</v>
      </c>
      <c r="M63" s="44">
        <v>1</v>
      </c>
      <c r="N63" s="44">
        <v>1</v>
      </c>
      <c r="O63" s="44">
        <v>0</v>
      </c>
      <c r="P63" s="41"/>
      <c r="Q63" s="41"/>
    </row>
    <row r="64" spans="1:17" x14ac:dyDescent="0.25">
      <c r="A64" s="91"/>
      <c r="B64" s="94"/>
      <c r="C64" s="13" t="s">
        <v>8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</row>
    <row r="65" spans="1:15" x14ac:dyDescent="0.25">
      <c r="A65" s="91"/>
      <c r="B65" s="94"/>
      <c r="C65" s="13" t="s">
        <v>9</v>
      </c>
      <c r="D65" s="44">
        <v>1</v>
      </c>
      <c r="E65" s="44">
        <v>1</v>
      </c>
      <c r="F65" s="44">
        <v>1</v>
      </c>
      <c r="G65" s="44">
        <v>1</v>
      </c>
      <c r="H65" s="44">
        <v>1</v>
      </c>
      <c r="I65" s="44">
        <v>1</v>
      </c>
      <c r="J65" s="44">
        <v>1</v>
      </c>
      <c r="K65" s="44">
        <v>1</v>
      </c>
      <c r="L65" s="44">
        <v>1</v>
      </c>
      <c r="M65" s="44">
        <v>1</v>
      </c>
      <c r="N65" s="44">
        <v>1</v>
      </c>
      <c r="O65" s="44">
        <v>1</v>
      </c>
    </row>
    <row r="66" spans="1:15" x14ac:dyDescent="0.25">
      <c r="A66" s="91"/>
      <c r="B66" s="94"/>
      <c r="C66" s="13" t="s">
        <v>10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</row>
    <row r="67" spans="1:15" ht="16.149999999999999" customHeight="1" x14ac:dyDescent="0.25">
      <c r="A67" s="91"/>
      <c r="B67" s="94"/>
      <c r="C67" s="13" t="s">
        <v>11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</row>
    <row r="68" spans="1:15" ht="16.149999999999999" customHeight="1" x14ac:dyDescent="0.25">
      <c r="A68" s="91"/>
      <c r="B68" s="94"/>
      <c r="C68" s="13" t="s">
        <v>12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</row>
    <row r="69" spans="1:15" ht="16.149999999999999" customHeight="1" x14ac:dyDescent="0.25">
      <c r="A69" s="91"/>
      <c r="B69" s="94"/>
      <c r="C69" s="13" t="s">
        <v>13</v>
      </c>
      <c r="D69" s="44">
        <v>1</v>
      </c>
      <c r="E69" s="44">
        <v>2</v>
      </c>
      <c r="F69" s="44">
        <v>1</v>
      </c>
      <c r="G69" s="44">
        <v>2</v>
      </c>
      <c r="H69" s="44">
        <v>2</v>
      </c>
      <c r="I69" s="44">
        <v>3</v>
      </c>
      <c r="J69" s="44">
        <v>3</v>
      </c>
      <c r="K69" s="44">
        <v>3</v>
      </c>
      <c r="L69" s="44">
        <v>3</v>
      </c>
      <c r="M69" s="44">
        <v>2</v>
      </c>
      <c r="N69" s="44">
        <v>2</v>
      </c>
      <c r="O69" s="44">
        <v>1</v>
      </c>
    </row>
    <row r="70" spans="1:15" ht="16.149999999999999" customHeight="1" x14ac:dyDescent="0.25">
      <c r="A70" s="92"/>
      <c r="B70" s="95"/>
      <c r="C70" s="13" t="s">
        <v>5</v>
      </c>
      <c r="D70" s="49">
        <f>SUM(D62:D69)</f>
        <v>1</v>
      </c>
      <c r="E70" s="49">
        <f>SUM(E62:E69)</f>
        <v>3</v>
      </c>
      <c r="F70" s="49">
        <f>SUM(F62:F69)</f>
        <v>1</v>
      </c>
      <c r="G70" s="49">
        <f>SUM(G62:G69)</f>
        <v>3</v>
      </c>
      <c r="H70" s="49">
        <f>SUM(H62:H69)</f>
        <v>3</v>
      </c>
      <c r="I70" s="49">
        <f t="shared" ref="I70:O70" si="8">SUM(I62:I69)</f>
        <v>4</v>
      </c>
      <c r="J70" s="49">
        <f t="shared" si="8"/>
        <v>4</v>
      </c>
      <c r="K70" s="49">
        <f t="shared" si="8"/>
        <v>4</v>
      </c>
      <c r="L70" s="49">
        <f t="shared" si="8"/>
        <v>4</v>
      </c>
      <c r="M70" s="49">
        <f t="shared" si="8"/>
        <v>3</v>
      </c>
      <c r="N70" s="49">
        <f t="shared" si="8"/>
        <v>3</v>
      </c>
      <c r="O70" s="49">
        <f t="shared" si="8"/>
        <v>1</v>
      </c>
    </row>
    <row r="71" spans="1:15" ht="16.149999999999999" customHeight="1" x14ac:dyDescent="0.25">
      <c r="A71" s="130" t="s">
        <v>4</v>
      </c>
      <c r="B71" s="93" t="s">
        <v>34</v>
      </c>
      <c r="C71" s="5" t="s">
        <v>6</v>
      </c>
      <c r="D71" s="42">
        <v>7</v>
      </c>
      <c r="E71" s="42">
        <v>7</v>
      </c>
      <c r="F71" s="42">
        <v>7</v>
      </c>
      <c r="G71" s="42">
        <v>6</v>
      </c>
      <c r="H71" s="42">
        <v>8</v>
      </c>
      <c r="I71" s="42">
        <v>14</v>
      </c>
      <c r="J71" s="42">
        <v>14</v>
      </c>
      <c r="K71" s="42">
        <v>15</v>
      </c>
      <c r="L71" s="42">
        <v>15</v>
      </c>
      <c r="M71" s="42">
        <v>9</v>
      </c>
      <c r="N71" s="42">
        <v>9</v>
      </c>
      <c r="O71" s="42">
        <v>10</v>
      </c>
    </row>
    <row r="72" spans="1:15" ht="16.149999999999999" customHeight="1" x14ac:dyDescent="0.25">
      <c r="A72" s="131"/>
      <c r="B72" s="94"/>
      <c r="C72" s="5" t="s">
        <v>7</v>
      </c>
      <c r="D72" s="42">
        <v>3</v>
      </c>
      <c r="E72" s="42">
        <v>3</v>
      </c>
      <c r="F72" s="42">
        <v>3</v>
      </c>
      <c r="G72" s="42">
        <v>3</v>
      </c>
      <c r="H72" s="42">
        <v>6</v>
      </c>
      <c r="I72" s="42">
        <v>15</v>
      </c>
      <c r="J72" s="42">
        <v>15</v>
      </c>
      <c r="K72" s="42">
        <v>14</v>
      </c>
      <c r="L72" s="42">
        <v>13</v>
      </c>
      <c r="M72" s="42">
        <v>5</v>
      </c>
      <c r="N72" s="42">
        <v>3</v>
      </c>
      <c r="O72" s="42">
        <v>4</v>
      </c>
    </row>
    <row r="73" spans="1:15" ht="16.149999999999999" customHeight="1" x14ac:dyDescent="0.25">
      <c r="A73" s="131"/>
      <c r="B73" s="94"/>
      <c r="C73" s="5" t="s">
        <v>8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</row>
    <row r="74" spans="1:15" ht="16.149999999999999" customHeight="1" x14ac:dyDescent="0.25">
      <c r="A74" s="131"/>
      <c r="B74" s="94"/>
      <c r="C74" s="5" t="s">
        <v>9</v>
      </c>
      <c r="D74" s="42">
        <v>1</v>
      </c>
      <c r="E74" s="42">
        <v>1</v>
      </c>
      <c r="F74" s="42">
        <v>1</v>
      </c>
      <c r="G74" s="42">
        <v>1</v>
      </c>
      <c r="H74" s="42">
        <v>2</v>
      </c>
      <c r="I74" s="42">
        <v>6</v>
      </c>
      <c r="J74" s="42">
        <v>6</v>
      </c>
      <c r="K74" s="42">
        <v>6</v>
      </c>
      <c r="L74" s="42">
        <v>5</v>
      </c>
      <c r="M74" s="42">
        <v>2</v>
      </c>
      <c r="N74" s="42">
        <v>1</v>
      </c>
      <c r="O74" s="42">
        <v>1</v>
      </c>
    </row>
    <row r="75" spans="1:15" x14ac:dyDescent="0.25">
      <c r="A75" s="131"/>
      <c r="B75" s="94"/>
      <c r="C75" s="5" t="s">
        <v>10</v>
      </c>
      <c r="D75" s="42">
        <v>3</v>
      </c>
      <c r="E75" s="42">
        <v>2</v>
      </c>
      <c r="F75" s="42">
        <v>2</v>
      </c>
      <c r="G75" s="42">
        <v>2</v>
      </c>
      <c r="H75" s="42">
        <v>2</v>
      </c>
      <c r="I75" s="42">
        <v>3</v>
      </c>
      <c r="J75" s="42">
        <v>3</v>
      </c>
      <c r="K75" s="42">
        <v>3</v>
      </c>
      <c r="L75" s="42">
        <v>3</v>
      </c>
      <c r="M75" s="42">
        <v>3</v>
      </c>
      <c r="N75" s="42">
        <v>3</v>
      </c>
      <c r="O75" s="42">
        <v>3</v>
      </c>
    </row>
    <row r="76" spans="1:15" x14ac:dyDescent="0.25">
      <c r="A76" s="131"/>
      <c r="B76" s="94"/>
      <c r="C76" s="5" t="s">
        <v>11</v>
      </c>
      <c r="D76" s="42">
        <v>4</v>
      </c>
      <c r="E76" s="42">
        <v>4</v>
      </c>
      <c r="F76" s="42">
        <v>3</v>
      </c>
      <c r="G76" s="42">
        <v>3</v>
      </c>
      <c r="H76" s="42">
        <v>5</v>
      </c>
      <c r="I76" s="42">
        <v>14</v>
      </c>
      <c r="J76" s="42">
        <v>14</v>
      </c>
      <c r="K76" s="42">
        <v>14</v>
      </c>
      <c r="L76" s="42">
        <v>12</v>
      </c>
      <c r="M76" s="42">
        <v>5</v>
      </c>
      <c r="N76" s="42">
        <v>4</v>
      </c>
      <c r="O76" s="42">
        <v>4</v>
      </c>
    </row>
    <row r="77" spans="1:15" x14ac:dyDescent="0.25">
      <c r="A77" s="131"/>
      <c r="B77" s="94"/>
      <c r="C77" s="5" t="s">
        <v>12</v>
      </c>
      <c r="D77" s="42">
        <v>2</v>
      </c>
      <c r="E77" s="42">
        <v>1</v>
      </c>
      <c r="F77" s="42">
        <v>1</v>
      </c>
      <c r="G77" s="42">
        <v>1</v>
      </c>
      <c r="H77" s="42">
        <v>3</v>
      </c>
      <c r="I77" s="42">
        <v>6</v>
      </c>
      <c r="J77" s="42">
        <v>6</v>
      </c>
      <c r="K77" s="42">
        <v>6</v>
      </c>
      <c r="L77" s="42">
        <v>5</v>
      </c>
      <c r="M77" s="42">
        <v>2</v>
      </c>
      <c r="N77" s="42">
        <v>2</v>
      </c>
      <c r="O77" s="42">
        <v>2</v>
      </c>
    </row>
    <row r="78" spans="1:15" ht="16.149999999999999" customHeight="1" x14ac:dyDescent="0.25">
      <c r="A78" s="131"/>
      <c r="B78" s="94"/>
      <c r="C78" s="5" t="s">
        <v>13</v>
      </c>
      <c r="D78" s="42">
        <v>2</v>
      </c>
      <c r="E78" s="42">
        <v>2</v>
      </c>
      <c r="F78" s="42">
        <v>2</v>
      </c>
      <c r="G78" s="42">
        <v>2</v>
      </c>
      <c r="H78" s="42">
        <v>2</v>
      </c>
      <c r="I78" s="42">
        <v>8</v>
      </c>
      <c r="J78" s="42">
        <v>9</v>
      </c>
      <c r="K78" s="42">
        <v>8</v>
      </c>
      <c r="L78" s="42">
        <v>8</v>
      </c>
      <c r="M78" s="42">
        <v>3</v>
      </c>
      <c r="N78" s="42">
        <v>2</v>
      </c>
      <c r="O78" s="42">
        <v>2</v>
      </c>
    </row>
    <row r="79" spans="1:15" ht="16.149999999999999" customHeight="1" x14ac:dyDescent="0.25">
      <c r="A79" s="132"/>
      <c r="B79" s="95"/>
      <c r="C79" s="5" t="s">
        <v>5</v>
      </c>
      <c r="D79" s="55">
        <f>SUM(D71:D78)</f>
        <v>22</v>
      </c>
      <c r="E79" s="55">
        <f t="shared" ref="E79:O79" si="9">SUM(E71:E78)</f>
        <v>20</v>
      </c>
      <c r="F79" s="55">
        <f t="shared" si="9"/>
        <v>19</v>
      </c>
      <c r="G79" s="55">
        <f t="shared" si="9"/>
        <v>18</v>
      </c>
      <c r="H79" s="55">
        <f t="shared" si="9"/>
        <v>28</v>
      </c>
      <c r="I79" s="55">
        <f t="shared" si="9"/>
        <v>66</v>
      </c>
      <c r="J79" s="55">
        <f t="shared" si="9"/>
        <v>67</v>
      </c>
      <c r="K79" s="55">
        <f t="shared" si="9"/>
        <v>66</v>
      </c>
      <c r="L79" s="55">
        <f t="shared" si="9"/>
        <v>61</v>
      </c>
      <c r="M79" s="55">
        <f t="shared" si="9"/>
        <v>29</v>
      </c>
      <c r="N79" s="55">
        <f t="shared" si="9"/>
        <v>24</v>
      </c>
      <c r="O79" s="55">
        <f t="shared" si="9"/>
        <v>26</v>
      </c>
    </row>
    <row r="80" spans="1:15" ht="16.149999999999999" customHeight="1" x14ac:dyDescent="0.25">
      <c r="A80" s="90" t="s">
        <v>22</v>
      </c>
      <c r="B80" s="93" t="s">
        <v>34</v>
      </c>
      <c r="C80" s="13" t="s">
        <v>6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</row>
    <row r="81" spans="1:15" ht="16.149999999999999" customHeight="1" x14ac:dyDescent="0.25">
      <c r="A81" s="91"/>
      <c r="B81" s="94"/>
      <c r="C81" s="13" t="s">
        <v>7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</row>
    <row r="82" spans="1:15" ht="16.149999999999999" customHeight="1" x14ac:dyDescent="0.25">
      <c r="A82" s="91"/>
      <c r="B82" s="94"/>
      <c r="C82" s="13" t="s">
        <v>8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</row>
    <row r="83" spans="1:15" ht="16.149999999999999" customHeight="1" x14ac:dyDescent="0.25">
      <c r="A83" s="91"/>
      <c r="B83" s="94"/>
      <c r="C83" s="13" t="s">
        <v>9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</row>
    <row r="84" spans="1:15" x14ac:dyDescent="0.25">
      <c r="A84" s="91"/>
      <c r="B84" s="94"/>
      <c r="C84" s="13" t="s">
        <v>10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</row>
    <row r="85" spans="1:15" ht="15" customHeight="1" x14ac:dyDescent="0.25">
      <c r="A85" s="91"/>
      <c r="B85" s="94"/>
      <c r="C85" s="13" t="s">
        <v>11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</row>
    <row r="86" spans="1:15" ht="15" customHeight="1" x14ac:dyDescent="0.25">
      <c r="A86" s="91"/>
      <c r="B86" s="94"/>
      <c r="C86" s="13" t="s">
        <v>12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</row>
    <row r="87" spans="1:15" ht="15" customHeight="1" x14ac:dyDescent="0.25">
      <c r="A87" s="91"/>
      <c r="B87" s="94"/>
      <c r="C87" s="13" t="s">
        <v>13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</row>
    <row r="88" spans="1:15" ht="15" customHeight="1" x14ac:dyDescent="0.25">
      <c r="A88" s="92"/>
      <c r="B88" s="95"/>
      <c r="C88" s="13" t="s">
        <v>5</v>
      </c>
      <c r="D88" s="49">
        <f>SUM(D80:D87)</f>
        <v>0</v>
      </c>
      <c r="E88" s="49">
        <f>SUM(E80:E87)</f>
        <v>0</v>
      </c>
      <c r="F88" s="49">
        <f>SUM(F80:F87)</f>
        <v>0</v>
      </c>
      <c r="G88" s="49">
        <f>SUM(G80:G87)</f>
        <v>0</v>
      </c>
      <c r="H88" s="49">
        <f>SUM(H80:H87)</f>
        <v>0</v>
      </c>
      <c r="I88" s="49">
        <f t="shared" ref="I88:O88" si="10">SUM(I80:I87)</f>
        <v>0</v>
      </c>
      <c r="J88" s="49">
        <f t="shared" si="10"/>
        <v>0</v>
      </c>
      <c r="K88" s="49">
        <f t="shared" si="10"/>
        <v>0</v>
      </c>
      <c r="L88" s="49">
        <f t="shared" si="10"/>
        <v>0</v>
      </c>
      <c r="M88" s="49">
        <f t="shared" si="10"/>
        <v>0</v>
      </c>
      <c r="N88" s="49">
        <f t="shared" si="10"/>
        <v>0</v>
      </c>
      <c r="O88" s="49">
        <f t="shared" si="10"/>
        <v>0</v>
      </c>
    </row>
    <row r="89" spans="1:15" ht="15" customHeight="1" x14ac:dyDescent="0.25">
      <c r="A89" s="96" t="s">
        <v>36</v>
      </c>
      <c r="B89" s="97"/>
      <c r="C89" s="22" t="s">
        <v>6</v>
      </c>
      <c r="D89" s="56">
        <f>D53+D62+D71+D80</f>
        <v>6</v>
      </c>
      <c r="E89" s="56">
        <f t="shared" ref="E89:O89" si="11">E53+E62+E71+E80</f>
        <v>6</v>
      </c>
      <c r="F89" s="56">
        <f t="shared" si="11"/>
        <v>6</v>
      </c>
      <c r="G89" s="56">
        <f t="shared" si="11"/>
        <v>5</v>
      </c>
      <c r="H89" s="56">
        <f t="shared" si="11"/>
        <v>7</v>
      </c>
      <c r="I89" s="56">
        <f t="shared" si="11"/>
        <v>13</v>
      </c>
      <c r="J89" s="56">
        <f t="shared" si="11"/>
        <v>13</v>
      </c>
      <c r="K89" s="56">
        <f t="shared" si="11"/>
        <v>14</v>
      </c>
      <c r="L89" s="56">
        <f t="shared" si="11"/>
        <v>14</v>
      </c>
      <c r="M89" s="56">
        <f t="shared" si="11"/>
        <v>8</v>
      </c>
      <c r="N89" s="56">
        <f t="shared" si="11"/>
        <v>8</v>
      </c>
      <c r="O89" s="56">
        <f t="shared" si="11"/>
        <v>9</v>
      </c>
    </row>
    <row r="90" spans="1:15" ht="15" customHeight="1" x14ac:dyDescent="0.25">
      <c r="A90" s="98"/>
      <c r="B90" s="99"/>
      <c r="C90" s="23" t="s">
        <v>7</v>
      </c>
      <c r="D90" s="56">
        <f t="shared" ref="D90:O96" si="12">D54+D63+D72+D81</f>
        <v>3</v>
      </c>
      <c r="E90" s="56">
        <f t="shared" si="12"/>
        <v>4</v>
      </c>
      <c r="F90" s="56">
        <f t="shared" si="12"/>
        <v>3</v>
      </c>
      <c r="G90" s="56">
        <f t="shared" si="12"/>
        <v>4</v>
      </c>
      <c r="H90" s="56">
        <f t="shared" si="12"/>
        <v>8</v>
      </c>
      <c r="I90" s="56">
        <f t="shared" si="12"/>
        <v>17</v>
      </c>
      <c r="J90" s="56">
        <f t="shared" si="12"/>
        <v>17</v>
      </c>
      <c r="K90" s="56">
        <f t="shared" si="12"/>
        <v>16</v>
      </c>
      <c r="L90" s="56">
        <f t="shared" si="12"/>
        <v>15</v>
      </c>
      <c r="M90" s="56">
        <f t="shared" si="12"/>
        <v>7</v>
      </c>
      <c r="N90" s="56">
        <f t="shared" si="12"/>
        <v>4</v>
      </c>
      <c r="O90" s="56">
        <f t="shared" si="12"/>
        <v>5</v>
      </c>
    </row>
    <row r="91" spans="1:15" ht="15" customHeight="1" x14ac:dyDescent="0.25">
      <c r="A91" s="98"/>
      <c r="B91" s="99"/>
      <c r="C91" s="22" t="s">
        <v>8</v>
      </c>
      <c r="D91" s="56">
        <f t="shared" si="12"/>
        <v>0</v>
      </c>
      <c r="E91" s="56">
        <f t="shared" si="12"/>
        <v>0</v>
      </c>
      <c r="F91" s="56">
        <f t="shared" si="12"/>
        <v>0</v>
      </c>
      <c r="G91" s="56">
        <f t="shared" si="12"/>
        <v>0</v>
      </c>
      <c r="H91" s="56">
        <f t="shared" si="12"/>
        <v>0</v>
      </c>
      <c r="I91" s="56">
        <f t="shared" si="12"/>
        <v>0</v>
      </c>
      <c r="J91" s="56">
        <f t="shared" si="12"/>
        <v>0</v>
      </c>
      <c r="K91" s="56">
        <f t="shared" si="12"/>
        <v>0</v>
      </c>
      <c r="L91" s="56">
        <f t="shared" si="12"/>
        <v>0</v>
      </c>
      <c r="M91" s="56">
        <f t="shared" si="12"/>
        <v>0</v>
      </c>
      <c r="N91" s="56">
        <f t="shared" si="12"/>
        <v>0</v>
      </c>
      <c r="O91" s="56">
        <f t="shared" si="12"/>
        <v>0</v>
      </c>
    </row>
    <row r="92" spans="1:15" ht="15" customHeight="1" x14ac:dyDescent="0.25">
      <c r="A92" s="98"/>
      <c r="B92" s="99"/>
      <c r="C92" s="22" t="s">
        <v>9</v>
      </c>
      <c r="D92" s="56">
        <f t="shared" si="12"/>
        <v>2</v>
      </c>
      <c r="E92" s="56">
        <f t="shared" si="12"/>
        <v>2</v>
      </c>
      <c r="F92" s="56">
        <f t="shared" si="12"/>
        <v>2</v>
      </c>
      <c r="G92" s="56">
        <f t="shared" si="12"/>
        <v>2</v>
      </c>
      <c r="H92" s="56">
        <f t="shared" si="12"/>
        <v>3</v>
      </c>
      <c r="I92" s="56">
        <f t="shared" si="12"/>
        <v>8</v>
      </c>
      <c r="J92" s="56">
        <f t="shared" si="12"/>
        <v>8</v>
      </c>
      <c r="K92" s="56">
        <f t="shared" si="12"/>
        <v>8</v>
      </c>
      <c r="L92" s="56">
        <f t="shared" si="12"/>
        <v>6</v>
      </c>
      <c r="M92" s="56">
        <f t="shared" si="12"/>
        <v>3</v>
      </c>
      <c r="N92" s="56">
        <f t="shared" si="12"/>
        <v>2</v>
      </c>
      <c r="O92" s="56">
        <f t="shared" si="12"/>
        <v>2</v>
      </c>
    </row>
    <row r="93" spans="1:15" ht="15" customHeight="1" x14ac:dyDescent="0.25">
      <c r="A93" s="98"/>
      <c r="B93" s="99"/>
      <c r="C93" s="22" t="s">
        <v>10</v>
      </c>
      <c r="D93" s="56">
        <f t="shared" si="12"/>
        <v>3</v>
      </c>
      <c r="E93" s="56">
        <f t="shared" si="12"/>
        <v>2</v>
      </c>
      <c r="F93" s="56">
        <f t="shared" si="12"/>
        <v>2</v>
      </c>
      <c r="G93" s="56">
        <f t="shared" si="12"/>
        <v>2</v>
      </c>
      <c r="H93" s="56">
        <f t="shared" si="12"/>
        <v>2</v>
      </c>
      <c r="I93" s="56">
        <f t="shared" si="12"/>
        <v>3</v>
      </c>
      <c r="J93" s="56">
        <f t="shared" si="12"/>
        <v>3</v>
      </c>
      <c r="K93" s="56">
        <f t="shared" si="12"/>
        <v>3</v>
      </c>
      <c r="L93" s="56">
        <f t="shared" si="12"/>
        <v>3</v>
      </c>
      <c r="M93" s="56">
        <f t="shared" si="12"/>
        <v>3</v>
      </c>
      <c r="N93" s="56">
        <f t="shared" si="12"/>
        <v>3</v>
      </c>
      <c r="O93" s="56">
        <f t="shared" si="12"/>
        <v>3</v>
      </c>
    </row>
    <row r="94" spans="1:15" ht="13.9" customHeight="1" x14ac:dyDescent="0.25">
      <c r="A94" s="98"/>
      <c r="B94" s="99"/>
      <c r="C94" s="22" t="s">
        <v>11</v>
      </c>
      <c r="D94" s="56">
        <f t="shared" si="12"/>
        <v>4</v>
      </c>
      <c r="E94" s="56">
        <f t="shared" si="12"/>
        <v>4</v>
      </c>
      <c r="F94" s="56">
        <f t="shared" si="12"/>
        <v>3</v>
      </c>
      <c r="G94" s="56">
        <f t="shared" si="12"/>
        <v>3</v>
      </c>
      <c r="H94" s="56">
        <f t="shared" si="12"/>
        <v>5</v>
      </c>
      <c r="I94" s="56">
        <f t="shared" si="12"/>
        <v>15</v>
      </c>
      <c r="J94" s="56">
        <f t="shared" si="12"/>
        <v>15</v>
      </c>
      <c r="K94" s="56">
        <f t="shared" si="12"/>
        <v>15</v>
      </c>
      <c r="L94" s="56">
        <f t="shared" si="12"/>
        <v>12</v>
      </c>
      <c r="M94" s="56">
        <f t="shared" si="12"/>
        <v>5</v>
      </c>
      <c r="N94" s="56">
        <f t="shared" si="12"/>
        <v>4</v>
      </c>
      <c r="O94" s="56">
        <f t="shared" si="12"/>
        <v>4</v>
      </c>
    </row>
    <row r="95" spans="1:15" x14ac:dyDescent="0.25">
      <c r="A95" s="98"/>
      <c r="B95" s="99"/>
      <c r="C95" s="22" t="s">
        <v>12</v>
      </c>
      <c r="D95" s="56">
        <f t="shared" si="12"/>
        <v>2</v>
      </c>
      <c r="E95" s="56">
        <f t="shared" si="12"/>
        <v>1</v>
      </c>
      <c r="F95" s="56">
        <f t="shared" si="12"/>
        <v>1</v>
      </c>
      <c r="G95" s="56">
        <f t="shared" si="12"/>
        <v>1</v>
      </c>
      <c r="H95" s="56">
        <f t="shared" si="12"/>
        <v>3</v>
      </c>
      <c r="I95" s="56">
        <f t="shared" si="12"/>
        <v>6</v>
      </c>
      <c r="J95" s="56">
        <f t="shared" si="12"/>
        <v>7</v>
      </c>
      <c r="K95" s="56">
        <f t="shared" si="12"/>
        <v>6</v>
      </c>
      <c r="L95" s="56">
        <f t="shared" si="12"/>
        <v>5</v>
      </c>
      <c r="M95" s="56">
        <f t="shared" si="12"/>
        <v>2</v>
      </c>
      <c r="N95" s="56">
        <f t="shared" si="12"/>
        <v>2</v>
      </c>
      <c r="O95" s="56">
        <f t="shared" si="12"/>
        <v>2</v>
      </c>
    </row>
    <row r="96" spans="1:15" ht="19.149999999999999" customHeight="1" x14ac:dyDescent="0.25">
      <c r="A96" s="98"/>
      <c r="B96" s="99"/>
      <c r="C96" s="22" t="s">
        <v>13</v>
      </c>
      <c r="D96" s="56">
        <f t="shared" si="12"/>
        <v>3</v>
      </c>
      <c r="E96" s="56">
        <f t="shared" si="12"/>
        <v>4</v>
      </c>
      <c r="F96" s="56">
        <f t="shared" si="12"/>
        <v>3</v>
      </c>
      <c r="G96" s="56">
        <f t="shared" si="12"/>
        <v>4</v>
      </c>
      <c r="H96" s="56">
        <f t="shared" si="12"/>
        <v>5</v>
      </c>
      <c r="I96" s="56">
        <f t="shared" si="12"/>
        <v>12</v>
      </c>
      <c r="J96" s="56">
        <f t="shared" si="12"/>
        <v>13</v>
      </c>
      <c r="K96" s="56">
        <f t="shared" si="12"/>
        <v>12</v>
      </c>
      <c r="L96" s="56">
        <f t="shared" si="12"/>
        <v>12</v>
      </c>
      <c r="M96" s="56">
        <f t="shared" si="12"/>
        <v>6</v>
      </c>
      <c r="N96" s="56">
        <f t="shared" si="12"/>
        <v>4</v>
      </c>
      <c r="O96" s="56">
        <f t="shared" si="12"/>
        <v>4</v>
      </c>
    </row>
    <row r="97" spans="1:15" x14ac:dyDescent="0.25">
      <c r="A97" s="100"/>
      <c r="B97" s="101"/>
      <c r="C97" s="22" t="s">
        <v>5</v>
      </c>
      <c r="D97" s="57">
        <f>SUM(D61,D70,D79,D88)</f>
        <v>23</v>
      </c>
      <c r="E97" s="57">
        <f t="shared" ref="E97:O97" si="13">SUM(E61,E70,E79,E88)</f>
        <v>23</v>
      </c>
      <c r="F97" s="57">
        <f t="shared" si="13"/>
        <v>20</v>
      </c>
      <c r="G97" s="57">
        <f t="shared" si="13"/>
        <v>21</v>
      </c>
      <c r="H97" s="57">
        <f t="shared" si="13"/>
        <v>33</v>
      </c>
      <c r="I97" s="57">
        <f t="shared" si="13"/>
        <v>74</v>
      </c>
      <c r="J97" s="58">
        <f t="shared" si="13"/>
        <v>76</v>
      </c>
      <c r="K97" s="59">
        <f t="shared" si="13"/>
        <v>74</v>
      </c>
      <c r="L97" s="60">
        <f t="shared" si="13"/>
        <v>67</v>
      </c>
      <c r="M97" s="57">
        <f t="shared" si="13"/>
        <v>34</v>
      </c>
      <c r="N97" s="57">
        <f t="shared" si="13"/>
        <v>27</v>
      </c>
      <c r="O97" s="57">
        <f t="shared" si="13"/>
        <v>29</v>
      </c>
    </row>
    <row r="98" spans="1:15" x14ac:dyDescent="0.25">
      <c r="A98" s="10"/>
      <c r="B98" s="10"/>
      <c r="C98" s="10"/>
      <c r="D98" s="11"/>
      <c r="E98" s="11"/>
      <c r="F98" s="11"/>
      <c r="G98" s="11"/>
      <c r="H98" s="11"/>
      <c r="I98" s="11"/>
      <c r="J98" s="15"/>
      <c r="K98" s="20"/>
      <c r="L98" s="17"/>
      <c r="M98" s="11"/>
      <c r="N98" s="11"/>
      <c r="O98" s="11"/>
    </row>
    <row r="99" spans="1:15" x14ac:dyDescent="0.25">
      <c r="A99" s="88" t="s">
        <v>23</v>
      </c>
      <c r="B99" s="89"/>
      <c r="C99" s="24"/>
      <c r="D99" s="57">
        <f t="shared" ref="D99:O99" si="14">SUM(D50,D97)</f>
        <v>166</v>
      </c>
      <c r="E99" s="57">
        <f t="shared" si="14"/>
        <v>167</v>
      </c>
      <c r="F99" s="57">
        <f t="shared" si="14"/>
        <v>170</v>
      </c>
      <c r="G99" s="57">
        <f t="shared" si="14"/>
        <v>185</v>
      </c>
      <c r="H99" s="57">
        <f t="shared" si="14"/>
        <v>237</v>
      </c>
      <c r="I99" s="57">
        <f t="shared" si="14"/>
        <v>299</v>
      </c>
      <c r="J99" s="58">
        <f t="shared" si="14"/>
        <v>309</v>
      </c>
      <c r="K99" s="59">
        <f t="shared" si="14"/>
        <v>312</v>
      </c>
      <c r="L99" s="60">
        <f t="shared" si="14"/>
        <v>305</v>
      </c>
      <c r="M99" s="57">
        <f t="shared" si="14"/>
        <v>245</v>
      </c>
      <c r="N99" s="57">
        <f t="shared" si="14"/>
        <v>192</v>
      </c>
      <c r="O99" s="57">
        <f t="shared" si="14"/>
        <v>182</v>
      </c>
    </row>
    <row r="100" spans="1:15" x14ac:dyDescent="0.25">
      <c r="A100" s="12"/>
      <c r="B100" s="12"/>
      <c r="C100" s="12"/>
    </row>
    <row r="101" spans="1:15" ht="15.75" x14ac:dyDescent="0.25">
      <c r="A101" s="117" t="s">
        <v>17</v>
      </c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</row>
    <row r="102" spans="1:15" ht="15.75" x14ac:dyDescent="0.25">
      <c r="A102" s="117" t="s">
        <v>18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</row>
    <row r="103" spans="1:15" ht="15" customHeight="1" x14ac:dyDescent="0.25">
      <c r="A103" s="117" t="s">
        <v>48</v>
      </c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</row>
    <row r="109" spans="1:15" ht="13.15" customHeight="1" x14ac:dyDescent="0.25"/>
    <row r="111" spans="1:15" ht="18" customHeight="1" x14ac:dyDescent="0.25"/>
    <row r="112" spans="1:15" ht="16.149999999999999" customHeight="1" x14ac:dyDescent="0.25"/>
    <row r="113" ht="16.149999999999999" customHeight="1" x14ac:dyDescent="0.25"/>
    <row r="124" ht="15" customHeight="1" x14ac:dyDescent="0.25"/>
    <row r="130" ht="13.15" customHeight="1" x14ac:dyDescent="0.25"/>
    <row r="132" ht="24" customHeight="1" x14ac:dyDescent="0.25"/>
    <row r="133" ht="18" customHeight="1" x14ac:dyDescent="0.25"/>
    <row r="134" ht="16.899999999999999" customHeight="1" x14ac:dyDescent="0.25"/>
  </sheetData>
  <mergeCells count="26">
    <mergeCell ref="A103:O103"/>
    <mergeCell ref="A6:A14"/>
    <mergeCell ref="B6:B14"/>
    <mergeCell ref="A15:A23"/>
    <mergeCell ref="B15:B23"/>
    <mergeCell ref="A33:A41"/>
    <mergeCell ref="B33:B41"/>
    <mergeCell ref="A42:B50"/>
    <mergeCell ref="A53:A61"/>
    <mergeCell ref="B53:B61"/>
    <mergeCell ref="A62:A70"/>
    <mergeCell ref="B62:B70"/>
    <mergeCell ref="A71:A79"/>
    <mergeCell ref="B71:B79"/>
    <mergeCell ref="A101:O101"/>
    <mergeCell ref="A102:O102"/>
    <mergeCell ref="A99:B99"/>
    <mergeCell ref="A80:A88"/>
    <mergeCell ref="B80:B88"/>
    <mergeCell ref="A89:B97"/>
    <mergeCell ref="A1:O1"/>
    <mergeCell ref="A2:O2"/>
    <mergeCell ref="A3:O3"/>
    <mergeCell ref="A4:O4"/>
    <mergeCell ref="A24:A32"/>
    <mergeCell ref="B24:B32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4"/>
  <sheetViews>
    <sheetView zoomScale="80" zoomScaleNormal="80" workbookViewId="0">
      <selection activeCell="A7" sqref="A7:A15"/>
    </sheetView>
  </sheetViews>
  <sheetFormatPr defaultColWidth="11" defaultRowHeight="15.75" x14ac:dyDescent="0.25"/>
  <cols>
    <col min="1" max="1" width="28.25" bestFit="1" customWidth="1"/>
    <col min="3" max="3" width="18.875" customWidth="1"/>
    <col min="16" max="19" width="11" style="36"/>
  </cols>
  <sheetData>
    <row r="1" spans="1:19" x14ac:dyDescent="0.25">
      <c r="A1" s="102" t="s">
        <v>29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</row>
    <row r="2" spans="1:19" ht="16.899999999999999" customHeight="1" x14ac:dyDescent="0.25">
      <c r="A2" s="105" t="s">
        <v>15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</row>
    <row r="3" spans="1:19" ht="30.6" customHeight="1" x14ac:dyDescent="0.25">
      <c r="A3" s="108" t="s">
        <v>25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</row>
    <row r="4" spans="1:19" s="26" customFormat="1" x14ac:dyDescent="0.25">
      <c r="A4" s="27" t="s">
        <v>28</v>
      </c>
      <c r="B4" s="136" t="s">
        <v>26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8"/>
      <c r="P4" s="36"/>
      <c r="Q4" s="36"/>
      <c r="R4" s="36"/>
      <c r="S4" s="36"/>
    </row>
    <row r="5" spans="1:19" x14ac:dyDescent="0.25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7"/>
    </row>
    <row r="6" spans="1:19" s="35" customFormat="1" ht="45" x14ac:dyDescent="0.25">
      <c r="A6" s="30" t="s">
        <v>19</v>
      </c>
      <c r="B6" s="28" t="s">
        <v>27</v>
      </c>
      <c r="C6" s="31" t="s">
        <v>14</v>
      </c>
      <c r="D6" s="32">
        <v>44947</v>
      </c>
      <c r="E6" s="32">
        <v>44958</v>
      </c>
      <c r="F6" s="32">
        <v>44986</v>
      </c>
      <c r="G6" s="32">
        <v>45017</v>
      </c>
      <c r="H6" s="32">
        <v>45047</v>
      </c>
      <c r="I6" s="32">
        <v>45078</v>
      </c>
      <c r="J6" s="33">
        <v>45108</v>
      </c>
      <c r="K6" s="34">
        <v>45139</v>
      </c>
      <c r="L6" s="32">
        <v>45170</v>
      </c>
      <c r="M6" s="32">
        <v>45200</v>
      </c>
      <c r="N6" s="32">
        <v>45231</v>
      </c>
      <c r="O6" s="32">
        <v>45261</v>
      </c>
      <c r="P6" s="37"/>
      <c r="Q6" s="37"/>
      <c r="R6" s="37"/>
      <c r="S6" s="37"/>
    </row>
    <row r="7" spans="1:19" x14ac:dyDescent="0.25">
      <c r="A7" s="111" t="s">
        <v>2</v>
      </c>
      <c r="B7" s="114" t="s">
        <v>34</v>
      </c>
      <c r="C7" s="4" t="s">
        <v>6</v>
      </c>
      <c r="D7" s="42">
        <f>'PG&amp;E 2023 DR Allocations'!D6*1.097</f>
        <v>40.588999999999999</v>
      </c>
      <c r="E7" s="42">
        <f>'PG&amp;E 2023 DR Allocations'!E6*1.097</f>
        <v>42.783000000000001</v>
      </c>
      <c r="F7" s="42">
        <f>'PG&amp;E 2023 DR Allocations'!F6*1.097</f>
        <v>41.686</v>
      </c>
      <c r="G7" s="42">
        <f>'PG&amp;E 2023 DR Allocations'!G6*1.097</f>
        <v>44.976999999999997</v>
      </c>
      <c r="H7" s="42">
        <f>'PG&amp;E 2023 DR Allocations'!H6*1.097</f>
        <v>46.073999999999998</v>
      </c>
      <c r="I7" s="42">
        <f>'PG&amp;E 2023 DR Allocations'!I6*1.097</f>
        <v>47.170999999999999</v>
      </c>
      <c r="J7" s="42">
        <f>'PG&amp;E 2023 DR Allocations'!J6*1.097</f>
        <v>46.073999999999998</v>
      </c>
      <c r="K7" s="42">
        <f>'PG&amp;E 2023 DR Allocations'!K6*1.097</f>
        <v>48.268000000000001</v>
      </c>
      <c r="L7" s="42">
        <f>'PG&amp;E 2023 DR Allocations'!L6*1.097</f>
        <v>50.461999999999996</v>
      </c>
      <c r="M7" s="42">
        <f>'PG&amp;E 2023 DR Allocations'!M6*1.097</f>
        <v>49.365000000000002</v>
      </c>
      <c r="N7" s="42">
        <f>'PG&amp;E 2023 DR Allocations'!N6*1.097</f>
        <v>49.365000000000002</v>
      </c>
      <c r="O7" s="42">
        <f>'PG&amp;E 2023 DR Allocations'!O6*1.097</f>
        <v>46.073999999999998</v>
      </c>
    </row>
    <row r="8" spans="1:19" x14ac:dyDescent="0.25">
      <c r="A8" s="112"/>
      <c r="B8" s="115"/>
      <c r="C8" s="4" t="s">
        <v>7</v>
      </c>
      <c r="D8" s="42">
        <f>'PG&amp;E 2023 DR Allocations'!D7*1.097</f>
        <v>5.4849999999999994</v>
      </c>
      <c r="E8" s="42">
        <f>'PG&amp;E 2023 DR Allocations'!E7*1.097</f>
        <v>4.3879999999999999</v>
      </c>
      <c r="F8" s="42">
        <f>'PG&amp;E 2023 DR Allocations'!F7*1.097</f>
        <v>5.4849999999999994</v>
      </c>
      <c r="G8" s="42">
        <f>'PG&amp;E 2023 DR Allocations'!G7*1.097</f>
        <v>7.6790000000000003</v>
      </c>
      <c r="H8" s="42">
        <f>'PG&amp;E 2023 DR Allocations'!H7*1.097</f>
        <v>9.8729999999999993</v>
      </c>
      <c r="I8" s="42">
        <f>'PG&amp;E 2023 DR Allocations'!I7*1.097</f>
        <v>12.067</v>
      </c>
      <c r="J8" s="42">
        <f>'PG&amp;E 2023 DR Allocations'!J7*1.097</f>
        <v>7.6790000000000003</v>
      </c>
      <c r="K8" s="42">
        <f>'PG&amp;E 2023 DR Allocations'!K7*1.097</f>
        <v>7.6790000000000003</v>
      </c>
      <c r="L8" s="42">
        <f>'PG&amp;E 2023 DR Allocations'!L7*1.097</f>
        <v>7.6790000000000003</v>
      </c>
      <c r="M8" s="42">
        <f>'PG&amp;E 2023 DR Allocations'!M7*1.097</f>
        <v>5.4849999999999994</v>
      </c>
      <c r="N8" s="42">
        <f>'PG&amp;E 2023 DR Allocations'!N7*1.097</f>
        <v>5.4849999999999994</v>
      </c>
      <c r="O8" s="42">
        <f>'PG&amp;E 2023 DR Allocations'!O7*1.097</f>
        <v>5.4849999999999994</v>
      </c>
    </row>
    <row r="9" spans="1:19" x14ac:dyDescent="0.25">
      <c r="A9" s="112"/>
      <c r="B9" s="115"/>
      <c r="C9" s="4" t="s">
        <v>8</v>
      </c>
      <c r="D9" s="42">
        <f>'PG&amp;E 2023 DR Allocations'!D8*1.097</f>
        <v>0</v>
      </c>
      <c r="E9" s="42">
        <f>'PG&amp;E 2023 DR Allocations'!E8*1.097</f>
        <v>0</v>
      </c>
      <c r="F9" s="42">
        <f>'PG&amp;E 2023 DR Allocations'!F8*1.097</f>
        <v>0</v>
      </c>
      <c r="G9" s="42">
        <f>'PG&amp;E 2023 DR Allocations'!G8*1.097</f>
        <v>0</v>
      </c>
      <c r="H9" s="42">
        <f>'PG&amp;E 2023 DR Allocations'!H8*1.097</f>
        <v>0</v>
      </c>
      <c r="I9" s="42">
        <f>'PG&amp;E 2023 DR Allocations'!I8*1.097</f>
        <v>0</v>
      </c>
      <c r="J9" s="42">
        <f>'PG&amp;E 2023 DR Allocations'!J8*1.097</f>
        <v>0</v>
      </c>
      <c r="K9" s="42">
        <f>'PG&amp;E 2023 DR Allocations'!K8*1.097</f>
        <v>0</v>
      </c>
      <c r="L9" s="42">
        <f>'PG&amp;E 2023 DR Allocations'!L8*1.097</f>
        <v>0</v>
      </c>
      <c r="M9" s="42">
        <f>'PG&amp;E 2023 DR Allocations'!M8*1.097</f>
        <v>0</v>
      </c>
      <c r="N9" s="42">
        <f>'PG&amp;E 2023 DR Allocations'!N8*1.097</f>
        <v>0</v>
      </c>
      <c r="O9" s="42">
        <f>'PG&amp;E 2023 DR Allocations'!O8*1.097</f>
        <v>0</v>
      </c>
    </row>
    <row r="10" spans="1:19" x14ac:dyDescent="0.25">
      <c r="A10" s="112"/>
      <c r="B10" s="115"/>
      <c r="C10" s="4" t="s">
        <v>9</v>
      </c>
      <c r="D10" s="42">
        <f>'PG&amp;E 2023 DR Allocations'!D9*1.097</f>
        <v>40.588999999999999</v>
      </c>
      <c r="E10" s="42">
        <f>'PG&amp;E 2023 DR Allocations'!E9*1.097</f>
        <v>39.491999999999997</v>
      </c>
      <c r="F10" s="42">
        <f>'PG&amp;E 2023 DR Allocations'!F9*1.097</f>
        <v>42.783000000000001</v>
      </c>
      <c r="G10" s="42">
        <f>'PG&amp;E 2023 DR Allocations'!G9*1.097</f>
        <v>44.976999999999997</v>
      </c>
      <c r="H10" s="42">
        <f>'PG&amp;E 2023 DR Allocations'!H9*1.097</f>
        <v>46.073999999999998</v>
      </c>
      <c r="I10" s="42">
        <f>'PG&amp;E 2023 DR Allocations'!I9*1.097</f>
        <v>47.170999999999999</v>
      </c>
      <c r="J10" s="42">
        <f>'PG&amp;E 2023 DR Allocations'!J9*1.097</f>
        <v>47.170999999999999</v>
      </c>
      <c r="K10" s="42">
        <f>'PG&amp;E 2023 DR Allocations'!K9*1.097</f>
        <v>52.655999999999999</v>
      </c>
      <c r="L10" s="42">
        <f>'PG&amp;E 2023 DR Allocations'!L9*1.097</f>
        <v>50.461999999999996</v>
      </c>
      <c r="M10" s="42">
        <f>'PG&amp;E 2023 DR Allocations'!M9*1.097</f>
        <v>46.073999999999998</v>
      </c>
      <c r="N10" s="42">
        <f>'PG&amp;E 2023 DR Allocations'!N9*1.097</f>
        <v>47.170999999999999</v>
      </c>
      <c r="O10" s="42">
        <f>'PG&amp;E 2023 DR Allocations'!O9*1.097</f>
        <v>44.976999999999997</v>
      </c>
    </row>
    <row r="11" spans="1:19" x14ac:dyDescent="0.25">
      <c r="A11" s="112"/>
      <c r="B11" s="115"/>
      <c r="C11" s="4" t="s">
        <v>10</v>
      </c>
      <c r="D11" s="42">
        <f>'PG&amp;E 2023 DR Allocations'!D10*1.097</f>
        <v>2.194</v>
      </c>
      <c r="E11" s="42">
        <f>'PG&amp;E 2023 DR Allocations'!E10*1.097</f>
        <v>3.2909999999999999</v>
      </c>
      <c r="F11" s="42">
        <f>'PG&amp;E 2023 DR Allocations'!F10*1.097</f>
        <v>2.194</v>
      </c>
      <c r="G11" s="42">
        <f>'PG&amp;E 2023 DR Allocations'!G10*1.097</f>
        <v>2.194</v>
      </c>
      <c r="H11" s="42">
        <f>'PG&amp;E 2023 DR Allocations'!H10*1.097</f>
        <v>3.2909999999999999</v>
      </c>
      <c r="I11" s="42">
        <f>'PG&amp;E 2023 DR Allocations'!I10*1.097</f>
        <v>3.2909999999999999</v>
      </c>
      <c r="J11" s="42">
        <f>'PG&amp;E 2023 DR Allocations'!J10*1.097</f>
        <v>2.194</v>
      </c>
      <c r="K11" s="42">
        <f>'PG&amp;E 2023 DR Allocations'!K10*1.097</f>
        <v>2.194</v>
      </c>
      <c r="L11" s="42">
        <f>'PG&amp;E 2023 DR Allocations'!L10*1.097</f>
        <v>2.194</v>
      </c>
      <c r="M11" s="42">
        <f>'PG&amp;E 2023 DR Allocations'!M10*1.097</f>
        <v>2.194</v>
      </c>
      <c r="N11" s="42">
        <f>'PG&amp;E 2023 DR Allocations'!N10*1.097</f>
        <v>2.194</v>
      </c>
      <c r="O11" s="42">
        <f>'PG&amp;E 2023 DR Allocations'!O10*1.097</f>
        <v>2.194</v>
      </c>
    </row>
    <row r="12" spans="1:19" x14ac:dyDescent="0.25">
      <c r="A12" s="112"/>
      <c r="B12" s="115"/>
      <c r="C12" s="4" t="s">
        <v>11</v>
      </c>
      <c r="D12" s="42">
        <f>'PG&amp;E 2023 DR Allocations'!D11*1.097</f>
        <v>9.8729999999999993</v>
      </c>
      <c r="E12" s="42">
        <f>'PG&amp;E 2023 DR Allocations'!E11*1.097</f>
        <v>9.8729999999999993</v>
      </c>
      <c r="F12" s="42">
        <f>'PG&amp;E 2023 DR Allocations'!F11*1.097</f>
        <v>9.8729999999999993</v>
      </c>
      <c r="G12" s="42">
        <f>'PG&amp;E 2023 DR Allocations'!G11*1.097</f>
        <v>9.8729999999999993</v>
      </c>
      <c r="H12" s="42">
        <f>'PG&amp;E 2023 DR Allocations'!H11*1.097</f>
        <v>9.8729999999999993</v>
      </c>
      <c r="I12" s="42">
        <f>'PG&amp;E 2023 DR Allocations'!I11*1.097</f>
        <v>8.7759999999999998</v>
      </c>
      <c r="J12" s="42">
        <f>'PG&amp;E 2023 DR Allocations'!J11*1.097</f>
        <v>9.8729999999999993</v>
      </c>
      <c r="K12" s="42">
        <f>'PG&amp;E 2023 DR Allocations'!K11*1.097</f>
        <v>9.8729999999999993</v>
      </c>
      <c r="L12" s="42">
        <f>'PG&amp;E 2023 DR Allocations'!L11*1.097</f>
        <v>9.8729999999999993</v>
      </c>
      <c r="M12" s="42">
        <f>'PG&amp;E 2023 DR Allocations'!M11*1.097</f>
        <v>9.8729999999999993</v>
      </c>
      <c r="N12" s="42">
        <f>'PG&amp;E 2023 DR Allocations'!N11*1.097</f>
        <v>10.969999999999999</v>
      </c>
      <c r="O12" s="42">
        <f>'PG&amp;E 2023 DR Allocations'!O11*1.097</f>
        <v>53.753</v>
      </c>
    </row>
    <row r="13" spans="1:19" x14ac:dyDescent="0.25">
      <c r="A13" s="112"/>
      <c r="B13" s="115"/>
      <c r="C13" s="4" t="s">
        <v>12</v>
      </c>
      <c r="D13" s="42">
        <f>'PG&amp;E 2023 DR Allocations'!D12*1.097</f>
        <v>6.5819999999999999</v>
      </c>
      <c r="E13" s="42">
        <f>'PG&amp;E 2023 DR Allocations'!E12*1.097</f>
        <v>6.5819999999999999</v>
      </c>
      <c r="F13" s="42">
        <f>'PG&amp;E 2023 DR Allocations'!F12*1.097</f>
        <v>7.6790000000000003</v>
      </c>
      <c r="G13" s="42">
        <f>'PG&amp;E 2023 DR Allocations'!G12*1.097</f>
        <v>6.5819999999999999</v>
      </c>
      <c r="H13" s="42">
        <f>'PG&amp;E 2023 DR Allocations'!H12*1.097</f>
        <v>8.7759999999999998</v>
      </c>
      <c r="I13" s="42">
        <f>'PG&amp;E 2023 DR Allocations'!I12*1.097</f>
        <v>9.8729999999999993</v>
      </c>
      <c r="J13" s="42">
        <f>'PG&amp;E 2023 DR Allocations'!J12*1.097</f>
        <v>7.6790000000000003</v>
      </c>
      <c r="K13" s="42">
        <f>'PG&amp;E 2023 DR Allocations'!K12*1.097</f>
        <v>8.7759999999999998</v>
      </c>
      <c r="L13" s="42">
        <f>'PG&amp;E 2023 DR Allocations'!L12*1.097</f>
        <v>9.8729999999999993</v>
      </c>
      <c r="M13" s="42">
        <f>'PG&amp;E 2023 DR Allocations'!M12*1.097</f>
        <v>9.8729999999999993</v>
      </c>
      <c r="N13" s="42">
        <f>'PG&amp;E 2023 DR Allocations'!N12*1.097</f>
        <v>7.6790000000000003</v>
      </c>
      <c r="O13" s="42">
        <f>'PG&amp;E 2023 DR Allocations'!O12*1.097</f>
        <v>8.7759999999999998</v>
      </c>
    </row>
    <row r="14" spans="1:19" x14ac:dyDescent="0.25">
      <c r="A14" s="112"/>
      <c r="B14" s="115"/>
      <c r="C14" s="4" t="s">
        <v>13</v>
      </c>
      <c r="D14" s="42">
        <f>'PG&amp;E 2023 DR Allocations'!D13*1.097</f>
        <v>51.558999999999997</v>
      </c>
      <c r="E14" s="42">
        <f>'PG&amp;E 2023 DR Allocations'!E13*1.097</f>
        <v>51.558999999999997</v>
      </c>
      <c r="F14" s="42">
        <f>'PG&amp;E 2023 DR Allocations'!F13*1.097</f>
        <v>54.85</v>
      </c>
      <c r="G14" s="42">
        <f>'PG&amp;E 2023 DR Allocations'!G13*1.097</f>
        <v>63.625999999999998</v>
      </c>
      <c r="H14" s="42">
        <f>'PG&amp;E 2023 DR Allocations'!H13*1.097</f>
        <v>63.625999999999998</v>
      </c>
      <c r="I14" s="42">
        <f>'PG&amp;E 2023 DR Allocations'!I13*1.097</f>
        <v>65.819999999999993</v>
      </c>
      <c r="J14" s="42">
        <f>'PG&amp;E 2023 DR Allocations'!J13*1.097</f>
        <v>66.917000000000002</v>
      </c>
      <c r="K14" s="42">
        <f>'PG&amp;E 2023 DR Allocations'!K13*1.097</f>
        <v>62.528999999999996</v>
      </c>
      <c r="L14" s="42">
        <f>'PG&amp;E 2023 DR Allocations'!L13*1.097</f>
        <v>66.917000000000002</v>
      </c>
      <c r="M14" s="42">
        <f>'PG&amp;E 2023 DR Allocations'!M13*1.097</f>
        <v>64.722999999999999</v>
      </c>
      <c r="N14" s="42">
        <f>'PG&amp;E 2023 DR Allocations'!N13*1.097</f>
        <v>58.140999999999998</v>
      </c>
      <c r="O14" s="42">
        <f>'PG&amp;E 2023 DR Allocations'!O13*1.097</f>
        <v>6.5819999999999999</v>
      </c>
    </row>
    <row r="15" spans="1:19" x14ac:dyDescent="0.25">
      <c r="A15" s="113"/>
      <c r="B15" s="116"/>
      <c r="C15" s="4" t="s">
        <v>5</v>
      </c>
      <c r="D15" s="43">
        <f>SUM(D7:D14)</f>
        <v>156.87099999999998</v>
      </c>
      <c r="E15" s="43">
        <f t="shared" ref="E15:O15" si="0">SUM(E7:E14)</f>
        <v>157.96799999999999</v>
      </c>
      <c r="F15" s="43">
        <f t="shared" si="0"/>
        <v>164.55</v>
      </c>
      <c r="G15" s="43">
        <f t="shared" si="0"/>
        <v>179.90799999999999</v>
      </c>
      <c r="H15" s="43">
        <f t="shared" si="0"/>
        <v>187.58699999999999</v>
      </c>
      <c r="I15" s="43">
        <f t="shared" si="0"/>
        <v>194.16899999999998</v>
      </c>
      <c r="J15" s="43">
        <f t="shared" si="0"/>
        <v>187.58700000000002</v>
      </c>
      <c r="K15" s="43">
        <f t="shared" si="0"/>
        <v>191.97500000000002</v>
      </c>
      <c r="L15" s="43">
        <f t="shared" si="0"/>
        <v>197.46</v>
      </c>
      <c r="M15" s="43">
        <f t="shared" si="0"/>
        <v>187.58700000000002</v>
      </c>
      <c r="N15" s="43">
        <f t="shared" si="0"/>
        <v>181.005</v>
      </c>
      <c r="O15" s="43">
        <f t="shared" si="0"/>
        <v>167.84100000000001</v>
      </c>
    </row>
    <row r="16" spans="1:19" x14ac:dyDescent="0.25">
      <c r="A16" s="139" t="s">
        <v>3</v>
      </c>
      <c r="B16" s="121" t="s">
        <v>34</v>
      </c>
      <c r="C16" s="39" t="s">
        <v>6</v>
      </c>
      <c r="D16" s="61">
        <f>'PG&amp;E 2023 DR Allocations'!D15*1.097</f>
        <v>0</v>
      </c>
      <c r="E16" s="61">
        <f>'PG&amp;E 2023 DR Allocations'!E15*1.097</f>
        <v>0</v>
      </c>
      <c r="F16" s="61">
        <f>'PG&amp;E 2023 DR Allocations'!F15*1.097</f>
        <v>0</v>
      </c>
      <c r="G16" s="61">
        <f>'PG&amp;E 2023 DR Allocations'!G15*1.097</f>
        <v>0</v>
      </c>
      <c r="H16" s="61">
        <f>'PG&amp;E 2023 DR Allocations'!H15*1.097</f>
        <v>4.3879999999999999</v>
      </c>
      <c r="I16" s="61">
        <f>'PG&amp;E 2023 DR Allocations'!I15*1.097</f>
        <v>4.3879999999999999</v>
      </c>
      <c r="J16" s="61">
        <f>'PG&amp;E 2023 DR Allocations'!J15*1.097</f>
        <v>9.8729999999999993</v>
      </c>
      <c r="K16" s="61">
        <f>'PG&amp;E 2023 DR Allocations'!K15*1.097</f>
        <v>12.067</v>
      </c>
      <c r="L16" s="61">
        <f>'PG&amp;E 2023 DR Allocations'!L15*1.097</f>
        <v>10.969999999999999</v>
      </c>
      <c r="M16" s="61">
        <f>'PG&amp;E 2023 DR Allocations'!M15*1.097</f>
        <v>9.8729999999999993</v>
      </c>
      <c r="N16" s="61">
        <f>'PG&amp;E 2023 DR Allocations'!N15*1.097</f>
        <v>0</v>
      </c>
      <c r="O16" s="61">
        <f>'PG&amp;E 2023 DR Allocations'!O15*1.097</f>
        <v>0</v>
      </c>
    </row>
    <row r="17" spans="1:15" x14ac:dyDescent="0.25">
      <c r="A17" s="140"/>
      <c r="B17" s="122"/>
      <c r="C17" s="39" t="s">
        <v>7</v>
      </c>
      <c r="D17" s="61">
        <f>'PG&amp;E 2023 DR Allocations'!D16*1.097</f>
        <v>0</v>
      </c>
      <c r="E17" s="61">
        <f>'PG&amp;E 2023 DR Allocations'!E16*1.097</f>
        <v>0</v>
      </c>
      <c r="F17" s="61">
        <f>'PG&amp;E 2023 DR Allocations'!F16*1.097</f>
        <v>0</v>
      </c>
      <c r="G17" s="61">
        <f>'PG&amp;E 2023 DR Allocations'!G16*1.097</f>
        <v>0</v>
      </c>
      <c r="H17" s="61">
        <f>'PG&amp;E 2023 DR Allocations'!H16*1.097</f>
        <v>4.3879999999999999</v>
      </c>
      <c r="I17" s="61">
        <f>'PG&amp;E 2023 DR Allocations'!I16*1.097</f>
        <v>4.3879999999999999</v>
      </c>
      <c r="J17" s="61">
        <f>'PG&amp;E 2023 DR Allocations'!J16*1.097</f>
        <v>5.4849999999999994</v>
      </c>
      <c r="K17" s="61">
        <f>'PG&amp;E 2023 DR Allocations'!K16*1.097</f>
        <v>5.4849999999999994</v>
      </c>
      <c r="L17" s="61">
        <f>'PG&amp;E 2023 DR Allocations'!L16*1.097</f>
        <v>5.4849999999999994</v>
      </c>
      <c r="M17" s="61">
        <f>'PG&amp;E 2023 DR Allocations'!M16*1.097</f>
        <v>5.4849999999999994</v>
      </c>
      <c r="N17" s="61">
        <f>'PG&amp;E 2023 DR Allocations'!N16*1.097</f>
        <v>0</v>
      </c>
      <c r="O17" s="61">
        <f>'PG&amp;E 2023 DR Allocations'!O16*1.097</f>
        <v>0</v>
      </c>
    </row>
    <row r="18" spans="1:15" x14ac:dyDescent="0.25">
      <c r="A18" s="140"/>
      <c r="B18" s="122"/>
      <c r="C18" s="39" t="s">
        <v>8</v>
      </c>
      <c r="D18" s="61">
        <f>'PG&amp;E 2023 DR Allocations'!D17*1.097</f>
        <v>0</v>
      </c>
      <c r="E18" s="61">
        <f>'PG&amp;E 2023 DR Allocations'!E17*1.097</f>
        <v>0</v>
      </c>
      <c r="F18" s="61">
        <f>'PG&amp;E 2023 DR Allocations'!F17*1.097</f>
        <v>0</v>
      </c>
      <c r="G18" s="61">
        <f>'PG&amp;E 2023 DR Allocations'!G17*1.097</f>
        <v>0</v>
      </c>
      <c r="H18" s="61">
        <f>'PG&amp;E 2023 DR Allocations'!H17*1.097</f>
        <v>0</v>
      </c>
      <c r="I18" s="61">
        <f>'PG&amp;E 2023 DR Allocations'!I17*1.097</f>
        <v>0</v>
      </c>
      <c r="J18" s="61">
        <f>'PG&amp;E 2023 DR Allocations'!J17*1.097</f>
        <v>0</v>
      </c>
      <c r="K18" s="61">
        <f>'PG&amp;E 2023 DR Allocations'!K17*1.097</f>
        <v>0</v>
      </c>
      <c r="L18" s="61">
        <f>'PG&amp;E 2023 DR Allocations'!L17*1.097</f>
        <v>0</v>
      </c>
      <c r="M18" s="61">
        <f>'PG&amp;E 2023 DR Allocations'!M17*1.097</f>
        <v>0</v>
      </c>
      <c r="N18" s="61">
        <f>'PG&amp;E 2023 DR Allocations'!N17*1.097</f>
        <v>0</v>
      </c>
      <c r="O18" s="61">
        <f>'PG&amp;E 2023 DR Allocations'!O17*1.097</f>
        <v>0</v>
      </c>
    </row>
    <row r="19" spans="1:15" x14ac:dyDescent="0.25">
      <c r="A19" s="140"/>
      <c r="B19" s="122"/>
      <c r="C19" s="39" t="s">
        <v>9</v>
      </c>
      <c r="D19" s="61">
        <f>'PG&amp;E 2023 DR Allocations'!D18*1.097</f>
        <v>0</v>
      </c>
      <c r="E19" s="61">
        <f>'PG&amp;E 2023 DR Allocations'!E18*1.097</f>
        <v>0</v>
      </c>
      <c r="F19" s="61">
        <f>'PG&amp;E 2023 DR Allocations'!F18*1.097</f>
        <v>0</v>
      </c>
      <c r="G19" s="61">
        <f>'PG&amp;E 2023 DR Allocations'!G18*1.097</f>
        <v>0</v>
      </c>
      <c r="H19" s="61">
        <f>'PG&amp;E 2023 DR Allocations'!H18*1.097</f>
        <v>1.097</v>
      </c>
      <c r="I19" s="61">
        <f>'PG&amp;E 2023 DR Allocations'!I18*1.097</f>
        <v>1.097</v>
      </c>
      <c r="J19" s="61">
        <f>'PG&amp;E 2023 DR Allocations'!J18*1.097</f>
        <v>2.194</v>
      </c>
      <c r="K19" s="61">
        <f>'PG&amp;E 2023 DR Allocations'!K18*1.097</f>
        <v>2.194</v>
      </c>
      <c r="L19" s="61">
        <f>'PG&amp;E 2023 DR Allocations'!L18*1.097</f>
        <v>2.194</v>
      </c>
      <c r="M19" s="61">
        <f>'PG&amp;E 2023 DR Allocations'!M18*1.097</f>
        <v>1.097</v>
      </c>
      <c r="N19" s="61">
        <f>'PG&amp;E 2023 DR Allocations'!N18*1.097</f>
        <v>0</v>
      </c>
      <c r="O19" s="61">
        <f>'PG&amp;E 2023 DR Allocations'!O18*1.097</f>
        <v>0</v>
      </c>
    </row>
    <row r="20" spans="1:15" x14ac:dyDescent="0.25">
      <c r="A20" s="140"/>
      <c r="B20" s="122"/>
      <c r="C20" s="39" t="s">
        <v>10</v>
      </c>
      <c r="D20" s="61">
        <f>'PG&amp;E 2023 DR Allocations'!D19*1.097</f>
        <v>0</v>
      </c>
      <c r="E20" s="61">
        <f>'PG&amp;E 2023 DR Allocations'!E19*1.097</f>
        <v>0</v>
      </c>
      <c r="F20" s="61">
        <f>'PG&amp;E 2023 DR Allocations'!F19*1.097</f>
        <v>0</v>
      </c>
      <c r="G20" s="61">
        <f>'PG&amp;E 2023 DR Allocations'!G19*1.097</f>
        <v>0</v>
      </c>
      <c r="H20" s="61">
        <f>'PG&amp;E 2023 DR Allocations'!H19*1.097</f>
        <v>1.097</v>
      </c>
      <c r="I20" s="61">
        <f>'PG&amp;E 2023 DR Allocations'!I19*1.097</f>
        <v>1.097</v>
      </c>
      <c r="J20" s="61">
        <f>'PG&amp;E 2023 DR Allocations'!J19*1.097</f>
        <v>2.194</v>
      </c>
      <c r="K20" s="61">
        <f>'PG&amp;E 2023 DR Allocations'!K19*1.097</f>
        <v>2.194</v>
      </c>
      <c r="L20" s="61">
        <f>'PG&amp;E 2023 DR Allocations'!L19*1.097</f>
        <v>2.194</v>
      </c>
      <c r="M20" s="61">
        <f>'PG&amp;E 2023 DR Allocations'!M19*1.097</f>
        <v>2.194</v>
      </c>
      <c r="N20" s="61">
        <f>'PG&amp;E 2023 DR Allocations'!N19*1.097</f>
        <v>0</v>
      </c>
      <c r="O20" s="61">
        <f>'PG&amp;E 2023 DR Allocations'!O19*1.097</f>
        <v>0</v>
      </c>
    </row>
    <row r="21" spans="1:15" x14ac:dyDescent="0.25">
      <c r="A21" s="140"/>
      <c r="B21" s="122"/>
      <c r="C21" s="39" t="s">
        <v>11</v>
      </c>
      <c r="D21" s="61">
        <f>'PG&amp;E 2023 DR Allocations'!D20*1.097</f>
        <v>0</v>
      </c>
      <c r="E21" s="61">
        <f>'PG&amp;E 2023 DR Allocations'!E20*1.097</f>
        <v>0</v>
      </c>
      <c r="F21" s="61">
        <f>'PG&amp;E 2023 DR Allocations'!F20*1.097</f>
        <v>0</v>
      </c>
      <c r="G21" s="61">
        <f>'PG&amp;E 2023 DR Allocations'!G20*1.097</f>
        <v>0</v>
      </c>
      <c r="H21" s="61">
        <f>'PG&amp;E 2023 DR Allocations'!H20*1.097</f>
        <v>0</v>
      </c>
      <c r="I21" s="61">
        <f>'PG&amp;E 2023 DR Allocations'!I20*1.097</f>
        <v>0</v>
      </c>
      <c r="J21" s="61">
        <f>'PG&amp;E 2023 DR Allocations'!J20*1.097</f>
        <v>0</v>
      </c>
      <c r="K21" s="61">
        <f>'PG&amp;E 2023 DR Allocations'!K20*1.097</f>
        <v>0</v>
      </c>
      <c r="L21" s="61">
        <f>'PG&amp;E 2023 DR Allocations'!L20*1.097</f>
        <v>0</v>
      </c>
      <c r="M21" s="61">
        <f>'PG&amp;E 2023 DR Allocations'!M20*1.097</f>
        <v>0</v>
      </c>
      <c r="N21" s="61">
        <f>'PG&amp;E 2023 DR Allocations'!N20*1.097</f>
        <v>0</v>
      </c>
      <c r="O21" s="61">
        <f>'PG&amp;E 2023 DR Allocations'!O20*1.097</f>
        <v>0</v>
      </c>
    </row>
    <row r="22" spans="1:15" x14ac:dyDescent="0.25">
      <c r="A22" s="140"/>
      <c r="B22" s="122"/>
      <c r="C22" s="39" t="s">
        <v>12</v>
      </c>
      <c r="D22" s="61">
        <f>'PG&amp;E 2023 DR Allocations'!D21*1.097</f>
        <v>0</v>
      </c>
      <c r="E22" s="61">
        <f>'PG&amp;E 2023 DR Allocations'!E21*1.097</f>
        <v>0</v>
      </c>
      <c r="F22" s="61">
        <f>'PG&amp;E 2023 DR Allocations'!F21*1.097</f>
        <v>0</v>
      </c>
      <c r="G22" s="61">
        <f>'PG&amp;E 2023 DR Allocations'!G21*1.097</f>
        <v>0</v>
      </c>
      <c r="H22" s="61">
        <f>'PG&amp;E 2023 DR Allocations'!H21*1.097</f>
        <v>0</v>
      </c>
      <c r="I22" s="61">
        <f>'PG&amp;E 2023 DR Allocations'!I21*1.097</f>
        <v>0</v>
      </c>
      <c r="J22" s="61">
        <f>'PG&amp;E 2023 DR Allocations'!J21*1.097</f>
        <v>1.097</v>
      </c>
      <c r="K22" s="61">
        <f>'PG&amp;E 2023 DR Allocations'!K21*1.097</f>
        <v>1.097</v>
      </c>
      <c r="L22" s="61">
        <f>'PG&amp;E 2023 DR Allocations'!L21*1.097</f>
        <v>1.097</v>
      </c>
      <c r="M22" s="61">
        <f>'PG&amp;E 2023 DR Allocations'!M21*1.097</f>
        <v>1.097</v>
      </c>
      <c r="N22" s="61">
        <f>'PG&amp;E 2023 DR Allocations'!N21*1.097</f>
        <v>0</v>
      </c>
      <c r="O22" s="61">
        <f>'PG&amp;E 2023 DR Allocations'!O21*1.097</f>
        <v>0</v>
      </c>
    </row>
    <row r="23" spans="1:15" x14ac:dyDescent="0.25">
      <c r="A23" s="140"/>
      <c r="B23" s="122"/>
      <c r="C23" s="39" t="s">
        <v>13</v>
      </c>
      <c r="D23" s="61">
        <f>'PG&amp;E 2023 DR Allocations'!D22*1.097</f>
        <v>0</v>
      </c>
      <c r="E23" s="61">
        <f>'PG&amp;E 2023 DR Allocations'!E22*1.097</f>
        <v>0</v>
      </c>
      <c r="F23" s="61">
        <f>'PG&amp;E 2023 DR Allocations'!F22*1.097</f>
        <v>0</v>
      </c>
      <c r="G23" s="61">
        <f>'PG&amp;E 2023 DR Allocations'!G22*1.097</f>
        <v>0</v>
      </c>
      <c r="H23" s="61">
        <f>'PG&amp;E 2023 DR Allocations'!H22*1.097</f>
        <v>10.969999999999999</v>
      </c>
      <c r="I23" s="61">
        <f>'PG&amp;E 2023 DR Allocations'!I22*1.097</f>
        <v>13.164</v>
      </c>
      <c r="J23" s="61">
        <f>'PG&amp;E 2023 DR Allocations'!J22*1.097</f>
        <v>17.552</v>
      </c>
      <c r="K23" s="61">
        <f>'PG&amp;E 2023 DR Allocations'!K22*1.097</f>
        <v>17.552</v>
      </c>
      <c r="L23" s="61">
        <f>'PG&amp;E 2023 DR Allocations'!L22*1.097</f>
        <v>15.358000000000001</v>
      </c>
      <c r="M23" s="61">
        <f>'PG&amp;E 2023 DR Allocations'!M22*1.097</f>
        <v>14.260999999999999</v>
      </c>
      <c r="N23" s="61">
        <f>'PG&amp;E 2023 DR Allocations'!N22*1.097</f>
        <v>0</v>
      </c>
      <c r="O23" s="61">
        <f>'PG&amp;E 2023 DR Allocations'!O22*1.097</f>
        <v>0</v>
      </c>
    </row>
    <row r="24" spans="1:15" x14ac:dyDescent="0.25">
      <c r="A24" s="141"/>
      <c r="B24" s="123"/>
      <c r="C24" s="39" t="s">
        <v>5</v>
      </c>
      <c r="D24" s="62">
        <f>SUM(D16:D23)</f>
        <v>0</v>
      </c>
      <c r="E24" s="62">
        <f t="shared" ref="E24:O24" si="1">SUM(E16:E23)</f>
        <v>0</v>
      </c>
      <c r="F24" s="62">
        <f t="shared" si="1"/>
        <v>0</v>
      </c>
      <c r="G24" s="62">
        <f t="shared" si="1"/>
        <v>0</v>
      </c>
      <c r="H24" s="62">
        <f t="shared" si="1"/>
        <v>21.939999999999998</v>
      </c>
      <c r="I24" s="62">
        <f t="shared" si="1"/>
        <v>24.134</v>
      </c>
      <c r="J24" s="62">
        <f t="shared" si="1"/>
        <v>38.394999999999996</v>
      </c>
      <c r="K24" s="62">
        <f t="shared" si="1"/>
        <v>40.588999999999999</v>
      </c>
      <c r="L24" s="62">
        <f t="shared" si="1"/>
        <v>37.298000000000002</v>
      </c>
      <c r="M24" s="62">
        <f t="shared" si="1"/>
        <v>34.006999999999998</v>
      </c>
      <c r="N24" s="62">
        <f t="shared" si="1"/>
        <v>0</v>
      </c>
      <c r="O24" s="62">
        <f t="shared" si="1"/>
        <v>0</v>
      </c>
    </row>
    <row r="25" spans="1:15" x14ac:dyDescent="0.25">
      <c r="A25" s="111" t="s">
        <v>0</v>
      </c>
      <c r="B25" s="114" t="s">
        <v>34</v>
      </c>
      <c r="C25" s="5" t="s">
        <v>6</v>
      </c>
      <c r="D25" s="42">
        <f>'PG&amp;E 2023 DR Allocations'!D24*1.097</f>
        <v>0</v>
      </c>
      <c r="E25" s="42">
        <f>'PG&amp;E 2023 DR Allocations'!E24*1.097</f>
        <v>0</v>
      </c>
      <c r="F25" s="42">
        <f>'PG&amp;E 2023 DR Allocations'!F24*1.097</f>
        <v>0</v>
      </c>
      <c r="G25" s="42">
        <f>'PG&amp;E 2023 DR Allocations'!G24*1.097</f>
        <v>0</v>
      </c>
      <c r="H25" s="42">
        <f>'PG&amp;E 2023 DR Allocations'!H24*1.097</f>
        <v>0</v>
      </c>
      <c r="I25" s="42">
        <f>'PG&amp;E 2023 DR Allocations'!I24*1.097</f>
        <v>0</v>
      </c>
      <c r="J25" s="42">
        <f>'PG&amp;E 2023 DR Allocations'!J24*1.097</f>
        <v>0</v>
      </c>
      <c r="K25" s="42">
        <f>'PG&amp;E 2023 DR Allocations'!K24*1.097</f>
        <v>0</v>
      </c>
      <c r="L25" s="42">
        <f>'PG&amp;E 2023 DR Allocations'!L24*1.097</f>
        <v>0</v>
      </c>
      <c r="M25" s="42">
        <f>'PG&amp;E 2023 DR Allocations'!M24*1.097</f>
        <v>0</v>
      </c>
      <c r="N25" s="42">
        <f>'PG&amp;E 2023 DR Allocations'!N24*1.097</f>
        <v>0</v>
      </c>
      <c r="O25" s="42">
        <f>'PG&amp;E 2023 DR Allocations'!O24*1.097</f>
        <v>0</v>
      </c>
    </row>
    <row r="26" spans="1:15" x14ac:dyDescent="0.25">
      <c r="A26" s="112"/>
      <c r="B26" s="115"/>
      <c r="C26" s="5" t="s">
        <v>7</v>
      </c>
      <c r="D26" s="42">
        <f>'PG&amp;E 2023 DR Allocations'!D25*1.097</f>
        <v>0</v>
      </c>
      <c r="E26" s="42">
        <f>'PG&amp;E 2023 DR Allocations'!E25*1.097</f>
        <v>0</v>
      </c>
      <c r="F26" s="42">
        <f>'PG&amp;E 2023 DR Allocations'!F25*1.097</f>
        <v>0</v>
      </c>
      <c r="G26" s="42">
        <f>'PG&amp;E 2023 DR Allocations'!G25*1.097</f>
        <v>0</v>
      </c>
      <c r="H26" s="42">
        <f>'PG&amp;E 2023 DR Allocations'!H25*1.097</f>
        <v>0</v>
      </c>
      <c r="I26" s="42">
        <f>'PG&amp;E 2023 DR Allocations'!I25*1.097</f>
        <v>0</v>
      </c>
      <c r="J26" s="42">
        <f>'PG&amp;E 2023 DR Allocations'!J25*1.097</f>
        <v>0</v>
      </c>
      <c r="K26" s="42">
        <f>'PG&amp;E 2023 DR Allocations'!K25*1.097</f>
        <v>0</v>
      </c>
      <c r="L26" s="42">
        <f>'PG&amp;E 2023 DR Allocations'!L25*1.097</f>
        <v>0</v>
      </c>
      <c r="M26" s="42">
        <f>'PG&amp;E 2023 DR Allocations'!M25*1.097</f>
        <v>0</v>
      </c>
      <c r="N26" s="42">
        <f>'PG&amp;E 2023 DR Allocations'!N25*1.097</f>
        <v>0</v>
      </c>
      <c r="O26" s="42">
        <f>'PG&amp;E 2023 DR Allocations'!O25*1.097</f>
        <v>0</v>
      </c>
    </row>
    <row r="27" spans="1:15" x14ac:dyDescent="0.25">
      <c r="A27" s="112"/>
      <c r="B27" s="115"/>
      <c r="C27" s="5" t="s">
        <v>8</v>
      </c>
      <c r="D27" s="42">
        <f>'PG&amp;E 2023 DR Allocations'!D26*1.097</f>
        <v>0</v>
      </c>
      <c r="E27" s="42">
        <f>'PG&amp;E 2023 DR Allocations'!E26*1.097</f>
        <v>0</v>
      </c>
      <c r="F27" s="42">
        <f>'PG&amp;E 2023 DR Allocations'!F26*1.097</f>
        <v>0</v>
      </c>
      <c r="G27" s="42">
        <f>'PG&amp;E 2023 DR Allocations'!G26*1.097</f>
        <v>0</v>
      </c>
      <c r="H27" s="42">
        <f>'PG&amp;E 2023 DR Allocations'!H26*1.097</f>
        <v>0</v>
      </c>
      <c r="I27" s="42">
        <f>'PG&amp;E 2023 DR Allocations'!I26*1.097</f>
        <v>0</v>
      </c>
      <c r="J27" s="42">
        <f>'PG&amp;E 2023 DR Allocations'!J26*1.097</f>
        <v>0</v>
      </c>
      <c r="K27" s="42">
        <f>'PG&amp;E 2023 DR Allocations'!K26*1.097</f>
        <v>0</v>
      </c>
      <c r="L27" s="42">
        <f>'PG&amp;E 2023 DR Allocations'!L26*1.097</f>
        <v>0</v>
      </c>
      <c r="M27" s="42">
        <f>'PG&amp;E 2023 DR Allocations'!M26*1.097</f>
        <v>0</v>
      </c>
      <c r="N27" s="42">
        <f>'PG&amp;E 2023 DR Allocations'!N26*1.097</f>
        <v>0</v>
      </c>
      <c r="O27" s="42">
        <f>'PG&amp;E 2023 DR Allocations'!O26*1.097</f>
        <v>0</v>
      </c>
    </row>
    <row r="28" spans="1:15" x14ac:dyDescent="0.25">
      <c r="A28" s="112"/>
      <c r="B28" s="115"/>
      <c r="C28" s="5" t="s">
        <v>9</v>
      </c>
      <c r="D28" s="42">
        <f>'PG&amp;E 2023 DR Allocations'!D27*1.097</f>
        <v>0</v>
      </c>
      <c r="E28" s="42">
        <f>'PG&amp;E 2023 DR Allocations'!E27*1.097</f>
        <v>0</v>
      </c>
      <c r="F28" s="42">
        <f>'PG&amp;E 2023 DR Allocations'!F27*1.097</f>
        <v>0</v>
      </c>
      <c r="G28" s="42">
        <f>'PG&amp;E 2023 DR Allocations'!G27*1.097</f>
        <v>0</v>
      </c>
      <c r="H28" s="42">
        <f>'PG&amp;E 2023 DR Allocations'!H27*1.097</f>
        <v>0</v>
      </c>
      <c r="I28" s="42">
        <f>'PG&amp;E 2023 DR Allocations'!I27*1.097</f>
        <v>0</v>
      </c>
      <c r="J28" s="42">
        <f>'PG&amp;E 2023 DR Allocations'!J27*1.097</f>
        <v>0</v>
      </c>
      <c r="K28" s="42">
        <f>'PG&amp;E 2023 DR Allocations'!K27*1.097</f>
        <v>0</v>
      </c>
      <c r="L28" s="42">
        <f>'PG&amp;E 2023 DR Allocations'!L27*1.097</f>
        <v>0</v>
      </c>
      <c r="M28" s="42">
        <f>'PG&amp;E 2023 DR Allocations'!M27*1.097</f>
        <v>0</v>
      </c>
      <c r="N28" s="42">
        <f>'PG&amp;E 2023 DR Allocations'!N27*1.097</f>
        <v>0</v>
      </c>
      <c r="O28" s="42">
        <f>'PG&amp;E 2023 DR Allocations'!O27*1.097</f>
        <v>0</v>
      </c>
    </row>
    <row r="29" spans="1:15" x14ac:dyDescent="0.25">
      <c r="A29" s="112"/>
      <c r="B29" s="115"/>
      <c r="C29" s="5" t="s">
        <v>10</v>
      </c>
      <c r="D29" s="42">
        <f>'PG&amp;E 2023 DR Allocations'!D28*1.097</f>
        <v>0</v>
      </c>
      <c r="E29" s="42">
        <f>'PG&amp;E 2023 DR Allocations'!E28*1.097</f>
        <v>0</v>
      </c>
      <c r="F29" s="42">
        <f>'PG&amp;E 2023 DR Allocations'!F28*1.097</f>
        <v>0</v>
      </c>
      <c r="G29" s="42">
        <f>'PG&amp;E 2023 DR Allocations'!G28*1.097</f>
        <v>0</v>
      </c>
      <c r="H29" s="42">
        <f>'PG&amp;E 2023 DR Allocations'!H28*1.097</f>
        <v>0</v>
      </c>
      <c r="I29" s="42">
        <f>'PG&amp;E 2023 DR Allocations'!I28*1.097</f>
        <v>0</v>
      </c>
      <c r="J29" s="42">
        <f>'PG&amp;E 2023 DR Allocations'!J28*1.097</f>
        <v>0</v>
      </c>
      <c r="K29" s="42">
        <f>'PG&amp;E 2023 DR Allocations'!K28*1.097</f>
        <v>0</v>
      </c>
      <c r="L29" s="42">
        <f>'PG&amp;E 2023 DR Allocations'!L28*1.097</f>
        <v>0</v>
      </c>
      <c r="M29" s="42">
        <f>'PG&amp;E 2023 DR Allocations'!M28*1.097</f>
        <v>0</v>
      </c>
      <c r="N29" s="42">
        <f>'PG&amp;E 2023 DR Allocations'!N28*1.097</f>
        <v>0</v>
      </c>
      <c r="O29" s="42">
        <f>'PG&amp;E 2023 DR Allocations'!O28*1.097</f>
        <v>0</v>
      </c>
    </row>
    <row r="30" spans="1:15" x14ac:dyDescent="0.25">
      <c r="A30" s="112"/>
      <c r="B30" s="115"/>
      <c r="C30" s="5" t="s">
        <v>11</v>
      </c>
      <c r="D30" s="42">
        <f>'PG&amp;E 2023 DR Allocations'!D29*1.097</f>
        <v>0</v>
      </c>
      <c r="E30" s="42">
        <f>'PG&amp;E 2023 DR Allocations'!E29*1.097</f>
        <v>0</v>
      </c>
      <c r="F30" s="42">
        <f>'PG&amp;E 2023 DR Allocations'!F29*1.097</f>
        <v>0</v>
      </c>
      <c r="G30" s="42">
        <f>'PG&amp;E 2023 DR Allocations'!G29*1.097</f>
        <v>0</v>
      </c>
      <c r="H30" s="42">
        <f>'PG&amp;E 2023 DR Allocations'!H29*1.097</f>
        <v>0</v>
      </c>
      <c r="I30" s="42">
        <f>'PG&amp;E 2023 DR Allocations'!I29*1.097</f>
        <v>0</v>
      </c>
      <c r="J30" s="42">
        <f>'PG&amp;E 2023 DR Allocations'!J29*1.097</f>
        <v>0</v>
      </c>
      <c r="K30" s="42">
        <f>'PG&amp;E 2023 DR Allocations'!K29*1.097</f>
        <v>0</v>
      </c>
      <c r="L30" s="42">
        <f>'PG&amp;E 2023 DR Allocations'!L29*1.097</f>
        <v>0</v>
      </c>
      <c r="M30" s="42">
        <f>'PG&amp;E 2023 DR Allocations'!M29*1.097</f>
        <v>0</v>
      </c>
      <c r="N30" s="42">
        <f>'PG&amp;E 2023 DR Allocations'!N29*1.097</f>
        <v>0</v>
      </c>
      <c r="O30" s="42">
        <f>'PG&amp;E 2023 DR Allocations'!O29*1.097</f>
        <v>0</v>
      </c>
    </row>
    <row r="31" spans="1:15" x14ac:dyDescent="0.25">
      <c r="A31" s="112"/>
      <c r="B31" s="115"/>
      <c r="C31" s="5" t="s">
        <v>12</v>
      </c>
      <c r="D31" s="42">
        <f>'PG&amp;E 2023 DR Allocations'!D30*1.097</f>
        <v>0</v>
      </c>
      <c r="E31" s="42">
        <f>'PG&amp;E 2023 DR Allocations'!E30*1.097</f>
        <v>0</v>
      </c>
      <c r="F31" s="42">
        <f>'PG&amp;E 2023 DR Allocations'!F30*1.097</f>
        <v>0</v>
      </c>
      <c r="G31" s="42">
        <f>'PG&amp;E 2023 DR Allocations'!G30*1.097</f>
        <v>0</v>
      </c>
      <c r="H31" s="42">
        <f>'PG&amp;E 2023 DR Allocations'!H30*1.097</f>
        <v>0</v>
      </c>
      <c r="I31" s="42">
        <f>'PG&amp;E 2023 DR Allocations'!I30*1.097</f>
        <v>0</v>
      </c>
      <c r="J31" s="42">
        <f>'PG&amp;E 2023 DR Allocations'!J30*1.097</f>
        <v>0</v>
      </c>
      <c r="K31" s="42">
        <f>'PG&amp;E 2023 DR Allocations'!K30*1.097</f>
        <v>0</v>
      </c>
      <c r="L31" s="42">
        <f>'PG&amp;E 2023 DR Allocations'!L30*1.097</f>
        <v>0</v>
      </c>
      <c r="M31" s="42">
        <f>'PG&amp;E 2023 DR Allocations'!M30*1.097</f>
        <v>0</v>
      </c>
      <c r="N31" s="42">
        <f>'PG&amp;E 2023 DR Allocations'!N30*1.097</f>
        <v>0</v>
      </c>
      <c r="O31" s="42">
        <f>'PG&amp;E 2023 DR Allocations'!O30*1.097</f>
        <v>0</v>
      </c>
    </row>
    <row r="32" spans="1:15" x14ac:dyDescent="0.25">
      <c r="A32" s="112"/>
      <c r="B32" s="115"/>
      <c r="C32" s="5" t="s">
        <v>13</v>
      </c>
      <c r="D32" s="42">
        <f>'PG&amp;E 2023 DR Allocations'!D31*1.097</f>
        <v>0</v>
      </c>
      <c r="E32" s="42">
        <f>'PG&amp;E 2023 DR Allocations'!E31*1.097</f>
        <v>0</v>
      </c>
      <c r="F32" s="42">
        <f>'PG&amp;E 2023 DR Allocations'!F31*1.097</f>
        <v>0</v>
      </c>
      <c r="G32" s="42">
        <f>'PG&amp;E 2023 DR Allocations'!G31*1.097</f>
        <v>0</v>
      </c>
      <c r="H32" s="42">
        <f>'PG&amp;E 2023 DR Allocations'!H31*1.097</f>
        <v>0</v>
      </c>
      <c r="I32" s="42">
        <f>'PG&amp;E 2023 DR Allocations'!I31*1.097</f>
        <v>0</v>
      </c>
      <c r="J32" s="42">
        <f>'PG&amp;E 2023 DR Allocations'!J31*1.097</f>
        <v>1.097</v>
      </c>
      <c r="K32" s="42">
        <f>'PG&amp;E 2023 DR Allocations'!K31*1.097</f>
        <v>1.097</v>
      </c>
      <c r="L32" s="42">
        <f>'PG&amp;E 2023 DR Allocations'!L31*1.097</f>
        <v>1.097</v>
      </c>
      <c r="M32" s="42">
        <f>'PG&amp;E 2023 DR Allocations'!M31*1.097</f>
        <v>1.097</v>
      </c>
      <c r="N32" s="42">
        <f>'PG&amp;E 2023 DR Allocations'!N31*1.097</f>
        <v>0</v>
      </c>
      <c r="O32" s="42">
        <f>'PG&amp;E 2023 DR Allocations'!O31*1.097</f>
        <v>0</v>
      </c>
    </row>
    <row r="33" spans="1:15" x14ac:dyDescent="0.25">
      <c r="A33" s="113"/>
      <c r="B33" s="116"/>
      <c r="C33" s="5" t="s">
        <v>5</v>
      </c>
      <c r="D33" s="43">
        <f>SUM(D25:D32)</f>
        <v>0</v>
      </c>
      <c r="E33" s="43">
        <f t="shared" ref="E33:O33" si="2">SUM(E25:E32)</f>
        <v>0</v>
      </c>
      <c r="F33" s="43">
        <f t="shared" si="2"/>
        <v>0</v>
      </c>
      <c r="G33" s="43">
        <f t="shared" si="2"/>
        <v>0</v>
      </c>
      <c r="H33" s="43">
        <f t="shared" si="2"/>
        <v>0</v>
      </c>
      <c r="I33" s="43">
        <f t="shared" si="2"/>
        <v>0</v>
      </c>
      <c r="J33" s="43">
        <f t="shared" si="2"/>
        <v>1.097</v>
      </c>
      <c r="K33" s="43">
        <f t="shared" si="2"/>
        <v>1.097</v>
      </c>
      <c r="L33" s="43">
        <f t="shared" si="2"/>
        <v>1.097</v>
      </c>
      <c r="M33" s="43">
        <f t="shared" si="2"/>
        <v>1.097</v>
      </c>
      <c r="N33" s="43">
        <f t="shared" si="2"/>
        <v>0</v>
      </c>
      <c r="O33" s="43">
        <f t="shared" si="2"/>
        <v>0</v>
      </c>
    </row>
    <row r="34" spans="1:15" x14ac:dyDescent="0.25">
      <c r="A34" s="139" t="s">
        <v>1</v>
      </c>
      <c r="B34" s="121" t="s">
        <v>34</v>
      </c>
      <c r="C34" s="39" t="s">
        <v>6</v>
      </c>
      <c r="D34" s="61">
        <f>'PG&amp;E 2023 DR Allocations'!D33*1.097</f>
        <v>0</v>
      </c>
      <c r="E34" s="61">
        <f>'PG&amp;E 2023 DR Allocations'!E33*1.097</f>
        <v>0</v>
      </c>
      <c r="F34" s="61">
        <f>'PG&amp;E 2023 DR Allocations'!F33*1.097</f>
        <v>0</v>
      </c>
      <c r="G34" s="61">
        <f>'PG&amp;E 2023 DR Allocations'!G33*1.097</f>
        <v>0</v>
      </c>
      <c r="H34" s="61">
        <f>'PG&amp;E 2023 DR Allocations'!H33*1.097</f>
        <v>3.2909999999999999</v>
      </c>
      <c r="I34" s="61">
        <f>'PG&amp;E 2023 DR Allocations'!I33*1.097</f>
        <v>6.5819999999999999</v>
      </c>
      <c r="J34" s="61">
        <f>'PG&amp;E 2023 DR Allocations'!J33*1.097</f>
        <v>6.5819999999999999</v>
      </c>
      <c r="K34" s="61">
        <f>'PG&amp;E 2023 DR Allocations'!K33*1.097</f>
        <v>6.5819999999999999</v>
      </c>
      <c r="L34" s="61">
        <f>'PG&amp;E 2023 DR Allocations'!L33*1.097</f>
        <v>6.5819999999999999</v>
      </c>
      <c r="M34" s="61">
        <f>'PG&amp;E 2023 DR Allocations'!M33*1.097</f>
        <v>3.2909999999999999</v>
      </c>
      <c r="N34" s="61">
        <f>'PG&amp;E 2023 DR Allocations'!N33*1.097</f>
        <v>0</v>
      </c>
      <c r="O34" s="61">
        <f>'PG&amp;E 2023 DR Allocations'!O33*1.097</f>
        <v>0</v>
      </c>
    </row>
    <row r="35" spans="1:15" x14ac:dyDescent="0.25">
      <c r="A35" s="140"/>
      <c r="B35" s="122"/>
      <c r="C35" s="39" t="s">
        <v>7</v>
      </c>
      <c r="D35" s="61">
        <f>'PG&amp;E 2023 DR Allocations'!D34*1.097</f>
        <v>0</v>
      </c>
      <c r="E35" s="61">
        <f>'PG&amp;E 2023 DR Allocations'!E34*1.097</f>
        <v>0</v>
      </c>
      <c r="F35" s="61">
        <f>'PG&amp;E 2023 DR Allocations'!F34*1.097</f>
        <v>0</v>
      </c>
      <c r="G35" s="61">
        <f>'PG&amp;E 2023 DR Allocations'!G34*1.097</f>
        <v>0</v>
      </c>
      <c r="H35" s="61">
        <f>'PG&amp;E 2023 DR Allocations'!H34*1.097</f>
        <v>3.2909999999999999</v>
      </c>
      <c r="I35" s="61">
        <f>'PG&amp;E 2023 DR Allocations'!I34*1.097</f>
        <v>6.5819999999999999</v>
      </c>
      <c r="J35" s="61">
        <f>'PG&amp;E 2023 DR Allocations'!J34*1.097</f>
        <v>6.5819999999999999</v>
      </c>
      <c r="K35" s="61">
        <f>'PG&amp;E 2023 DR Allocations'!K34*1.097</f>
        <v>6.5819999999999999</v>
      </c>
      <c r="L35" s="61">
        <f>'PG&amp;E 2023 DR Allocations'!L34*1.097</f>
        <v>5.4849999999999994</v>
      </c>
      <c r="M35" s="61">
        <f>'PG&amp;E 2023 DR Allocations'!M34*1.097</f>
        <v>1.097</v>
      </c>
      <c r="N35" s="61">
        <f>'PG&amp;E 2023 DR Allocations'!N34*1.097</f>
        <v>0</v>
      </c>
      <c r="O35" s="61">
        <f>'PG&amp;E 2023 DR Allocations'!O34*1.097</f>
        <v>0</v>
      </c>
    </row>
    <row r="36" spans="1:15" x14ac:dyDescent="0.25">
      <c r="A36" s="140"/>
      <c r="B36" s="122"/>
      <c r="C36" s="39" t="s">
        <v>8</v>
      </c>
      <c r="D36" s="61">
        <f>'PG&amp;E 2023 DR Allocations'!D35*1.097</f>
        <v>0</v>
      </c>
      <c r="E36" s="61">
        <f>'PG&amp;E 2023 DR Allocations'!E35*1.097</f>
        <v>0</v>
      </c>
      <c r="F36" s="61">
        <f>'PG&amp;E 2023 DR Allocations'!F35*1.097</f>
        <v>0</v>
      </c>
      <c r="G36" s="61">
        <f>'PG&amp;E 2023 DR Allocations'!G35*1.097</f>
        <v>0</v>
      </c>
      <c r="H36" s="61">
        <f>'PG&amp;E 2023 DR Allocations'!H35*1.097</f>
        <v>0</v>
      </c>
      <c r="I36" s="61">
        <f>'PG&amp;E 2023 DR Allocations'!I35*1.097</f>
        <v>0</v>
      </c>
      <c r="J36" s="61">
        <f>'PG&amp;E 2023 DR Allocations'!J35*1.097</f>
        <v>0</v>
      </c>
      <c r="K36" s="61">
        <f>'PG&amp;E 2023 DR Allocations'!K35*1.097</f>
        <v>0</v>
      </c>
      <c r="L36" s="61">
        <f>'PG&amp;E 2023 DR Allocations'!L35*1.097</f>
        <v>0</v>
      </c>
      <c r="M36" s="61">
        <f>'PG&amp;E 2023 DR Allocations'!M35*1.097</f>
        <v>0</v>
      </c>
      <c r="N36" s="61">
        <f>'PG&amp;E 2023 DR Allocations'!N35*1.097</f>
        <v>0</v>
      </c>
      <c r="O36" s="61">
        <f>'PG&amp;E 2023 DR Allocations'!O35*1.097</f>
        <v>0</v>
      </c>
    </row>
    <row r="37" spans="1:15" x14ac:dyDescent="0.25">
      <c r="A37" s="140"/>
      <c r="B37" s="122"/>
      <c r="C37" s="39" t="s">
        <v>9</v>
      </c>
      <c r="D37" s="61">
        <f>'PG&amp;E 2023 DR Allocations'!D36*1.097</f>
        <v>0</v>
      </c>
      <c r="E37" s="61">
        <f>'PG&amp;E 2023 DR Allocations'!E36*1.097</f>
        <v>0</v>
      </c>
      <c r="F37" s="61">
        <f>'PG&amp;E 2023 DR Allocations'!F36*1.097</f>
        <v>0</v>
      </c>
      <c r="G37" s="61">
        <f>'PG&amp;E 2023 DR Allocations'!G36*1.097</f>
        <v>0</v>
      </c>
      <c r="H37" s="61">
        <f>'PG&amp;E 2023 DR Allocations'!H36*1.097</f>
        <v>1.097</v>
      </c>
      <c r="I37" s="61">
        <f>'PG&amp;E 2023 DR Allocations'!I36*1.097</f>
        <v>3.2909999999999999</v>
      </c>
      <c r="J37" s="61">
        <f>'PG&amp;E 2023 DR Allocations'!J36*1.097</f>
        <v>3.2909999999999999</v>
      </c>
      <c r="K37" s="61">
        <f>'PG&amp;E 2023 DR Allocations'!K36*1.097</f>
        <v>3.2909999999999999</v>
      </c>
      <c r="L37" s="61">
        <f>'PG&amp;E 2023 DR Allocations'!L36*1.097</f>
        <v>2.194</v>
      </c>
      <c r="M37" s="61">
        <f>'PG&amp;E 2023 DR Allocations'!M36*1.097</f>
        <v>1.097</v>
      </c>
      <c r="N37" s="61">
        <f>'PG&amp;E 2023 DR Allocations'!N36*1.097</f>
        <v>0</v>
      </c>
      <c r="O37" s="61">
        <f>'PG&amp;E 2023 DR Allocations'!O36*1.097</f>
        <v>0</v>
      </c>
    </row>
    <row r="38" spans="1:15" x14ac:dyDescent="0.25">
      <c r="A38" s="140"/>
      <c r="B38" s="122"/>
      <c r="C38" s="39" t="s">
        <v>10</v>
      </c>
      <c r="D38" s="61">
        <f>'PG&amp;E 2023 DR Allocations'!D37*1.097</f>
        <v>0</v>
      </c>
      <c r="E38" s="61">
        <f>'PG&amp;E 2023 DR Allocations'!E37*1.097</f>
        <v>0</v>
      </c>
      <c r="F38" s="61">
        <f>'PG&amp;E 2023 DR Allocations'!F37*1.097</f>
        <v>0</v>
      </c>
      <c r="G38" s="61">
        <f>'PG&amp;E 2023 DR Allocations'!G37*1.097</f>
        <v>0</v>
      </c>
      <c r="H38" s="61">
        <f>'PG&amp;E 2023 DR Allocations'!H37*1.097</f>
        <v>1.097</v>
      </c>
      <c r="I38" s="61">
        <f>'PG&amp;E 2023 DR Allocations'!I37*1.097</f>
        <v>1.097</v>
      </c>
      <c r="J38" s="61">
        <f>'PG&amp;E 2023 DR Allocations'!J37*1.097</f>
        <v>1.097</v>
      </c>
      <c r="K38" s="61">
        <f>'PG&amp;E 2023 DR Allocations'!K37*1.097</f>
        <v>1.097</v>
      </c>
      <c r="L38" s="61">
        <f>'PG&amp;E 2023 DR Allocations'!L37*1.097</f>
        <v>1.097</v>
      </c>
      <c r="M38" s="61">
        <f>'PG&amp;E 2023 DR Allocations'!M37*1.097</f>
        <v>0</v>
      </c>
      <c r="N38" s="61">
        <f>'PG&amp;E 2023 DR Allocations'!N37*1.097</f>
        <v>0</v>
      </c>
      <c r="O38" s="61">
        <f>'PG&amp;E 2023 DR Allocations'!O37*1.097</f>
        <v>0</v>
      </c>
    </row>
    <row r="39" spans="1:15" x14ac:dyDescent="0.25">
      <c r="A39" s="140"/>
      <c r="B39" s="122"/>
      <c r="C39" s="39" t="s">
        <v>11</v>
      </c>
      <c r="D39" s="61">
        <f>'PG&amp;E 2023 DR Allocations'!D38*1.097</f>
        <v>0</v>
      </c>
      <c r="E39" s="61">
        <f>'PG&amp;E 2023 DR Allocations'!E38*1.097</f>
        <v>0</v>
      </c>
      <c r="F39" s="61">
        <f>'PG&amp;E 2023 DR Allocations'!F38*1.097</f>
        <v>0</v>
      </c>
      <c r="G39" s="61">
        <f>'PG&amp;E 2023 DR Allocations'!G38*1.097</f>
        <v>0</v>
      </c>
      <c r="H39" s="61">
        <f>'PG&amp;E 2023 DR Allocations'!H38*1.097</f>
        <v>2.194</v>
      </c>
      <c r="I39" s="61">
        <f>'PG&amp;E 2023 DR Allocations'!I38*1.097</f>
        <v>4.3879999999999999</v>
      </c>
      <c r="J39" s="61">
        <f>'PG&amp;E 2023 DR Allocations'!J38*1.097</f>
        <v>4.3879999999999999</v>
      </c>
      <c r="K39" s="61">
        <f>'PG&amp;E 2023 DR Allocations'!K38*1.097</f>
        <v>3.2909999999999999</v>
      </c>
      <c r="L39" s="61">
        <f>'PG&amp;E 2023 DR Allocations'!L38*1.097</f>
        <v>3.2909999999999999</v>
      </c>
      <c r="M39" s="61">
        <f>'PG&amp;E 2023 DR Allocations'!M38*1.097</f>
        <v>1.097</v>
      </c>
      <c r="N39" s="61">
        <f>'PG&amp;E 2023 DR Allocations'!N38*1.097</f>
        <v>0</v>
      </c>
      <c r="O39" s="61">
        <f>'PG&amp;E 2023 DR Allocations'!O38*1.097</f>
        <v>0</v>
      </c>
    </row>
    <row r="40" spans="1:15" x14ac:dyDescent="0.25">
      <c r="A40" s="140"/>
      <c r="B40" s="122"/>
      <c r="C40" s="39" t="s">
        <v>12</v>
      </c>
      <c r="D40" s="61">
        <f>'PG&amp;E 2023 DR Allocations'!D39*1.097</f>
        <v>0</v>
      </c>
      <c r="E40" s="61">
        <f>'PG&amp;E 2023 DR Allocations'!E39*1.097</f>
        <v>0</v>
      </c>
      <c r="F40" s="61">
        <f>'PG&amp;E 2023 DR Allocations'!F39*1.097</f>
        <v>0</v>
      </c>
      <c r="G40" s="61">
        <f>'PG&amp;E 2023 DR Allocations'!G39*1.097</f>
        <v>0</v>
      </c>
      <c r="H40" s="61">
        <f>'PG&amp;E 2023 DR Allocations'!H39*1.097</f>
        <v>1.097</v>
      </c>
      <c r="I40" s="61">
        <f>'PG&amp;E 2023 DR Allocations'!I39*1.097</f>
        <v>2.194</v>
      </c>
      <c r="J40" s="61">
        <f>'PG&amp;E 2023 DR Allocations'!J39*1.097</f>
        <v>2.194</v>
      </c>
      <c r="K40" s="61">
        <f>'PG&amp;E 2023 DR Allocations'!K39*1.097</f>
        <v>2.194</v>
      </c>
      <c r="L40" s="61">
        <f>'PG&amp;E 2023 DR Allocations'!L39*1.097</f>
        <v>2.194</v>
      </c>
      <c r="M40" s="61">
        <f>'PG&amp;E 2023 DR Allocations'!M39*1.097</f>
        <v>1.097</v>
      </c>
      <c r="N40" s="61">
        <f>'PG&amp;E 2023 DR Allocations'!N39*1.097</f>
        <v>0</v>
      </c>
      <c r="O40" s="61">
        <f>'PG&amp;E 2023 DR Allocations'!O39*1.097</f>
        <v>0</v>
      </c>
    </row>
    <row r="41" spans="1:15" x14ac:dyDescent="0.25">
      <c r="A41" s="140"/>
      <c r="B41" s="122"/>
      <c r="C41" s="39" t="s">
        <v>13</v>
      </c>
      <c r="D41" s="61">
        <f>'PG&amp;E 2023 DR Allocations'!D40*1.097</f>
        <v>0</v>
      </c>
      <c r="E41" s="61">
        <f>'PG&amp;E 2023 DR Allocations'!E40*1.097</f>
        <v>0</v>
      </c>
      <c r="F41" s="61">
        <f>'PG&amp;E 2023 DR Allocations'!F40*1.097</f>
        <v>0</v>
      </c>
      <c r="G41" s="61">
        <f>'PG&amp;E 2023 DR Allocations'!G40*1.097</f>
        <v>0</v>
      </c>
      <c r="H41" s="61">
        <f>'PG&amp;E 2023 DR Allocations'!H40*1.097</f>
        <v>2.194</v>
      </c>
      <c r="I41" s="61">
        <f>'PG&amp;E 2023 DR Allocations'!I40*1.097</f>
        <v>4.3879999999999999</v>
      </c>
      <c r="J41" s="61">
        <f>'PG&amp;E 2023 DR Allocations'!J40*1.097</f>
        <v>4.3879999999999999</v>
      </c>
      <c r="K41" s="61">
        <f>'PG&amp;E 2023 DR Allocations'!K40*1.097</f>
        <v>4.3879999999999999</v>
      </c>
      <c r="L41" s="61">
        <f>'PG&amp;E 2023 DR Allocations'!L40*1.097</f>
        <v>4.3879999999999999</v>
      </c>
      <c r="M41" s="61">
        <f>'PG&amp;E 2023 DR Allocations'!M40*1.097</f>
        <v>1.097</v>
      </c>
      <c r="N41" s="61">
        <f>'PG&amp;E 2023 DR Allocations'!N40*1.097</f>
        <v>0</v>
      </c>
      <c r="O41" s="61">
        <f>'PG&amp;E 2023 DR Allocations'!O40*1.097</f>
        <v>0</v>
      </c>
    </row>
    <row r="42" spans="1:15" x14ac:dyDescent="0.25">
      <c r="A42" s="141"/>
      <c r="B42" s="123"/>
      <c r="C42" s="39" t="s">
        <v>5</v>
      </c>
      <c r="D42" s="62">
        <f t="shared" ref="D42:O42" si="3">SUM(D34:D41)</f>
        <v>0</v>
      </c>
      <c r="E42" s="62">
        <f t="shared" si="3"/>
        <v>0</v>
      </c>
      <c r="F42" s="62">
        <f t="shared" si="3"/>
        <v>0</v>
      </c>
      <c r="G42" s="62">
        <f t="shared" si="3"/>
        <v>0</v>
      </c>
      <c r="H42" s="62">
        <f t="shared" si="3"/>
        <v>14.260999999999999</v>
      </c>
      <c r="I42" s="62">
        <f t="shared" si="3"/>
        <v>28.521999999999998</v>
      </c>
      <c r="J42" s="62">
        <f t="shared" si="3"/>
        <v>28.521999999999998</v>
      </c>
      <c r="K42" s="62">
        <f t="shared" si="3"/>
        <v>27.424999999999997</v>
      </c>
      <c r="L42" s="62">
        <f t="shared" si="3"/>
        <v>25.230999999999995</v>
      </c>
      <c r="M42" s="62">
        <f t="shared" si="3"/>
        <v>8.775999999999998</v>
      </c>
      <c r="N42" s="62">
        <f t="shared" si="3"/>
        <v>0</v>
      </c>
      <c r="O42" s="62">
        <f t="shared" si="3"/>
        <v>0</v>
      </c>
    </row>
    <row r="43" spans="1:15" x14ac:dyDescent="0.25">
      <c r="A43" s="124" t="s">
        <v>24</v>
      </c>
      <c r="B43" s="125"/>
      <c r="C43" s="22" t="s">
        <v>6</v>
      </c>
      <c r="D43" s="51">
        <f>SUM(D7,D16,D25,D34)</f>
        <v>40.588999999999999</v>
      </c>
      <c r="E43" s="51">
        <f t="shared" ref="E43:O43" si="4">SUM(E7,E16,E25,E34)</f>
        <v>42.783000000000001</v>
      </c>
      <c r="F43" s="51">
        <f t="shared" si="4"/>
        <v>41.686</v>
      </c>
      <c r="G43" s="51">
        <f t="shared" si="4"/>
        <v>44.976999999999997</v>
      </c>
      <c r="H43" s="51">
        <f t="shared" si="4"/>
        <v>53.752999999999993</v>
      </c>
      <c r="I43" s="51">
        <f t="shared" si="4"/>
        <v>58.140999999999998</v>
      </c>
      <c r="J43" s="51">
        <f t="shared" si="4"/>
        <v>62.528999999999996</v>
      </c>
      <c r="K43" s="51">
        <f t="shared" si="4"/>
        <v>66.917000000000002</v>
      </c>
      <c r="L43" s="51">
        <f t="shared" si="4"/>
        <v>68.013999999999996</v>
      </c>
      <c r="M43" s="51">
        <f t="shared" si="4"/>
        <v>62.528999999999996</v>
      </c>
      <c r="N43" s="51">
        <f t="shared" si="4"/>
        <v>49.365000000000002</v>
      </c>
      <c r="O43" s="51">
        <f t="shared" si="4"/>
        <v>46.073999999999998</v>
      </c>
    </row>
    <row r="44" spans="1:15" x14ac:dyDescent="0.25">
      <c r="A44" s="126"/>
      <c r="B44" s="127"/>
      <c r="C44" s="22" t="s">
        <v>7</v>
      </c>
      <c r="D44" s="51">
        <f t="shared" ref="D44:O51" si="5">SUM(D8,D17,D26,D35)</f>
        <v>5.4849999999999994</v>
      </c>
      <c r="E44" s="51">
        <f t="shared" si="5"/>
        <v>4.3879999999999999</v>
      </c>
      <c r="F44" s="51">
        <f t="shared" si="5"/>
        <v>5.4849999999999994</v>
      </c>
      <c r="G44" s="51">
        <f t="shared" si="5"/>
        <v>7.6790000000000003</v>
      </c>
      <c r="H44" s="51">
        <f t="shared" si="5"/>
        <v>17.552</v>
      </c>
      <c r="I44" s="51">
        <f t="shared" si="5"/>
        <v>23.036999999999999</v>
      </c>
      <c r="J44" s="51">
        <f t="shared" si="5"/>
        <v>19.745999999999999</v>
      </c>
      <c r="K44" s="51">
        <f t="shared" si="5"/>
        <v>19.745999999999999</v>
      </c>
      <c r="L44" s="51">
        <f t="shared" si="5"/>
        <v>18.649000000000001</v>
      </c>
      <c r="M44" s="51">
        <f t="shared" si="5"/>
        <v>12.066999999999998</v>
      </c>
      <c r="N44" s="51">
        <f t="shared" si="5"/>
        <v>5.4849999999999994</v>
      </c>
      <c r="O44" s="51">
        <f t="shared" si="5"/>
        <v>5.4849999999999994</v>
      </c>
    </row>
    <row r="45" spans="1:15" x14ac:dyDescent="0.25">
      <c r="A45" s="126"/>
      <c r="B45" s="127"/>
      <c r="C45" s="22" t="s">
        <v>8</v>
      </c>
      <c r="D45" s="51">
        <f t="shared" si="5"/>
        <v>0</v>
      </c>
      <c r="E45" s="51">
        <f t="shared" si="5"/>
        <v>0</v>
      </c>
      <c r="F45" s="51">
        <f t="shared" si="5"/>
        <v>0</v>
      </c>
      <c r="G45" s="51">
        <f t="shared" si="5"/>
        <v>0</v>
      </c>
      <c r="H45" s="51">
        <f t="shared" si="5"/>
        <v>0</v>
      </c>
      <c r="I45" s="51">
        <f t="shared" si="5"/>
        <v>0</v>
      </c>
      <c r="J45" s="51">
        <f t="shared" si="5"/>
        <v>0</v>
      </c>
      <c r="K45" s="51">
        <f t="shared" si="5"/>
        <v>0</v>
      </c>
      <c r="L45" s="51">
        <f t="shared" si="5"/>
        <v>0</v>
      </c>
      <c r="M45" s="51">
        <f t="shared" si="5"/>
        <v>0</v>
      </c>
      <c r="N45" s="51">
        <f t="shared" si="5"/>
        <v>0</v>
      </c>
      <c r="O45" s="51">
        <f t="shared" si="5"/>
        <v>0</v>
      </c>
    </row>
    <row r="46" spans="1:15" x14ac:dyDescent="0.25">
      <c r="A46" s="126"/>
      <c r="B46" s="127"/>
      <c r="C46" s="22" t="s">
        <v>9</v>
      </c>
      <c r="D46" s="51">
        <f t="shared" si="5"/>
        <v>40.588999999999999</v>
      </c>
      <c r="E46" s="51">
        <f t="shared" si="5"/>
        <v>39.491999999999997</v>
      </c>
      <c r="F46" s="51">
        <f t="shared" si="5"/>
        <v>42.783000000000001</v>
      </c>
      <c r="G46" s="51">
        <f t="shared" si="5"/>
        <v>44.976999999999997</v>
      </c>
      <c r="H46" s="51">
        <f t="shared" si="5"/>
        <v>48.268000000000001</v>
      </c>
      <c r="I46" s="51">
        <f t="shared" si="5"/>
        <v>51.558999999999997</v>
      </c>
      <c r="J46" s="51">
        <f t="shared" si="5"/>
        <v>52.655999999999999</v>
      </c>
      <c r="K46" s="51">
        <f t="shared" si="5"/>
        <v>58.140999999999998</v>
      </c>
      <c r="L46" s="51">
        <f t="shared" si="5"/>
        <v>54.85</v>
      </c>
      <c r="M46" s="51">
        <f t="shared" si="5"/>
        <v>48.268000000000001</v>
      </c>
      <c r="N46" s="51">
        <f t="shared" si="5"/>
        <v>47.170999999999999</v>
      </c>
      <c r="O46" s="51">
        <f t="shared" si="5"/>
        <v>44.976999999999997</v>
      </c>
    </row>
    <row r="47" spans="1:15" x14ac:dyDescent="0.25">
      <c r="A47" s="126"/>
      <c r="B47" s="127"/>
      <c r="C47" s="22" t="s">
        <v>10</v>
      </c>
      <c r="D47" s="51">
        <f t="shared" si="5"/>
        <v>2.194</v>
      </c>
      <c r="E47" s="51">
        <f t="shared" si="5"/>
        <v>3.2909999999999999</v>
      </c>
      <c r="F47" s="51">
        <f t="shared" si="5"/>
        <v>2.194</v>
      </c>
      <c r="G47" s="51">
        <f t="shared" si="5"/>
        <v>2.194</v>
      </c>
      <c r="H47" s="51">
        <f t="shared" si="5"/>
        <v>5.4849999999999994</v>
      </c>
      <c r="I47" s="51">
        <f t="shared" si="5"/>
        <v>5.4849999999999994</v>
      </c>
      <c r="J47" s="51">
        <f t="shared" si="5"/>
        <v>5.4849999999999994</v>
      </c>
      <c r="K47" s="51">
        <f t="shared" si="5"/>
        <v>5.4849999999999994</v>
      </c>
      <c r="L47" s="51">
        <f t="shared" si="5"/>
        <v>5.4849999999999994</v>
      </c>
      <c r="M47" s="51">
        <f t="shared" si="5"/>
        <v>4.3879999999999999</v>
      </c>
      <c r="N47" s="51">
        <f t="shared" si="5"/>
        <v>2.194</v>
      </c>
      <c r="O47" s="51">
        <f t="shared" si="5"/>
        <v>2.194</v>
      </c>
    </row>
    <row r="48" spans="1:15" x14ac:dyDescent="0.25">
      <c r="A48" s="126"/>
      <c r="B48" s="127"/>
      <c r="C48" s="22" t="s">
        <v>11</v>
      </c>
      <c r="D48" s="51">
        <f t="shared" si="5"/>
        <v>9.8729999999999993</v>
      </c>
      <c r="E48" s="51">
        <f t="shared" si="5"/>
        <v>9.8729999999999993</v>
      </c>
      <c r="F48" s="51">
        <f t="shared" si="5"/>
        <v>9.8729999999999993</v>
      </c>
      <c r="G48" s="51">
        <f t="shared" si="5"/>
        <v>9.8729999999999993</v>
      </c>
      <c r="H48" s="51">
        <f t="shared" si="5"/>
        <v>12.067</v>
      </c>
      <c r="I48" s="51">
        <f t="shared" si="5"/>
        <v>13.164</v>
      </c>
      <c r="J48" s="51">
        <f t="shared" si="5"/>
        <v>14.260999999999999</v>
      </c>
      <c r="K48" s="51">
        <f t="shared" si="5"/>
        <v>13.164</v>
      </c>
      <c r="L48" s="51">
        <f t="shared" si="5"/>
        <v>13.164</v>
      </c>
      <c r="M48" s="51">
        <f t="shared" si="5"/>
        <v>10.969999999999999</v>
      </c>
      <c r="N48" s="51">
        <f t="shared" si="5"/>
        <v>10.969999999999999</v>
      </c>
      <c r="O48" s="51">
        <f t="shared" si="5"/>
        <v>53.753</v>
      </c>
    </row>
    <row r="49" spans="1:19" x14ac:dyDescent="0.25">
      <c r="A49" s="126"/>
      <c r="B49" s="127"/>
      <c r="C49" s="22" t="s">
        <v>12</v>
      </c>
      <c r="D49" s="51">
        <f t="shared" si="5"/>
        <v>6.5819999999999999</v>
      </c>
      <c r="E49" s="51">
        <f t="shared" si="5"/>
        <v>6.5819999999999999</v>
      </c>
      <c r="F49" s="51">
        <f t="shared" si="5"/>
        <v>7.6790000000000003</v>
      </c>
      <c r="G49" s="51">
        <f t="shared" si="5"/>
        <v>6.5819999999999999</v>
      </c>
      <c r="H49" s="51">
        <f t="shared" si="5"/>
        <v>9.8729999999999993</v>
      </c>
      <c r="I49" s="51">
        <f t="shared" si="5"/>
        <v>12.067</v>
      </c>
      <c r="J49" s="51">
        <f t="shared" si="5"/>
        <v>10.969999999999999</v>
      </c>
      <c r="K49" s="51">
        <f t="shared" si="5"/>
        <v>12.067</v>
      </c>
      <c r="L49" s="51">
        <f t="shared" si="5"/>
        <v>13.163999999999998</v>
      </c>
      <c r="M49" s="51">
        <f t="shared" si="5"/>
        <v>12.066999999999998</v>
      </c>
      <c r="N49" s="51">
        <f t="shared" si="5"/>
        <v>7.6790000000000003</v>
      </c>
      <c r="O49" s="51">
        <f t="shared" si="5"/>
        <v>8.7759999999999998</v>
      </c>
    </row>
    <row r="50" spans="1:19" x14ac:dyDescent="0.25">
      <c r="A50" s="126"/>
      <c r="B50" s="127"/>
      <c r="C50" s="22" t="s">
        <v>13</v>
      </c>
      <c r="D50" s="51">
        <f t="shared" si="5"/>
        <v>51.558999999999997</v>
      </c>
      <c r="E50" s="51">
        <f t="shared" si="5"/>
        <v>51.558999999999997</v>
      </c>
      <c r="F50" s="51">
        <f t="shared" si="5"/>
        <v>54.85</v>
      </c>
      <c r="G50" s="51">
        <f t="shared" si="5"/>
        <v>63.625999999999998</v>
      </c>
      <c r="H50" s="51">
        <f t="shared" si="5"/>
        <v>76.790000000000006</v>
      </c>
      <c r="I50" s="51">
        <f t="shared" si="5"/>
        <v>83.372</v>
      </c>
      <c r="J50" s="51">
        <f t="shared" si="5"/>
        <v>89.953999999999994</v>
      </c>
      <c r="K50" s="51">
        <f t="shared" si="5"/>
        <v>85.565999999999988</v>
      </c>
      <c r="L50" s="51">
        <f t="shared" si="5"/>
        <v>87.76</v>
      </c>
      <c r="M50" s="51">
        <f t="shared" si="5"/>
        <v>81.177999999999983</v>
      </c>
      <c r="N50" s="51">
        <f t="shared" si="5"/>
        <v>58.140999999999998</v>
      </c>
      <c r="O50" s="51">
        <f t="shared" si="5"/>
        <v>6.5819999999999999</v>
      </c>
    </row>
    <row r="51" spans="1:19" x14ac:dyDescent="0.25">
      <c r="A51" s="128"/>
      <c r="B51" s="129"/>
      <c r="C51" s="22" t="s">
        <v>5</v>
      </c>
      <c r="D51" s="51">
        <f>SUM(D15,D24,D33,D42)</f>
        <v>156.87099999999998</v>
      </c>
      <c r="E51" s="51">
        <f t="shared" si="5"/>
        <v>157.96799999999999</v>
      </c>
      <c r="F51" s="51">
        <f t="shared" si="5"/>
        <v>164.55</v>
      </c>
      <c r="G51" s="51">
        <f t="shared" si="5"/>
        <v>179.90799999999999</v>
      </c>
      <c r="H51" s="51">
        <f t="shared" si="5"/>
        <v>223.78799999999998</v>
      </c>
      <c r="I51" s="51">
        <f t="shared" si="5"/>
        <v>246.82499999999999</v>
      </c>
      <c r="J51" s="52">
        <f t="shared" si="5"/>
        <v>255.60100000000003</v>
      </c>
      <c r="K51" s="53">
        <f t="shared" si="5"/>
        <v>261.08600000000001</v>
      </c>
      <c r="L51" s="54">
        <f t="shared" si="5"/>
        <v>261.08600000000001</v>
      </c>
      <c r="M51" s="51">
        <f t="shared" si="5"/>
        <v>231.46700000000004</v>
      </c>
      <c r="N51" s="51">
        <f t="shared" si="5"/>
        <v>181.005</v>
      </c>
      <c r="O51" s="51">
        <f t="shared" si="5"/>
        <v>167.84100000000001</v>
      </c>
    </row>
    <row r="52" spans="1:19" x14ac:dyDescent="0.25">
      <c r="A52" s="6"/>
      <c r="B52" s="6"/>
      <c r="C52" s="6"/>
      <c r="D52" s="63"/>
      <c r="E52" s="63"/>
      <c r="F52" s="63"/>
      <c r="G52" s="63"/>
      <c r="H52" s="63"/>
      <c r="I52" s="63"/>
      <c r="J52" s="64"/>
      <c r="K52" s="65"/>
      <c r="L52" s="66"/>
      <c r="M52" s="63"/>
      <c r="N52" s="63"/>
      <c r="O52" s="63"/>
    </row>
    <row r="53" spans="1:19" s="35" customFormat="1" ht="30" x14ac:dyDescent="0.25">
      <c r="A53" s="31" t="s">
        <v>47</v>
      </c>
      <c r="B53" s="29" t="s">
        <v>27</v>
      </c>
      <c r="C53" s="38" t="s">
        <v>14</v>
      </c>
      <c r="D53" s="32">
        <v>44947</v>
      </c>
      <c r="E53" s="32">
        <v>44958</v>
      </c>
      <c r="F53" s="32">
        <v>44986</v>
      </c>
      <c r="G53" s="32">
        <v>45017</v>
      </c>
      <c r="H53" s="32">
        <v>45047</v>
      </c>
      <c r="I53" s="32">
        <v>45078</v>
      </c>
      <c r="J53" s="33">
        <v>45108</v>
      </c>
      <c r="K53" s="34">
        <v>45139</v>
      </c>
      <c r="L53" s="32">
        <v>45170</v>
      </c>
      <c r="M53" s="32">
        <v>45200</v>
      </c>
      <c r="N53" s="32">
        <v>45231</v>
      </c>
      <c r="O53" s="32">
        <v>45261</v>
      </c>
      <c r="P53" s="37"/>
      <c r="Q53" s="37"/>
      <c r="R53" s="37"/>
      <c r="S53" s="37"/>
    </row>
    <row r="54" spans="1:19" x14ac:dyDescent="0.25">
      <c r="A54" s="130" t="s">
        <v>20</v>
      </c>
      <c r="B54" s="93" t="s">
        <v>35</v>
      </c>
      <c r="C54" s="5" t="s">
        <v>6</v>
      </c>
      <c r="D54" s="42">
        <f>'PG&amp;E 2023 DR Allocations'!D53*1.097</f>
        <v>0</v>
      </c>
      <c r="E54" s="42">
        <f>'PG&amp;E 2023 DR Allocations'!E53*1.097</f>
        <v>0</v>
      </c>
      <c r="F54" s="42">
        <f>'PG&amp;E 2023 DR Allocations'!F53*1.097</f>
        <v>0</v>
      </c>
      <c r="G54" s="42">
        <f>'PG&amp;E 2023 DR Allocations'!G53*1.097</f>
        <v>0</v>
      </c>
      <c r="H54" s="42">
        <f>'PG&amp;E 2023 DR Allocations'!H53*1.097</f>
        <v>0</v>
      </c>
      <c r="I54" s="42">
        <f>'PG&amp;E 2023 DR Allocations'!I53*1.097</f>
        <v>0</v>
      </c>
      <c r="J54" s="42">
        <f>'PG&amp;E 2023 DR Allocations'!J53*1.097</f>
        <v>0</v>
      </c>
      <c r="K54" s="42">
        <f>'PG&amp;E 2023 DR Allocations'!K53*1.097</f>
        <v>0</v>
      </c>
      <c r="L54" s="42">
        <f>'PG&amp;E 2023 DR Allocations'!L53*1.097</f>
        <v>0</v>
      </c>
      <c r="M54" s="42">
        <f>'PG&amp;E 2023 DR Allocations'!M53*1.097</f>
        <v>0</v>
      </c>
      <c r="N54" s="42">
        <f>'PG&amp;E 2023 DR Allocations'!N53*1.097</f>
        <v>0</v>
      </c>
      <c r="O54" s="42">
        <f>'PG&amp;E 2023 DR Allocations'!O53*1.097</f>
        <v>0</v>
      </c>
    </row>
    <row r="55" spans="1:19" x14ac:dyDescent="0.25">
      <c r="A55" s="131"/>
      <c r="B55" s="94"/>
      <c r="C55" s="5" t="s">
        <v>7</v>
      </c>
      <c r="D55" s="42">
        <f>'PG&amp;E 2023 DR Allocations'!D54*1.097</f>
        <v>0</v>
      </c>
      <c r="E55" s="42">
        <f>'PG&amp;E 2023 DR Allocations'!E54*1.097</f>
        <v>0</v>
      </c>
      <c r="F55" s="42">
        <f>'PG&amp;E 2023 DR Allocations'!F54*1.097</f>
        <v>0</v>
      </c>
      <c r="G55" s="42">
        <f>'PG&amp;E 2023 DR Allocations'!G54*1.097</f>
        <v>0</v>
      </c>
      <c r="H55" s="42">
        <f>'PG&amp;E 2023 DR Allocations'!H54*1.097</f>
        <v>1.097</v>
      </c>
      <c r="I55" s="42">
        <f>'PG&amp;E 2023 DR Allocations'!I54*1.097</f>
        <v>1.097</v>
      </c>
      <c r="J55" s="42">
        <f>'PG&amp;E 2023 DR Allocations'!J54*1.097</f>
        <v>1.097</v>
      </c>
      <c r="K55" s="42">
        <f>'PG&amp;E 2023 DR Allocations'!K54*1.097</f>
        <v>1.097</v>
      </c>
      <c r="L55" s="42">
        <f>'PG&amp;E 2023 DR Allocations'!L54*1.097</f>
        <v>1.097</v>
      </c>
      <c r="M55" s="42">
        <f>'PG&amp;E 2023 DR Allocations'!M54*1.097</f>
        <v>1.097</v>
      </c>
      <c r="N55" s="42">
        <f>'PG&amp;E 2023 DR Allocations'!N54*1.097</f>
        <v>0</v>
      </c>
      <c r="O55" s="42">
        <f>'PG&amp;E 2023 DR Allocations'!O54*1.097</f>
        <v>1.097</v>
      </c>
    </row>
    <row r="56" spans="1:19" x14ac:dyDescent="0.25">
      <c r="A56" s="131"/>
      <c r="B56" s="94"/>
      <c r="C56" s="5" t="s">
        <v>8</v>
      </c>
      <c r="D56" s="42">
        <f>'PG&amp;E 2023 DR Allocations'!D55*1.097</f>
        <v>0</v>
      </c>
      <c r="E56" s="42">
        <f>'PG&amp;E 2023 DR Allocations'!E55*1.097</f>
        <v>0</v>
      </c>
      <c r="F56" s="42">
        <f>'PG&amp;E 2023 DR Allocations'!F55*1.097</f>
        <v>0</v>
      </c>
      <c r="G56" s="42">
        <f>'PG&amp;E 2023 DR Allocations'!G55*1.097</f>
        <v>0</v>
      </c>
      <c r="H56" s="42">
        <f>'PG&amp;E 2023 DR Allocations'!H55*1.097</f>
        <v>0</v>
      </c>
      <c r="I56" s="42">
        <f>'PG&amp;E 2023 DR Allocations'!I55*1.097</f>
        <v>0</v>
      </c>
      <c r="J56" s="42">
        <f>'PG&amp;E 2023 DR Allocations'!J55*1.097</f>
        <v>0</v>
      </c>
      <c r="K56" s="42">
        <f>'PG&amp;E 2023 DR Allocations'!K55*1.097</f>
        <v>0</v>
      </c>
      <c r="L56" s="42">
        <f>'PG&amp;E 2023 DR Allocations'!L55*1.097</f>
        <v>0</v>
      </c>
      <c r="M56" s="42">
        <f>'PG&amp;E 2023 DR Allocations'!M55*1.097</f>
        <v>0</v>
      </c>
      <c r="N56" s="42">
        <f>'PG&amp;E 2023 DR Allocations'!N55*1.097</f>
        <v>0</v>
      </c>
      <c r="O56" s="42">
        <f>'PG&amp;E 2023 DR Allocations'!O55*1.097</f>
        <v>0</v>
      </c>
    </row>
    <row r="57" spans="1:19" x14ac:dyDescent="0.25">
      <c r="A57" s="131"/>
      <c r="B57" s="94"/>
      <c r="C57" s="5" t="s">
        <v>9</v>
      </c>
      <c r="D57" s="42">
        <f>'PG&amp;E 2023 DR Allocations'!D56*1.097</f>
        <v>0</v>
      </c>
      <c r="E57" s="42">
        <f>'PG&amp;E 2023 DR Allocations'!E56*1.097</f>
        <v>0</v>
      </c>
      <c r="F57" s="42">
        <f>'PG&amp;E 2023 DR Allocations'!F56*1.097</f>
        <v>0</v>
      </c>
      <c r="G57" s="42">
        <f>'PG&amp;E 2023 DR Allocations'!G56*1.097</f>
        <v>0</v>
      </c>
      <c r="H57" s="42">
        <f>'PG&amp;E 2023 DR Allocations'!H56*1.097</f>
        <v>0</v>
      </c>
      <c r="I57" s="42">
        <f>'PG&amp;E 2023 DR Allocations'!I56*1.097</f>
        <v>1.097</v>
      </c>
      <c r="J57" s="42">
        <f>'PG&amp;E 2023 DR Allocations'!J56*1.097</f>
        <v>1.097</v>
      </c>
      <c r="K57" s="42">
        <f>'PG&amp;E 2023 DR Allocations'!K56*1.097</f>
        <v>1.097</v>
      </c>
      <c r="L57" s="42">
        <f>'PG&amp;E 2023 DR Allocations'!L56*1.097</f>
        <v>0</v>
      </c>
      <c r="M57" s="42">
        <f>'PG&amp;E 2023 DR Allocations'!M56*1.097</f>
        <v>0</v>
      </c>
      <c r="N57" s="42">
        <f>'PG&amp;E 2023 DR Allocations'!N56*1.097</f>
        <v>0</v>
      </c>
      <c r="O57" s="42">
        <f>'PG&amp;E 2023 DR Allocations'!O56*1.097</f>
        <v>0</v>
      </c>
    </row>
    <row r="58" spans="1:19" x14ac:dyDescent="0.25">
      <c r="A58" s="131"/>
      <c r="B58" s="94"/>
      <c r="C58" s="5" t="s">
        <v>10</v>
      </c>
      <c r="D58" s="42">
        <f>'PG&amp;E 2023 DR Allocations'!D57*1.097</f>
        <v>0</v>
      </c>
      <c r="E58" s="42">
        <f>'PG&amp;E 2023 DR Allocations'!E57*1.097</f>
        <v>0</v>
      </c>
      <c r="F58" s="42">
        <f>'PG&amp;E 2023 DR Allocations'!F57*1.097</f>
        <v>0</v>
      </c>
      <c r="G58" s="42">
        <f>'PG&amp;E 2023 DR Allocations'!G57*1.097</f>
        <v>0</v>
      </c>
      <c r="H58" s="42">
        <f>'PG&amp;E 2023 DR Allocations'!H57*1.097</f>
        <v>0</v>
      </c>
      <c r="I58" s="42">
        <f>'PG&amp;E 2023 DR Allocations'!I57*1.097</f>
        <v>0</v>
      </c>
      <c r="J58" s="42">
        <f>'PG&amp;E 2023 DR Allocations'!J57*1.097</f>
        <v>0</v>
      </c>
      <c r="K58" s="42">
        <f>'PG&amp;E 2023 DR Allocations'!K57*1.097</f>
        <v>0</v>
      </c>
      <c r="L58" s="42">
        <f>'PG&amp;E 2023 DR Allocations'!L57*1.097</f>
        <v>0</v>
      </c>
      <c r="M58" s="42">
        <f>'PG&amp;E 2023 DR Allocations'!M57*1.097</f>
        <v>0</v>
      </c>
      <c r="N58" s="42">
        <f>'PG&amp;E 2023 DR Allocations'!N57*1.097</f>
        <v>0</v>
      </c>
      <c r="O58" s="42">
        <f>'PG&amp;E 2023 DR Allocations'!O57*1.097</f>
        <v>0</v>
      </c>
    </row>
    <row r="59" spans="1:19" x14ac:dyDescent="0.25">
      <c r="A59" s="131"/>
      <c r="B59" s="94"/>
      <c r="C59" s="5" t="s">
        <v>11</v>
      </c>
      <c r="D59" s="42">
        <f>'PG&amp;E 2023 DR Allocations'!D58*1.097</f>
        <v>0</v>
      </c>
      <c r="E59" s="42">
        <f>'PG&amp;E 2023 DR Allocations'!E58*1.097</f>
        <v>0</v>
      </c>
      <c r="F59" s="42">
        <f>'PG&amp;E 2023 DR Allocations'!F58*1.097</f>
        <v>0</v>
      </c>
      <c r="G59" s="42">
        <f>'PG&amp;E 2023 DR Allocations'!G58*1.097</f>
        <v>0</v>
      </c>
      <c r="H59" s="42">
        <f>'PG&amp;E 2023 DR Allocations'!H58*1.097</f>
        <v>0</v>
      </c>
      <c r="I59" s="42">
        <f>'PG&amp;E 2023 DR Allocations'!I58*1.097</f>
        <v>1.097</v>
      </c>
      <c r="J59" s="42">
        <f>'PG&amp;E 2023 DR Allocations'!J58*1.097</f>
        <v>1.097</v>
      </c>
      <c r="K59" s="42">
        <f>'PG&amp;E 2023 DR Allocations'!K58*1.097</f>
        <v>1.097</v>
      </c>
      <c r="L59" s="42">
        <f>'PG&amp;E 2023 DR Allocations'!L58*1.097</f>
        <v>0</v>
      </c>
      <c r="M59" s="42">
        <f>'PG&amp;E 2023 DR Allocations'!M58*1.097</f>
        <v>0</v>
      </c>
      <c r="N59" s="42">
        <f>'PG&amp;E 2023 DR Allocations'!N58*1.097</f>
        <v>0</v>
      </c>
      <c r="O59" s="42">
        <f>'PG&amp;E 2023 DR Allocations'!O58*1.097</f>
        <v>0</v>
      </c>
    </row>
    <row r="60" spans="1:19" x14ac:dyDescent="0.25">
      <c r="A60" s="131"/>
      <c r="B60" s="94"/>
      <c r="C60" s="5" t="s">
        <v>12</v>
      </c>
      <c r="D60" s="42">
        <f>'PG&amp;E 2023 DR Allocations'!D59*1.097</f>
        <v>0</v>
      </c>
      <c r="E60" s="42">
        <f>'PG&amp;E 2023 DR Allocations'!E59*1.097</f>
        <v>0</v>
      </c>
      <c r="F60" s="42">
        <f>'PG&amp;E 2023 DR Allocations'!F59*1.097</f>
        <v>0</v>
      </c>
      <c r="G60" s="42">
        <f>'PG&amp;E 2023 DR Allocations'!G59*1.097</f>
        <v>0</v>
      </c>
      <c r="H60" s="42">
        <f>'PG&amp;E 2023 DR Allocations'!H59*1.097</f>
        <v>0</v>
      </c>
      <c r="I60" s="42">
        <f>'PG&amp;E 2023 DR Allocations'!I59*1.097</f>
        <v>0</v>
      </c>
      <c r="J60" s="42">
        <f>'PG&amp;E 2023 DR Allocations'!J59*1.097</f>
        <v>1.097</v>
      </c>
      <c r="K60" s="42">
        <f>'PG&amp;E 2023 DR Allocations'!K59*1.097</f>
        <v>0</v>
      </c>
      <c r="L60" s="42">
        <f>'PG&amp;E 2023 DR Allocations'!L59*1.097</f>
        <v>0</v>
      </c>
      <c r="M60" s="42">
        <f>'PG&amp;E 2023 DR Allocations'!M59*1.097</f>
        <v>0</v>
      </c>
      <c r="N60" s="42">
        <f>'PG&amp;E 2023 DR Allocations'!N59*1.097</f>
        <v>0</v>
      </c>
      <c r="O60" s="42">
        <f>'PG&amp;E 2023 DR Allocations'!O59*1.097</f>
        <v>0</v>
      </c>
    </row>
    <row r="61" spans="1:19" x14ac:dyDescent="0.25">
      <c r="A61" s="131"/>
      <c r="B61" s="94"/>
      <c r="C61" s="5" t="s">
        <v>13</v>
      </c>
      <c r="D61" s="42">
        <f>'PG&amp;E 2023 DR Allocations'!D60*1.097</f>
        <v>0</v>
      </c>
      <c r="E61" s="42">
        <f>'PG&amp;E 2023 DR Allocations'!E60*1.097</f>
        <v>0</v>
      </c>
      <c r="F61" s="42">
        <f>'PG&amp;E 2023 DR Allocations'!F60*1.097</f>
        <v>0</v>
      </c>
      <c r="G61" s="42">
        <f>'PG&amp;E 2023 DR Allocations'!G60*1.097</f>
        <v>0</v>
      </c>
      <c r="H61" s="42">
        <f>'PG&amp;E 2023 DR Allocations'!H60*1.097</f>
        <v>1.097</v>
      </c>
      <c r="I61" s="42">
        <f>'PG&amp;E 2023 DR Allocations'!I60*1.097</f>
        <v>1.097</v>
      </c>
      <c r="J61" s="42">
        <f>'PG&amp;E 2023 DR Allocations'!J60*1.097</f>
        <v>1.097</v>
      </c>
      <c r="K61" s="42">
        <f>'PG&amp;E 2023 DR Allocations'!K60*1.097</f>
        <v>1.097</v>
      </c>
      <c r="L61" s="42">
        <f>'PG&amp;E 2023 DR Allocations'!L60*1.097</f>
        <v>1.097</v>
      </c>
      <c r="M61" s="42">
        <f>'PG&amp;E 2023 DR Allocations'!M60*1.097</f>
        <v>1.097</v>
      </c>
      <c r="N61" s="42">
        <f>'PG&amp;E 2023 DR Allocations'!N60*1.097</f>
        <v>0</v>
      </c>
      <c r="O61" s="42">
        <f>'PG&amp;E 2023 DR Allocations'!O60*1.097</f>
        <v>1.097</v>
      </c>
    </row>
    <row r="62" spans="1:19" x14ac:dyDescent="0.25">
      <c r="A62" s="132"/>
      <c r="B62" s="95"/>
      <c r="C62" s="5" t="s">
        <v>5</v>
      </c>
      <c r="D62" s="43">
        <f t="shared" ref="D62:O62" si="6">SUM(D54:D61)</f>
        <v>0</v>
      </c>
      <c r="E62" s="43">
        <f t="shared" si="6"/>
        <v>0</v>
      </c>
      <c r="F62" s="43">
        <f t="shared" si="6"/>
        <v>0</v>
      </c>
      <c r="G62" s="43">
        <f t="shared" si="6"/>
        <v>0</v>
      </c>
      <c r="H62" s="43">
        <f t="shared" si="6"/>
        <v>2.194</v>
      </c>
      <c r="I62" s="43">
        <f t="shared" si="6"/>
        <v>4.3879999999999999</v>
      </c>
      <c r="J62" s="43">
        <f t="shared" si="6"/>
        <v>5.4849999999999994</v>
      </c>
      <c r="K62" s="43">
        <f t="shared" si="6"/>
        <v>4.3879999999999999</v>
      </c>
      <c r="L62" s="43">
        <f t="shared" si="6"/>
        <v>2.194</v>
      </c>
      <c r="M62" s="43">
        <f t="shared" si="6"/>
        <v>2.194</v>
      </c>
      <c r="N62" s="43">
        <f t="shared" si="6"/>
        <v>0</v>
      </c>
      <c r="O62" s="43">
        <f t="shared" si="6"/>
        <v>2.194</v>
      </c>
    </row>
    <row r="63" spans="1:19" x14ac:dyDescent="0.25">
      <c r="A63" s="133" t="s">
        <v>21</v>
      </c>
      <c r="B63" s="93" t="s">
        <v>35</v>
      </c>
      <c r="C63" s="39" t="s">
        <v>6</v>
      </c>
      <c r="D63" s="61">
        <f>'PG&amp;E 2023 DR Allocations'!D62*1.097</f>
        <v>-1.097</v>
      </c>
      <c r="E63" s="61">
        <f>'PG&amp;E 2023 DR Allocations'!E62*1.097</f>
        <v>-1.097</v>
      </c>
      <c r="F63" s="61">
        <f>'PG&amp;E 2023 DR Allocations'!F62*1.097</f>
        <v>-1.097</v>
      </c>
      <c r="G63" s="61">
        <f>'PG&amp;E 2023 DR Allocations'!G62*1.097</f>
        <v>-1.097</v>
      </c>
      <c r="H63" s="61">
        <f>'PG&amp;E 2023 DR Allocations'!H62*1.097</f>
        <v>-1.097</v>
      </c>
      <c r="I63" s="61">
        <f>'PG&amp;E 2023 DR Allocations'!I62*1.097</f>
        <v>-1.097</v>
      </c>
      <c r="J63" s="61">
        <f>'PG&amp;E 2023 DR Allocations'!J62*1.097</f>
        <v>-1.097</v>
      </c>
      <c r="K63" s="61">
        <f>'PG&amp;E 2023 DR Allocations'!K62*1.097</f>
        <v>-1.097</v>
      </c>
      <c r="L63" s="61">
        <f>'PG&amp;E 2023 DR Allocations'!L62*1.097</f>
        <v>-1.097</v>
      </c>
      <c r="M63" s="61">
        <f>'PG&amp;E 2023 DR Allocations'!M62*1.097</f>
        <v>-1.097</v>
      </c>
      <c r="N63" s="61">
        <f>'PG&amp;E 2023 DR Allocations'!N62*1.097</f>
        <v>-1.097</v>
      </c>
      <c r="O63" s="61">
        <f>'PG&amp;E 2023 DR Allocations'!O62*1.097</f>
        <v>-1.097</v>
      </c>
    </row>
    <row r="64" spans="1:19" x14ac:dyDescent="0.25">
      <c r="A64" s="134"/>
      <c r="B64" s="94"/>
      <c r="C64" s="39" t="s">
        <v>7</v>
      </c>
      <c r="D64" s="61">
        <f>'PG&amp;E 2023 DR Allocations'!D63*1.097</f>
        <v>0</v>
      </c>
      <c r="E64" s="61">
        <f>'PG&amp;E 2023 DR Allocations'!E63*1.097</f>
        <v>1.097</v>
      </c>
      <c r="F64" s="61">
        <f>'PG&amp;E 2023 DR Allocations'!F63*1.097</f>
        <v>0</v>
      </c>
      <c r="G64" s="61">
        <f>'PG&amp;E 2023 DR Allocations'!G63*1.097</f>
        <v>1.097</v>
      </c>
      <c r="H64" s="61">
        <f>'PG&amp;E 2023 DR Allocations'!H63*1.097</f>
        <v>1.097</v>
      </c>
      <c r="I64" s="61">
        <f>'PG&amp;E 2023 DR Allocations'!I63*1.097</f>
        <v>1.097</v>
      </c>
      <c r="J64" s="61">
        <f>'PG&amp;E 2023 DR Allocations'!J63*1.097</f>
        <v>1.097</v>
      </c>
      <c r="K64" s="61">
        <f>'PG&amp;E 2023 DR Allocations'!K63*1.097</f>
        <v>1.097</v>
      </c>
      <c r="L64" s="61">
        <f>'PG&amp;E 2023 DR Allocations'!L63*1.097</f>
        <v>1.097</v>
      </c>
      <c r="M64" s="61">
        <f>'PG&amp;E 2023 DR Allocations'!M63*1.097</f>
        <v>1.097</v>
      </c>
      <c r="N64" s="61">
        <f>'PG&amp;E 2023 DR Allocations'!N63*1.097</f>
        <v>1.097</v>
      </c>
      <c r="O64" s="61">
        <f>'PG&amp;E 2023 DR Allocations'!O63*1.097</f>
        <v>0</v>
      </c>
    </row>
    <row r="65" spans="1:15" x14ac:dyDescent="0.25">
      <c r="A65" s="134"/>
      <c r="B65" s="94"/>
      <c r="C65" s="39" t="s">
        <v>8</v>
      </c>
      <c r="D65" s="61">
        <f>'PG&amp;E 2023 DR Allocations'!D64*1.097</f>
        <v>0</v>
      </c>
      <c r="E65" s="61">
        <f>'PG&amp;E 2023 DR Allocations'!E64*1.097</f>
        <v>0</v>
      </c>
      <c r="F65" s="61">
        <f>'PG&amp;E 2023 DR Allocations'!F64*1.097</f>
        <v>0</v>
      </c>
      <c r="G65" s="61">
        <f>'PG&amp;E 2023 DR Allocations'!G64*1.097</f>
        <v>0</v>
      </c>
      <c r="H65" s="61">
        <f>'PG&amp;E 2023 DR Allocations'!H64*1.097</f>
        <v>0</v>
      </c>
      <c r="I65" s="61">
        <f>'PG&amp;E 2023 DR Allocations'!I64*1.097</f>
        <v>0</v>
      </c>
      <c r="J65" s="61">
        <f>'PG&amp;E 2023 DR Allocations'!J64*1.097</f>
        <v>0</v>
      </c>
      <c r="K65" s="61">
        <f>'PG&amp;E 2023 DR Allocations'!K64*1.097</f>
        <v>0</v>
      </c>
      <c r="L65" s="61">
        <f>'PG&amp;E 2023 DR Allocations'!L64*1.097</f>
        <v>0</v>
      </c>
      <c r="M65" s="61">
        <f>'PG&amp;E 2023 DR Allocations'!M64*1.097</f>
        <v>0</v>
      </c>
      <c r="N65" s="61">
        <f>'PG&amp;E 2023 DR Allocations'!N64*1.097</f>
        <v>0</v>
      </c>
      <c r="O65" s="61">
        <f>'PG&amp;E 2023 DR Allocations'!O64*1.097</f>
        <v>0</v>
      </c>
    </row>
    <row r="66" spans="1:15" x14ac:dyDescent="0.25">
      <c r="A66" s="134"/>
      <c r="B66" s="94"/>
      <c r="C66" s="39" t="s">
        <v>9</v>
      </c>
      <c r="D66" s="61">
        <f>'PG&amp;E 2023 DR Allocations'!D65*1.097</f>
        <v>1.097</v>
      </c>
      <c r="E66" s="61">
        <f>'PG&amp;E 2023 DR Allocations'!E65*1.097</f>
        <v>1.097</v>
      </c>
      <c r="F66" s="61">
        <f>'PG&amp;E 2023 DR Allocations'!F65*1.097</f>
        <v>1.097</v>
      </c>
      <c r="G66" s="61">
        <f>'PG&amp;E 2023 DR Allocations'!G65*1.097</f>
        <v>1.097</v>
      </c>
      <c r="H66" s="61">
        <f>'PG&amp;E 2023 DR Allocations'!H65*1.097</f>
        <v>1.097</v>
      </c>
      <c r="I66" s="61">
        <f>'PG&amp;E 2023 DR Allocations'!I65*1.097</f>
        <v>1.097</v>
      </c>
      <c r="J66" s="61">
        <f>'PG&amp;E 2023 DR Allocations'!J65*1.097</f>
        <v>1.097</v>
      </c>
      <c r="K66" s="61">
        <f>'PG&amp;E 2023 DR Allocations'!K65*1.097</f>
        <v>1.097</v>
      </c>
      <c r="L66" s="61">
        <f>'PG&amp;E 2023 DR Allocations'!L65*1.097</f>
        <v>1.097</v>
      </c>
      <c r="M66" s="61">
        <f>'PG&amp;E 2023 DR Allocations'!M65*1.097</f>
        <v>1.097</v>
      </c>
      <c r="N66" s="61">
        <f>'PG&amp;E 2023 DR Allocations'!N65*1.097</f>
        <v>1.097</v>
      </c>
      <c r="O66" s="61">
        <f>'PG&amp;E 2023 DR Allocations'!O65*1.097</f>
        <v>1.097</v>
      </c>
    </row>
    <row r="67" spans="1:15" x14ac:dyDescent="0.25">
      <c r="A67" s="134"/>
      <c r="B67" s="94"/>
      <c r="C67" s="39" t="s">
        <v>10</v>
      </c>
      <c r="D67" s="61">
        <f>'PG&amp;E 2023 DR Allocations'!D66*1.097</f>
        <v>0</v>
      </c>
      <c r="E67" s="61">
        <f>'PG&amp;E 2023 DR Allocations'!E66*1.097</f>
        <v>0</v>
      </c>
      <c r="F67" s="61">
        <f>'PG&amp;E 2023 DR Allocations'!F66*1.097</f>
        <v>0</v>
      </c>
      <c r="G67" s="61">
        <f>'PG&amp;E 2023 DR Allocations'!G66*1.097</f>
        <v>0</v>
      </c>
      <c r="H67" s="61">
        <f>'PG&amp;E 2023 DR Allocations'!H66*1.097</f>
        <v>0</v>
      </c>
      <c r="I67" s="61">
        <f>'PG&amp;E 2023 DR Allocations'!I66*1.097</f>
        <v>0</v>
      </c>
      <c r="J67" s="61">
        <f>'PG&amp;E 2023 DR Allocations'!J66*1.097</f>
        <v>0</v>
      </c>
      <c r="K67" s="61">
        <f>'PG&amp;E 2023 DR Allocations'!K66*1.097</f>
        <v>0</v>
      </c>
      <c r="L67" s="61">
        <f>'PG&amp;E 2023 DR Allocations'!L66*1.097</f>
        <v>0</v>
      </c>
      <c r="M67" s="61">
        <f>'PG&amp;E 2023 DR Allocations'!M66*1.097</f>
        <v>0</v>
      </c>
      <c r="N67" s="61">
        <f>'PG&amp;E 2023 DR Allocations'!N66*1.097</f>
        <v>0</v>
      </c>
      <c r="O67" s="61">
        <f>'PG&amp;E 2023 DR Allocations'!O66*1.097</f>
        <v>0</v>
      </c>
    </row>
    <row r="68" spans="1:15" x14ac:dyDescent="0.25">
      <c r="A68" s="134"/>
      <c r="B68" s="94"/>
      <c r="C68" s="39" t="s">
        <v>11</v>
      </c>
      <c r="D68" s="61">
        <f>'PG&amp;E 2023 DR Allocations'!D67*1.097</f>
        <v>0</v>
      </c>
      <c r="E68" s="61">
        <f>'PG&amp;E 2023 DR Allocations'!E67*1.097</f>
        <v>0</v>
      </c>
      <c r="F68" s="61">
        <f>'PG&amp;E 2023 DR Allocations'!F67*1.097</f>
        <v>0</v>
      </c>
      <c r="G68" s="61">
        <f>'PG&amp;E 2023 DR Allocations'!G67*1.097</f>
        <v>0</v>
      </c>
      <c r="H68" s="61">
        <f>'PG&amp;E 2023 DR Allocations'!H67*1.097</f>
        <v>0</v>
      </c>
      <c r="I68" s="61">
        <f>'PG&amp;E 2023 DR Allocations'!I67*1.097</f>
        <v>0</v>
      </c>
      <c r="J68" s="61">
        <f>'PG&amp;E 2023 DR Allocations'!J67*1.097</f>
        <v>0</v>
      </c>
      <c r="K68" s="61">
        <f>'PG&amp;E 2023 DR Allocations'!K67*1.097</f>
        <v>0</v>
      </c>
      <c r="L68" s="61">
        <f>'PG&amp;E 2023 DR Allocations'!L67*1.097</f>
        <v>0</v>
      </c>
      <c r="M68" s="61">
        <f>'PG&amp;E 2023 DR Allocations'!M67*1.097</f>
        <v>0</v>
      </c>
      <c r="N68" s="61">
        <f>'PG&amp;E 2023 DR Allocations'!N67*1.097</f>
        <v>0</v>
      </c>
      <c r="O68" s="61">
        <f>'PG&amp;E 2023 DR Allocations'!O67*1.097</f>
        <v>0</v>
      </c>
    </row>
    <row r="69" spans="1:15" x14ac:dyDescent="0.25">
      <c r="A69" s="134"/>
      <c r="B69" s="94"/>
      <c r="C69" s="39" t="s">
        <v>12</v>
      </c>
      <c r="D69" s="61">
        <f>'PG&amp;E 2023 DR Allocations'!D68*1.097</f>
        <v>0</v>
      </c>
      <c r="E69" s="61">
        <f>'PG&amp;E 2023 DR Allocations'!E68*1.097</f>
        <v>0</v>
      </c>
      <c r="F69" s="61">
        <f>'PG&amp;E 2023 DR Allocations'!F68*1.097</f>
        <v>0</v>
      </c>
      <c r="G69" s="61">
        <f>'PG&amp;E 2023 DR Allocations'!G68*1.097</f>
        <v>0</v>
      </c>
      <c r="H69" s="61">
        <f>'PG&amp;E 2023 DR Allocations'!H68*1.097</f>
        <v>0</v>
      </c>
      <c r="I69" s="61">
        <f>'PG&amp;E 2023 DR Allocations'!I68*1.097</f>
        <v>0</v>
      </c>
      <c r="J69" s="61">
        <f>'PG&amp;E 2023 DR Allocations'!J68*1.097</f>
        <v>0</v>
      </c>
      <c r="K69" s="61">
        <f>'PG&amp;E 2023 DR Allocations'!K68*1.097</f>
        <v>0</v>
      </c>
      <c r="L69" s="61">
        <f>'PG&amp;E 2023 DR Allocations'!L68*1.097</f>
        <v>0</v>
      </c>
      <c r="M69" s="61">
        <f>'PG&amp;E 2023 DR Allocations'!M68*1.097</f>
        <v>0</v>
      </c>
      <c r="N69" s="61">
        <f>'PG&amp;E 2023 DR Allocations'!N68*1.097</f>
        <v>0</v>
      </c>
      <c r="O69" s="61">
        <f>'PG&amp;E 2023 DR Allocations'!O68*1.097</f>
        <v>0</v>
      </c>
    </row>
    <row r="70" spans="1:15" x14ac:dyDescent="0.25">
      <c r="A70" s="134"/>
      <c r="B70" s="94"/>
      <c r="C70" s="39" t="s">
        <v>13</v>
      </c>
      <c r="D70" s="61">
        <f>'PG&amp;E 2023 DR Allocations'!D69*1.097</f>
        <v>1.097</v>
      </c>
      <c r="E70" s="61">
        <f>'PG&amp;E 2023 DR Allocations'!E69*1.097</f>
        <v>2.194</v>
      </c>
      <c r="F70" s="61">
        <f>'PG&amp;E 2023 DR Allocations'!F69*1.097</f>
        <v>1.097</v>
      </c>
      <c r="G70" s="61">
        <f>'PG&amp;E 2023 DR Allocations'!G69*1.097</f>
        <v>2.194</v>
      </c>
      <c r="H70" s="61">
        <f>'PG&amp;E 2023 DR Allocations'!H69*1.097</f>
        <v>2.194</v>
      </c>
      <c r="I70" s="61">
        <f>'PG&amp;E 2023 DR Allocations'!I69*1.097</f>
        <v>3.2909999999999999</v>
      </c>
      <c r="J70" s="61">
        <f>'PG&amp;E 2023 DR Allocations'!J69*1.097</f>
        <v>3.2909999999999999</v>
      </c>
      <c r="K70" s="61">
        <f>'PG&amp;E 2023 DR Allocations'!K69*1.097</f>
        <v>3.2909999999999999</v>
      </c>
      <c r="L70" s="61">
        <f>'PG&amp;E 2023 DR Allocations'!L69*1.097</f>
        <v>3.2909999999999999</v>
      </c>
      <c r="M70" s="61">
        <f>'PG&amp;E 2023 DR Allocations'!M69*1.097</f>
        <v>2.194</v>
      </c>
      <c r="N70" s="61">
        <f>'PG&amp;E 2023 DR Allocations'!N69*1.097</f>
        <v>2.194</v>
      </c>
      <c r="O70" s="61">
        <f>'PG&amp;E 2023 DR Allocations'!O69*1.097</f>
        <v>1.097</v>
      </c>
    </row>
    <row r="71" spans="1:15" x14ac:dyDescent="0.25">
      <c r="A71" s="135"/>
      <c r="B71" s="95"/>
      <c r="C71" s="39" t="s">
        <v>5</v>
      </c>
      <c r="D71" s="62">
        <f t="shared" ref="D71:O71" si="7">SUM(D63:D70)</f>
        <v>1.097</v>
      </c>
      <c r="E71" s="62">
        <f t="shared" si="7"/>
        <v>3.2909999999999999</v>
      </c>
      <c r="F71" s="62">
        <f t="shared" si="7"/>
        <v>1.097</v>
      </c>
      <c r="G71" s="62">
        <f t="shared" si="7"/>
        <v>3.2909999999999999</v>
      </c>
      <c r="H71" s="62">
        <f t="shared" si="7"/>
        <v>3.2909999999999999</v>
      </c>
      <c r="I71" s="62">
        <f t="shared" si="7"/>
        <v>4.3879999999999999</v>
      </c>
      <c r="J71" s="62">
        <f t="shared" si="7"/>
        <v>4.3879999999999999</v>
      </c>
      <c r="K71" s="62">
        <f t="shared" si="7"/>
        <v>4.3879999999999999</v>
      </c>
      <c r="L71" s="62">
        <f t="shared" si="7"/>
        <v>4.3879999999999999</v>
      </c>
      <c r="M71" s="62">
        <f t="shared" si="7"/>
        <v>3.2909999999999999</v>
      </c>
      <c r="N71" s="62">
        <f t="shared" si="7"/>
        <v>3.2909999999999999</v>
      </c>
      <c r="O71" s="62">
        <f t="shared" si="7"/>
        <v>1.097</v>
      </c>
    </row>
    <row r="72" spans="1:15" x14ac:dyDescent="0.25">
      <c r="A72" s="130" t="s">
        <v>4</v>
      </c>
      <c r="B72" s="93" t="s">
        <v>34</v>
      </c>
      <c r="C72" s="5" t="s">
        <v>6</v>
      </c>
      <c r="D72" s="42">
        <f>'PG&amp;E 2023 DR Allocations'!D71*1.097</f>
        <v>7.6790000000000003</v>
      </c>
      <c r="E72" s="42">
        <f>'PG&amp;E 2023 DR Allocations'!E71*1.097</f>
        <v>7.6790000000000003</v>
      </c>
      <c r="F72" s="42">
        <f>'PG&amp;E 2023 DR Allocations'!F71*1.097</f>
        <v>7.6790000000000003</v>
      </c>
      <c r="G72" s="42">
        <f>'PG&amp;E 2023 DR Allocations'!G71*1.097</f>
        <v>6.5819999999999999</v>
      </c>
      <c r="H72" s="42">
        <f>'PG&amp;E 2023 DR Allocations'!H71*1.097</f>
        <v>8.7759999999999998</v>
      </c>
      <c r="I72" s="42">
        <f>'PG&amp;E 2023 DR Allocations'!I71*1.097</f>
        <v>15.358000000000001</v>
      </c>
      <c r="J72" s="42">
        <f>'PG&amp;E 2023 DR Allocations'!J71*1.097</f>
        <v>15.358000000000001</v>
      </c>
      <c r="K72" s="42">
        <f>'PG&amp;E 2023 DR Allocations'!K71*1.097</f>
        <v>16.454999999999998</v>
      </c>
      <c r="L72" s="42">
        <f>'PG&amp;E 2023 DR Allocations'!L71*1.097</f>
        <v>16.454999999999998</v>
      </c>
      <c r="M72" s="42">
        <f>'PG&amp;E 2023 DR Allocations'!M71*1.097</f>
        <v>9.8729999999999993</v>
      </c>
      <c r="N72" s="42">
        <f>'PG&amp;E 2023 DR Allocations'!N71*1.097</f>
        <v>9.8729999999999993</v>
      </c>
      <c r="O72" s="42">
        <f>'PG&amp;E 2023 DR Allocations'!O71*1.097</f>
        <v>10.969999999999999</v>
      </c>
    </row>
    <row r="73" spans="1:15" x14ac:dyDescent="0.25">
      <c r="A73" s="131"/>
      <c r="B73" s="94"/>
      <c r="C73" s="5" t="s">
        <v>7</v>
      </c>
      <c r="D73" s="42">
        <f>'PG&amp;E 2023 DR Allocations'!D72*1.097</f>
        <v>3.2909999999999999</v>
      </c>
      <c r="E73" s="42">
        <f>'PG&amp;E 2023 DR Allocations'!E72*1.097</f>
        <v>3.2909999999999999</v>
      </c>
      <c r="F73" s="42">
        <f>'PG&amp;E 2023 DR Allocations'!F72*1.097</f>
        <v>3.2909999999999999</v>
      </c>
      <c r="G73" s="42">
        <f>'PG&amp;E 2023 DR Allocations'!G72*1.097</f>
        <v>3.2909999999999999</v>
      </c>
      <c r="H73" s="42">
        <f>'PG&amp;E 2023 DR Allocations'!H72*1.097</f>
        <v>6.5819999999999999</v>
      </c>
      <c r="I73" s="42">
        <f>'PG&amp;E 2023 DR Allocations'!I72*1.097</f>
        <v>16.454999999999998</v>
      </c>
      <c r="J73" s="42">
        <f>'PG&amp;E 2023 DR Allocations'!J72*1.097</f>
        <v>16.454999999999998</v>
      </c>
      <c r="K73" s="42">
        <f>'PG&amp;E 2023 DR Allocations'!K72*1.097</f>
        <v>15.358000000000001</v>
      </c>
      <c r="L73" s="42">
        <f>'PG&amp;E 2023 DR Allocations'!L72*1.097</f>
        <v>14.260999999999999</v>
      </c>
      <c r="M73" s="42">
        <f>'PG&amp;E 2023 DR Allocations'!M72*1.097</f>
        <v>5.4849999999999994</v>
      </c>
      <c r="N73" s="42">
        <f>'PG&amp;E 2023 DR Allocations'!N72*1.097</f>
        <v>3.2909999999999999</v>
      </c>
      <c r="O73" s="42">
        <f>'PG&amp;E 2023 DR Allocations'!O72*1.097</f>
        <v>4.3879999999999999</v>
      </c>
    </row>
    <row r="74" spans="1:15" x14ac:dyDescent="0.25">
      <c r="A74" s="131"/>
      <c r="B74" s="94"/>
      <c r="C74" s="5" t="s">
        <v>8</v>
      </c>
      <c r="D74" s="42">
        <f>'PG&amp;E 2023 DR Allocations'!D73*1.097</f>
        <v>0</v>
      </c>
      <c r="E74" s="42">
        <f>'PG&amp;E 2023 DR Allocations'!E73*1.097</f>
        <v>0</v>
      </c>
      <c r="F74" s="42">
        <f>'PG&amp;E 2023 DR Allocations'!F73*1.097</f>
        <v>0</v>
      </c>
      <c r="G74" s="42">
        <f>'PG&amp;E 2023 DR Allocations'!G73*1.097</f>
        <v>0</v>
      </c>
      <c r="H74" s="42">
        <f>'PG&amp;E 2023 DR Allocations'!H73*1.097</f>
        <v>0</v>
      </c>
      <c r="I74" s="42">
        <f>'PG&amp;E 2023 DR Allocations'!I73*1.097</f>
        <v>0</v>
      </c>
      <c r="J74" s="42">
        <f>'PG&amp;E 2023 DR Allocations'!J73*1.097</f>
        <v>0</v>
      </c>
      <c r="K74" s="42">
        <f>'PG&amp;E 2023 DR Allocations'!K73*1.097</f>
        <v>0</v>
      </c>
      <c r="L74" s="42">
        <f>'PG&amp;E 2023 DR Allocations'!L73*1.097</f>
        <v>0</v>
      </c>
      <c r="M74" s="42">
        <f>'PG&amp;E 2023 DR Allocations'!M73*1.097</f>
        <v>0</v>
      </c>
      <c r="N74" s="42">
        <f>'PG&amp;E 2023 DR Allocations'!N73*1.097</f>
        <v>0</v>
      </c>
      <c r="O74" s="42">
        <f>'PG&amp;E 2023 DR Allocations'!O73*1.097</f>
        <v>0</v>
      </c>
    </row>
    <row r="75" spans="1:15" x14ac:dyDescent="0.25">
      <c r="A75" s="131"/>
      <c r="B75" s="94"/>
      <c r="C75" s="5" t="s">
        <v>9</v>
      </c>
      <c r="D75" s="42">
        <f>'PG&amp;E 2023 DR Allocations'!D74*1.097</f>
        <v>1.097</v>
      </c>
      <c r="E75" s="42">
        <f>'PG&amp;E 2023 DR Allocations'!E74*1.097</f>
        <v>1.097</v>
      </c>
      <c r="F75" s="42">
        <f>'PG&amp;E 2023 DR Allocations'!F74*1.097</f>
        <v>1.097</v>
      </c>
      <c r="G75" s="42">
        <f>'PG&amp;E 2023 DR Allocations'!G74*1.097</f>
        <v>1.097</v>
      </c>
      <c r="H75" s="42">
        <f>'PG&amp;E 2023 DR Allocations'!H74*1.097</f>
        <v>2.194</v>
      </c>
      <c r="I75" s="42">
        <f>'PG&amp;E 2023 DR Allocations'!I74*1.097</f>
        <v>6.5819999999999999</v>
      </c>
      <c r="J75" s="42">
        <f>'PG&amp;E 2023 DR Allocations'!J74*1.097</f>
        <v>6.5819999999999999</v>
      </c>
      <c r="K75" s="42">
        <f>'PG&amp;E 2023 DR Allocations'!K74*1.097</f>
        <v>6.5819999999999999</v>
      </c>
      <c r="L75" s="42">
        <f>'PG&amp;E 2023 DR Allocations'!L74*1.097</f>
        <v>5.4849999999999994</v>
      </c>
      <c r="M75" s="42">
        <f>'PG&amp;E 2023 DR Allocations'!M74*1.097</f>
        <v>2.194</v>
      </c>
      <c r="N75" s="42">
        <f>'PG&amp;E 2023 DR Allocations'!N74*1.097</f>
        <v>1.097</v>
      </c>
      <c r="O75" s="42">
        <f>'PG&amp;E 2023 DR Allocations'!O74*1.097</f>
        <v>1.097</v>
      </c>
    </row>
    <row r="76" spans="1:15" x14ac:dyDescent="0.25">
      <c r="A76" s="131"/>
      <c r="B76" s="94"/>
      <c r="C76" s="5" t="s">
        <v>10</v>
      </c>
      <c r="D76" s="42">
        <f>'PG&amp;E 2023 DR Allocations'!D75*1.097</f>
        <v>3.2909999999999999</v>
      </c>
      <c r="E76" s="42">
        <f>'PG&amp;E 2023 DR Allocations'!E75*1.097</f>
        <v>2.194</v>
      </c>
      <c r="F76" s="42">
        <f>'PG&amp;E 2023 DR Allocations'!F75*1.097</f>
        <v>2.194</v>
      </c>
      <c r="G76" s="42">
        <f>'PG&amp;E 2023 DR Allocations'!G75*1.097</f>
        <v>2.194</v>
      </c>
      <c r="H76" s="42">
        <f>'PG&amp;E 2023 DR Allocations'!H75*1.097</f>
        <v>2.194</v>
      </c>
      <c r="I76" s="42">
        <f>'PG&amp;E 2023 DR Allocations'!I75*1.097</f>
        <v>3.2909999999999999</v>
      </c>
      <c r="J76" s="42">
        <f>'PG&amp;E 2023 DR Allocations'!J75*1.097</f>
        <v>3.2909999999999999</v>
      </c>
      <c r="K76" s="42">
        <f>'PG&amp;E 2023 DR Allocations'!K75*1.097</f>
        <v>3.2909999999999999</v>
      </c>
      <c r="L76" s="42">
        <f>'PG&amp;E 2023 DR Allocations'!L75*1.097</f>
        <v>3.2909999999999999</v>
      </c>
      <c r="M76" s="42">
        <f>'PG&amp;E 2023 DR Allocations'!M75*1.097</f>
        <v>3.2909999999999999</v>
      </c>
      <c r="N76" s="42">
        <f>'PG&amp;E 2023 DR Allocations'!N75*1.097</f>
        <v>3.2909999999999999</v>
      </c>
      <c r="O76" s="42">
        <f>'PG&amp;E 2023 DR Allocations'!O75*1.097</f>
        <v>3.2909999999999999</v>
      </c>
    </row>
    <row r="77" spans="1:15" x14ac:dyDescent="0.25">
      <c r="A77" s="131"/>
      <c r="B77" s="94"/>
      <c r="C77" s="5" t="s">
        <v>11</v>
      </c>
      <c r="D77" s="42">
        <f>'PG&amp;E 2023 DR Allocations'!D76*1.097</f>
        <v>4.3879999999999999</v>
      </c>
      <c r="E77" s="42">
        <f>'PG&amp;E 2023 DR Allocations'!E76*1.097</f>
        <v>4.3879999999999999</v>
      </c>
      <c r="F77" s="42">
        <f>'PG&amp;E 2023 DR Allocations'!F76*1.097</f>
        <v>3.2909999999999999</v>
      </c>
      <c r="G77" s="42">
        <f>'PG&amp;E 2023 DR Allocations'!G76*1.097</f>
        <v>3.2909999999999999</v>
      </c>
      <c r="H77" s="42">
        <f>'PG&amp;E 2023 DR Allocations'!H76*1.097</f>
        <v>5.4849999999999994</v>
      </c>
      <c r="I77" s="42">
        <f>'PG&amp;E 2023 DR Allocations'!I76*1.097</f>
        <v>15.358000000000001</v>
      </c>
      <c r="J77" s="42">
        <f>'PG&amp;E 2023 DR Allocations'!J76*1.097</f>
        <v>15.358000000000001</v>
      </c>
      <c r="K77" s="42">
        <f>'PG&amp;E 2023 DR Allocations'!K76*1.097</f>
        <v>15.358000000000001</v>
      </c>
      <c r="L77" s="42">
        <f>'PG&amp;E 2023 DR Allocations'!L76*1.097</f>
        <v>13.164</v>
      </c>
      <c r="M77" s="42">
        <f>'PG&amp;E 2023 DR Allocations'!M76*1.097</f>
        <v>5.4849999999999994</v>
      </c>
      <c r="N77" s="42">
        <f>'PG&amp;E 2023 DR Allocations'!N76*1.097</f>
        <v>4.3879999999999999</v>
      </c>
      <c r="O77" s="42">
        <f>'PG&amp;E 2023 DR Allocations'!O76*1.097</f>
        <v>4.3879999999999999</v>
      </c>
    </row>
    <row r="78" spans="1:15" x14ac:dyDescent="0.25">
      <c r="A78" s="131"/>
      <c r="B78" s="94"/>
      <c r="C78" s="5" t="s">
        <v>12</v>
      </c>
      <c r="D78" s="42">
        <f>'PG&amp;E 2023 DR Allocations'!D77*1.097</f>
        <v>2.194</v>
      </c>
      <c r="E78" s="42">
        <f>'PG&amp;E 2023 DR Allocations'!E77*1.097</f>
        <v>1.097</v>
      </c>
      <c r="F78" s="42">
        <f>'PG&amp;E 2023 DR Allocations'!F77*1.097</f>
        <v>1.097</v>
      </c>
      <c r="G78" s="42">
        <f>'PG&amp;E 2023 DR Allocations'!G77*1.097</f>
        <v>1.097</v>
      </c>
      <c r="H78" s="42">
        <f>'PG&amp;E 2023 DR Allocations'!H77*1.097</f>
        <v>3.2909999999999999</v>
      </c>
      <c r="I78" s="42">
        <f>'PG&amp;E 2023 DR Allocations'!I77*1.097</f>
        <v>6.5819999999999999</v>
      </c>
      <c r="J78" s="42">
        <f>'PG&amp;E 2023 DR Allocations'!J77*1.097</f>
        <v>6.5819999999999999</v>
      </c>
      <c r="K78" s="42">
        <f>'PG&amp;E 2023 DR Allocations'!K77*1.097</f>
        <v>6.5819999999999999</v>
      </c>
      <c r="L78" s="42">
        <f>'PG&amp;E 2023 DR Allocations'!L77*1.097</f>
        <v>5.4849999999999994</v>
      </c>
      <c r="M78" s="42">
        <f>'PG&amp;E 2023 DR Allocations'!M77*1.097</f>
        <v>2.194</v>
      </c>
      <c r="N78" s="42">
        <f>'PG&amp;E 2023 DR Allocations'!N77*1.097</f>
        <v>2.194</v>
      </c>
      <c r="O78" s="42">
        <f>'PG&amp;E 2023 DR Allocations'!O77*1.097</f>
        <v>2.194</v>
      </c>
    </row>
    <row r="79" spans="1:15" x14ac:dyDescent="0.25">
      <c r="A79" s="131"/>
      <c r="B79" s="94"/>
      <c r="C79" s="5" t="s">
        <v>13</v>
      </c>
      <c r="D79" s="42">
        <f>'PG&amp;E 2023 DR Allocations'!D78*1.097</f>
        <v>2.194</v>
      </c>
      <c r="E79" s="42">
        <f>'PG&amp;E 2023 DR Allocations'!E78*1.097</f>
        <v>2.194</v>
      </c>
      <c r="F79" s="42">
        <f>'PG&amp;E 2023 DR Allocations'!F78*1.097</f>
        <v>2.194</v>
      </c>
      <c r="G79" s="42">
        <f>'PG&amp;E 2023 DR Allocations'!G78*1.097</f>
        <v>2.194</v>
      </c>
      <c r="H79" s="42">
        <f>'PG&amp;E 2023 DR Allocations'!H78*1.097</f>
        <v>2.194</v>
      </c>
      <c r="I79" s="42">
        <f>'PG&amp;E 2023 DR Allocations'!I78*1.097</f>
        <v>8.7759999999999998</v>
      </c>
      <c r="J79" s="42">
        <f>'PG&amp;E 2023 DR Allocations'!J78*1.097</f>
        <v>9.8729999999999993</v>
      </c>
      <c r="K79" s="42">
        <f>'PG&amp;E 2023 DR Allocations'!K78*1.097</f>
        <v>8.7759999999999998</v>
      </c>
      <c r="L79" s="42">
        <f>'PG&amp;E 2023 DR Allocations'!L78*1.097</f>
        <v>8.7759999999999998</v>
      </c>
      <c r="M79" s="42">
        <f>'PG&amp;E 2023 DR Allocations'!M78*1.097</f>
        <v>3.2909999999999999</v>
      </c>
      <c r="N79" s="42">
        <f>'PG&amp;E 2023 DR Allocations'!N78*1.097</f>
        <v>2.194</v>
      </c>
      <c r="O79" s="42">
        <f>'PG&amp;E 2023 DR Allocations'!O78*1.097</f>
        <v>2.194</v>
      </c>
    </row>
    <row r="80" spans="1:15" x14ac:dyDescent="0.25">
      <c r="A80" s="132"/>
      <c r="B80" s="95"/>
      <c r="C80" s="5" t="s">
        <v>5</v>
      </c>
      <c r="D80" s="43">
        <f t="shared" ref="D80:O80" si="8">SUM(D72:D79)</f>
        <v>24.134</v>
      </c>
      <c r="E80" s="43">
        <f t="shared" si="8"/>
        <v>21.94</v>
      </c>
      <c r="F80" s="43">
        <f t="shared" si="8"/>
        <v>20.843</v>
      </c>
      <c r="G80" s="43">
        <f t="shared" si="8"/>
        <v>19.745999999999999</v>
      </c>
      <c r="H80" s="43">
        <f t="shared" si="8"/>
        <v>30.715999999999998</v>
      </c>
      <c r="I80" s="43">
        <f t="shared" si="8"/>
        <v>72.402000000000001</v>
      </c>
      <c r="J80" s="43">
        <f t="shared" si="8"/>
        <v>73.498999999999995</v>
      </c>
      <c r="K80" s="43">
        <f t="shared" si="8"/>
        <v>72.402000000000001</v>
      </c>
      <c r="L80" s="43">
        <f t="shared" si="8"/>
        <v>66.916999999999987</v>
      </c>
      <c r="M80" s="43">
        <f t="shared" si="8"/>
        <v>31.812999999999999</v>
      </c>
      <c r="N80" s="43">
        <f t="shared" si="8"/>
        <v>26.327999999999996</v>
      </c>
      <c r="O80" s="43">
        <f t="shared" si="8"/>
        <v>28.521999999999998</v>
      </c>
    </row>
    <row r="81" spans="1:15" x14ac:dyDescent="0.25">
      <c r="A81" s="133" t="s">
        <v>22</v>
      </c>
      <c r="B81" s="93" t="s">
        <v>34</v>
      </c>
      <c r="C81" s="39" t="s">
        <v>6</v>
      </c>
      <c r="D81" s="61">
        <f>'PG&amp;E 2023 DR Allocations'!D80*1.097</f>
        <v>0</v>
      </c>
      <c r="E81" s="61">
        <f>'PG&amp;E 2023 DR Allocations'!E80*1.097</f>
        <v>0</v>
      </c>
      <c r="F81" s="61">
        <f>'PG&amp;E 2023 DR Allocations'!F80*1.097</f>
        <v>0</v>
      </c>
      <c r="G81" s="61">
        <f>'PG&amp;E 2023 DR Allocations'!G80*1.097</f>
        <v>0</v>
      </c>
      <c r="H81" s="61">
        <f>'PG&amp;E 2023 DR Allocations'!H80*1.097</f>
        <v>0</v>
      </c>
      <c r="I81" s="61">
        <f>'PG&amp;E 2023 DR Allocations'!I80*1.097</f>
        <v>0</v>
      </c>
      <c r="J81" s="61">
        <f>'PG&amp;E 2023 DR Allocations'!J80*1.097</f>
        <v>0</v>
      </c>
      <c r="K81" s="61">
        <f>'PG&amp;E 2023 DR Allocations'!K80*1.097</f>
        <v>0</v>
      </c>
      <c r="L81" s="61">
        <f>'PG&amp;E 2023 DR Allocations'!L80*1.097</f>
        <v>0</v>
      </c>
      <c r="M81" s="61">
        <f>'PG&amp;E 2023 DR Allocations'!M80*1.097</f>
        <v>0</v>
      </c>
      <c r="N81" s="61">
        <f>'PG&amp;E 2023 DR Allocations'!N80*1.097</f>
        <v>0</v>
      </c>
      <c r="O81" s="61">
        <f>'PG&amp;E 2023 DR Allocations'!O80*1.097</f>
        <v>0</v>
      </c>
    </row>
    <row r="82" spans="1:15" x14ac:dyDescent="0.25">
      <c r="A82" s="134"/>
      <c r="B82" s="94"/>
      <c r="C82" s="39" t="s">
        <v>7</v>
      </c>
      <c r="D82" s="61">
        <f>'PG&amp;E 2023 DR Allocations'!D81*1.097</f>
        <v>0</v>
      </c>
      <c r="E82" s="61">
        <f>'PG&amp;E 2023 DR Allocations'!E81*1.097</f>
        <v>0</v>
      </c>
      <c r="F82" s="61">
        <f>'PG&amp;E 2023 DR Allocations'!F81*1.097</f>
        <v>0</v>
      </c>
      <c r="G82" s="61">
        <f>'PG&amp;E 2023 DR Allocations'!G81*1.097</f>
        <v>0</v>
      </c>
      <c r="H82" s="61">
        <f>'PG&amp;E 2023 DR Allocations'!H81*1.097</f>
        <v>0</v>
      </c>
      <c r="I82" s="61">
        <f>'PG&amp;E 2023 DR Allocations'!I81*1.097</f>
        <v>0</v>
      </c>
      <c r="J82" s="61">
        <f>'PG&amp;E 2023 DR Allocations'!J81*1.097</f>
        <v>0</v>
      </c>
      <c r="K82" s="61">
        <f>'PG&amp;E 2023 DR Allocations'!K81*1.097</f>
        <v>0</v>
      </c>
      <c r="L82" s="61">
        <f>'PG&amp;E 2023 DR Allocations'!L81*1.097</f>
        <v>0</v>
      </c>
      <c r="M82" s="61">
        <f>'PG&amp;E 2023 DR Allocations'!M81*1.097</f>
        <v>0</v>
      </c>
      <c r="N82" s="61">
        <f>'PG&amp;E 2023 DR Allocations'!N81*1.097</f>
        <v>0</v>
      </c>
      <c r="O82" s="61">
        <f>'PG&amp;E 2023 DR Allocations'!O81*1.097</f>
        <v>0</v>
      </c>
    </row>
    <row r="83" spans="1:15" x14ac:dyDescent="0.25">
      <c r="A83" s="134"/>
      <c r="B83" s="94"/>
      <c r="C83" s="39" t="s">
        <v>8</v>
      </c>
      <c r="D83" s="61">
        <f>'PG&amp;E 2023 DR Allocations'!D82*1.097</f>
        <v>0</v>
      </c>
      <c r="E83" s="61">
        <f>'PG&amp;E 2023 DR Allocations'!E82*1.097</f>
        <v>0</v>
      </c>
      <c r="F83" s="61">
        <f>'PG&amp;E 2023 DR Allocations'!F82*1.097</f>
        <v>0</v>
      </c>
      <c r="G83" s="61">
        <f>'PG&amp;E 2023 DR Allocations'!G82*1.097</f>
        <v>0</v>
      </c>
      <c r="H83" s="61">
        <f>'PG&amp;E 2023 DR Allocations'!H82*1.097</f>
        <v>0</v>
      </c>
      <c r="I83" s="61">
        <f>'PG&amp;E 2023 DR Allocations'!I82*1.097</f>
        <v>0</v>
      </c>
      <c r="J83" s="61">
        <f>'PG&amp;E 2023 DR Allocations'!J82*1.097</f>
        <v>0</v>
      </c>
      <c r="K83" s="61">
        <f>'PG&amp;E 2023 DR Allocations'!K82*1.097</f>
        <v>0</v>
      </c>
      <c r="L83" s="61">
        <f>'PG&amp;E 2023 DR Allocations'!L82*1.097</f>
        <v>0</v>
      </c>
      <c r="M83" s="61">
        <f>'PG&amp;E 2023 DR Allocations'!M82*1.097</f>
        <v>0</v>
      </c>
      <c r="N83" s="61">
        <f>'PG&amp;E 2023 DR Allocations'!N82*1.097</f>
        <v>0</v>
      </c>
      <c r="O83" s="61">
        <f>'PG&amp;E 2023 DR Allocations'!O82*1.097</f>
        <v>0</v>
      </c>
    </row>
    <row r="84" spans="1:15" x14ac:dyDescent="0.25">
      <c r="A84" s="134"/>
      <c r="B84" s="94"/>
      <c r="C84" s="39" t="s">
        <v>9</v>
      </c>
      <c r="D84" s="61">
        <f>'PG&amp;E 2023 DR Allocations'!D83*1.097</f>
        <v>0</v>
      </c>
      <c r="E84" s="61">
        <f>'PG&amp;E 2023 DR Allocations'!E83*1.097</f>
        <v>0</v>
      </c>
      <c r="F84" s="61">
        <f>'PG&amp;E 2023 DR Allocations'!F83*1.097</f>
        <v>0</v>
      </c>
      <c r="G84" s="61">
        <f>'PG&amp;E 2023 DR Allocations'!G83*1.097</f>
        <v>0</v>
      </c>
      <c r="H84" s="61">
        <f>'PG&amp;E 2023 DR Allocations'!H83*1.097</f>
        <v>0</v>
      </c>
      <c r="I84" s="61">
        <f>'PG&amp;E 2023 DR Allocations'!I83*1.097</f>
        <v>0</v>
      </c>
      <c r="J84" s="61">
        <f>'PG&amp;E 2023 DR Allocations'!J83*1.097</f>
        <v>0</v>
      </c>
      <c r="K84" s="61">
        <f>'PG&amp;E 2023 DR Allocations'!K83*1.097</f>
        <v>0</v>
      </c>
      <c r="L84" s="61">
        <f>'PG&amp;E 2023 DR Allocations'!L83*1.097</f>
        <v>0</v>
      </c>
      <c r="M84" s="61">
        <f>'PG&amp;E 2023 DR Allocations'!M83*1.097</f>
        <v>0</v>
      </c>
      <c r="N84" s="61">
        <f>'PG&amp;E 2023 DR Allocations'!N83*1.097</f>
        <v>0</v>
      </c>
      <c r="O84" s="61">
        <f>'PG&amp;E 2023 DR Allocations'!O83*1.097</f>
        <v>0</v>
      </c>
    </row>
    <row r="85" spans="1:15" x14ac:dyDescent="0.25">
      <c r="A85" s="134"/>
      <c r="B85" s="94"/>
      <c r="C85" s="39" t="s">
        <v>10</v>
      </c>
      <c r="D85" s="61">
        <f>'PG&amp;E 2023 DR Allocations'!D84*1.097</f>
        <v>0</v>
      </c>
      <c r="E85" s="61">
        <f>'PG&amp;E 2023 DR Allocations'!E84*1.097</f>
        <v>0</v>
      </c>
      <c r="F85" s="61">
        <f>'PG&amp;E 2023 DR Allocations'!F84*1.097</f>
        <v>0</v>
      </c>
      <c r="G85" s="61">
        <f>'PG&amp;E 2023 DR Allocations'!G84*1.097</f>
        <v>0</v>
      </c>
      <c r="H85" s="61">
        <f>'PG&amp;E 2023 DR Allocations'!H84*1.097</f>
        <v>0</v>
      </c>
      <c r="I85" s="61">
        <f>'PG&amp;E 2023 DR Allocations'!I84*1.097</f>
        <v>0</v>
      </c>
      <c r="J85" s="61">
        <f>'PG&amp;E 2023 DR Allocations'!J84*1.097</f>
        <v>0</v>
      </c>
      <c r="K85" s="61">
        <f>'PG&amp;E 2023 DR Allocations'!K84*1.097</f>
        <v>0</v>
      </c>
      <c r="L85" s="61">
        <f>'PG&amp;E 2023 DR Allocations'!L84*1.097</f>
        <v>0</v>
      </c>
      <c r="M85" s="61">
        <f>'PG&amp;E 2023 DR Allocations'!M84*1.097</f>
        <v>0</v>
      </c>
      <c r="N85" s="61">
        <f>'PG&amp;E 2023 DR Allocations'!N84*1.097</f>
        <v>0</v>
      </c>
      <c r="O85" s="61">
        <f>'PG&amp;E 2023 DR Allocations'!O84*1.097</f>
        <v>0</v>
      </c>
    </row>
    <row r="86" spans="1:15" x14ac:dyDescent="0.25">
      <c r="A86" s="134"/>
      <c r="B86" s="94"/>
      <c r="C86" s="39" t="s">
        <v>11</v>
      </c>
      <c r="D86" s="61">
        <f>'PG&amp;E 2023 DR Allocations'!D85*1.097</f>
        <v>0</v>
      </c>
      <c r="E86" s="61">
        <f>'PG&amp;E 2023 DR Allocations'!E85*1.097</f>
        <v>0</v>
      </c>
      <c r="F86" s="61">
        <f>'PG&amp;E 2023 DR Allocations'!F85*1.097</f>
        <v>0</v>
      </c>
      <c r="G86" s="61">
        <f>'PG&amp;E 2023 DR Allocations'!G85*1.097</f>
        <v>0</v>
      </c>
      <c r="H86" s="61">
        <f>'PG&amp;E 2023 DR Allocations'!H85*1.097</f>
        <v>0</v>
      </c>
      <c r="I86" s="61">
        <f>'PG&amp;E 2023 DR Allocations'!I85*1.097</f>
        <v>0</v>
      </c>
      <c r="J86" s="61">
        <f>'PG&amp;E 2023 DR Allocations'!J85*1.097</f>
        <v>0</v>
      </c>
      <c r="K86" s="61">
        <f>'PG&amp;E 2023 DR Allocations'!K85*1.097</f>
        <v>0</v>
      </c>
      <c r="L86" s="61">
        <f>'PG&amp;E 2023 DR Allocations'!L85*1.097</f>
        <v>0</v>
      </c>
      <c r="M86" s="61">
        <f>'PG&amp;E 2023 DR Allocations'!M85*1.097</f>
        <v>0</v>
      </c>
      <c r="N86" s="61">
        <f>'PG&amp;E 2023 DR Allocations'!N85*1.097</f>
        <v>0</v>
      </c>
      <c r="O86" s="61">
        <f>'PG&amp;E 2023 DR Allocations'!O85*1.097</f>
        <v>0</v>
      </c>
    </row>
    <row r="87" spans="1:15" x14ac:dyDescent="0.25">
      <c r="A87" s="134"/>
      <c r="B87" s="94"/>
      <c r="C87" s="39" t="s">
        <v>12</v>
      </c>
      <c r="D87" s="61">
        <f>'PG&amp;E 2023 DR Allocations'!D86*1.097</f>
        <v>0</v>
      </c>
      <c r="E87" s="61">
        <f>'PG&amp;E 2023 DR Allocations'!E86*1.097</f>
        <v>0</v>
      </c>
      <c r="F87" s="61">
        <f>'PG&amp;E 2023 DR Allocations'!F86*1.097</f>
        <v>0</v>
      </c>
      <c r="G87" s="61">
        <f>'PG&amp;E 2023 DR Allocations'!G86*1.097</f>
        <v>0</v>
      </c>
      <c r="H87" s="61">
        <f>'PG&amp;E 2023 DR Allocations'!H86*1.097</f>
        <v>0</v>
      </c>
      <c r="I87" s="61">
        <f>'PG&amp;E 2023 DR Allocations'!I86*1.097</f>
        <v>0</v>
      </c>
      <c r="J87" s="61">
        <f>'PG&amp;E 2023 DR Allocations'!J86*1.097</f>
        <v>0</v>
      </c>
      <c r="K87" s="61">
        <f>'PG&amp;E 2023 DR Allocations'!K86*1.097</f>
        <v>0</v>
      </c>
      <c r="L87" s="61">
        <f>'PG&amp;E 2023 DR Allocations'!L86*1.097</f>
        <v>0</v>
      </c>
      <c r="M87" s="61">
        <f>'PG&amp;E 2023 DR Allocations'!M86*1.097</f>
        <v>0</v>
      </c>
      <c r="N87" s="61">
        <f>'PG&amp;E 2023 DR Allocations'!N86*1.097</f>
        <v>0</v>
      </c>
      <c r="O87" s="61">
        <f>'PG&amp;E 2023 DR Allocations'!O86*1.097</f>
        <v>0</v>
      </c>
    </row>
    <row r="88" spans="1:15" x14ac:dyDescent="0.25">
      <c r="A88" s="134"/>
      <c r="B88" s="94"/>
      <c r="C88" s="39" t="s">
        <v>13</v>
      </c>
      <c r="D88" s="61">
        <f>'PG&amp;E 2023 DR Allocations'!D87*1.097</f>
        <v>0</v>
      </c>
      <c r="E88" s="61">
        <f>'PG&amp;E 2023 DR Allocations'!E87*1.097</f>
        <v>0</v>
      </c>
      <c r="F88" s="61">
        <f>'PG&amp;E 2023 DR Allocations'!F87*1.097</f>
        <v>0</v>
      </c>
      <c r="G88" s="61">
        <f>'PG&amp;E 2023 DR Allocations'!G87*1.097</f>
        <v>0</v>
      </c>
      <c r="H88" s="61">
        <f>'PG&amp;E 2023 DR Allocations'!H87*1.097</f>
        <v>0</v>
      </c>
      <c r="I88" s="61">
        <f>'PG&amp;E 2023 DR Allocations'!I87*1.097</f>
        <v>0</v>
      </c>
      <c r="J88" s="61">
        <f>'PG&amp;E 2023 DR Allocations'!J87*1.097</f>
        <v>0</v>
      </c>
      <c r="K88" s="61">
        <f>'PG&amp;E 2023 DR Allocations'!K87*1.097</f>
        <v>0</v>
      </c>
      <c r="L88" s="61">
        <f>'PG&amp;E 2023 DR Allocations'!L87*1.097</f>
        <v>0</v>
      </c>
      <c r="M88" s="61">
        <f>'PG&amp;E 2023 DR Allocations'!M87*1.097</f>
        <v>0</v>
      </c>
      <c r="N88" s="61">
        <f>'PG&amp;E 2023 DR Allocations'!N87*1.097</f>
        <v>0</v>
      </c>
      <c r="O88" s="61">
        <f>'PG&amp;E 2023 DR Allocations'!O87*1.097</f>
        <v>0</v>
      </c>
    </row>
    <row r="89" spans="1:15" x14ac:dyDescent="0.25">
      <c r="A89" s="135"/>
      <c r="B89" s="95"/>
      <c r="C89" s="39" t="s">
        <v>5</v>
      </c>
      <c r="D89" s="62">
        <f t="shared" ref="D89:O89" si="9">SUM(D81:D88)</f>
        <v>0</v>
      </c>
      <c r="E89" s="62">
        <f t="shared" si="9"/>
        <v>0</v>
      </c>
      <c r="F89" s="62">
        <f t="shared" si="9"/>
        <v>0</v>
      </c>
      <c r="G89" s="62">
        <f t="shared" si="9"/>
        <v>0</v>
      </c>
      <c r="H89" s="62">
        <f t="shared" si="9"/>
        <v>0</v>
      </c>
      <c r="I89" s="62">
        <f t="shared" si="9"/>
        <v>0</v>
      </c>
      <c r="J89" s="62">
        <f t="shared" si="9"/>
        <v>0</v>
      </c>
      <c r="K89" s="62">
        <f t="shared" si="9"/>
        <v>0</v>
      </c>
      <c r="L89" s="62">
        <f t="shared" si="9"/>
        <v>0</v>
      </c>
      <c r="M89" s="62">
        <f t="shared" si="9"/>
        <v>0</v>
      </c>
      <c r="N89" s="62">
        <f t="shared" si="9"/>
        <v>0</v>
      </c>
      <c r="O89" s="62">
        <f t="shared" si="9"/>
        <v>0</v>
      </c>
    </row>
    <row r="90" spans="1:15" x14ac:dyDescent="0.25">
      <c r="A90" s="96" t="s">
        <v>36</v>
      </c>
      <c r="B90" s="97"/>
      <c r="C90" s="22" t="s">
        <v>6</v>
      </c>
      <c r="D90" s="56">
        <f>D54+D63+D72+D81</f>
        <v>6.5820000000000007</v>
      </c>
      <c r="E90" s="56">
        <f t="shared" ref="E90:O90" si="10">E54+E63+E72+E81</f>
        <v>6.5820000000000007</v>
      </c>
      <c r="F90" s="56">
        <f t="shared" si="10"/>
        <v>6.5820000000000007</v>
      </c>
      <c r="G90" s="56">
        <f t="shared" si="10"/>
        <v>5.4849999999999994</v>
      </c>
      <c r="H90" s="56">
        <f t="shared" si="10"/>
        <v>7.6790000000000003</v>
      </c>
      <c r="I90" s="56">
        <f t="shared" si="10"/>
        <v>14.261000000000001</v>
      </c>
      <c r="J90" s="56">
        <f t="shared" si="10"/>
        <v>14.261000000000001</v>
      </c>
      <c r="K90" s="56">
        <f t="shared" si="10"/>
        <v>15.357999999999999</v>
      </c>
      <c r="L90" s="56">
        <f t="shared" si="10"/>
        <v>15.357999999999999</v>
      </c>
      <c r="M90" s="56">
        <f t="shared" si="10"/>
        <v>8.7759999999999998</v>
      </c>
      <c r="N90" s="56">
        <f t="shared" si="10"/>
        <v>8.7759999999999998</v>
      </c>
      <c r="O90" s="56">
        <f t="shared" si="10"/>
        <v>9.8729999999999993</v>
      </c>
    </row>
    <row r="91" spans="1:15" x14ac:dyDescent="0.25">
      <c r="A91" s="98"/>
      <c r="B91" s="99"/>
      <c r="C91" s="23" t="s">
        <v>7</v>
      </c>
      <c r="D91" s="56">
        <f t="shared" ref="D91:O97" si="11">D55+D64+D73+D82</f>
        <v>3.2909999999999999</v>
      </c>
      <c r="E91" s="56">
        <f t="shared" si="11"/>
        <v>4.3879999999999999</v>
      </c>
      <c r="F91" s="56">
        <f t="shared" si="11"/>
        <v>3.2909999999999999</v>
      </c>
      <c r="G91" s="56">
        <f t="shared" si="11"/>
        <v>4.3879999999999999</v>
      </c>
      <c r="H91" s="56">
        <f t="shared" si="11"/>
        <v>8.7759999999999998</v>
      </c>
      <c r="I91" s="56">
        <f t="shared" si="11"/>
        <v>18.648999999999997</v>
      </c>
      <c r="J91" s="56">
        <f t="shared" si="11"/>
        <v>18.648999999999997</v>
      </c>
      <c r="K91" s="56">
        <f t="shared" si="11"/>
        <v>17.552</v>
      </c>
      <c r="L91" s="56">
        <f t="shared" si="11"/>
        <v>16.454999999999998</v>
      </c>
      <c r="M91" s="56">
        <f t="shared" si="11"/>
        <v>7.6789999999999994</v>
      </c>
      <c r="N91" s="56">
        <f t="shared" si="11"/>
        <v>4.3879999999999999</v>
      </c>
      <c r="O91" s="56">
        <f t="shared" si="11"/>
        <v>5.4849999999999994</v>
      </c>
    </row>
    <row r="92" spans="1:15" x14ac:dyDescent="0.25">
      <c r="A92" s="98"/>
      <c r="B92" s="99"/>
      <c r="C92" s="22" t="s">
        <v>8</v>
      </c>
      <c r="D92" s="56">
        <f t="shared" si="11"/>
        <v>0</v>
      </c>
      <c r="E92" s="56">
        <f t="shared" si="11"/>
        <v>0</v>
      </c>
      <c r="F92" s="56">
        <f t="shared" si="11"/>
        <v>0</v>
      </c>
      <c r="G92" s="56">
        <f t="shared" si="11"/>
        <v>0</v>
      </c>
      <c r="H92" s="56">
        <f t="shared" si="11"/>
        <v>0</v>
      </c>
      <c r="I92" s="56">
        <f t="shared" si="11"/>
        <v>0</v>
      </c>
      <c r="J92" s="56">
        <f t="shared" si="11"/>
        <v>0</v>
      </c>
      <c r="K92" s="56">
        <f t="shared" si="11"/>
        <v>0</v>
      </c>
      <c r="L92" s="56">
        <f t="shared" si="11"/>
        <v>0</v>
      </c>
      <c r="M92" s="56">
        <f t="shared" si="11"/>
        <v>0</v>
      </c>
      <c r="N92" s="56">
        <f t="shared" si="11"/>
        <v>0</v>
      </c>
      <c r="O92" s="56">
        <f t="shared" si="11"/>
        <v>0</v>
      </c>
    </row>
    <row r="93" spans="1:15" x14ac:dyDescent="0.25">
      <c r="A93" s="98"/>
      <c r="B93" s="99"/>
      <c r="C93" s="22" t="s">
        <v>9</v>
      </c>
      <c r="D93" s="56">
        <f t="shared" si="11"/>
        <v>2.194</v>
      </c>
      <c r="E93" s="56">
        <f t="shared" si="11"/>
        <v>2.194</v>
      </c>
      <c r="F93" s="56">
        <f t="shared" si="11"/>
        <v>2.194</v>
      </c>
      <c r="G93" s="56">
        <f t="shared" si="11"/>
        <v>2.194</v>
      </c>
      <c r="H93" s="56">
        <f t="shared" si="11"/>
        <v>3.2909999999999999</v>
      </c>
      <c r="I93" s="56">
        <f t="shared" si="11"/>
        <v>8.7759999999999998</v>
      </c>
      <c r="J93" s="56">
        <f t="shared" si="11"/>
        <v>8.7759999999999998</v>
      </c>
      <c r="K93" s="56">
        <f t="shared" si="11"/>
        <v>8.7759999999999998</v>
      </c>
      <c r="L93" s="56">
        <f t="shared" si="11"/>
        <v>6.581999999999999</v>
      </c>
      <c r="M93" s="56">
        <f t="shared" si="11"/>
        <v>3.2909999999999999</v>
      </c>
      <c r="N93" s="56">
        <f t="shared" si="11"/>
        <v>2.194</v>
      </c>
      <c r="O93" s="56">
        <f t="shared" si="11"/>
        <v>2.194</v>
      </c>
    </row>
    <row r="94" spans="1:15" x14ac:dyDescent="0.25">
      <c r="A94" s="98"/>
      <c r="B94" s="99"/>
      <c r="C94" s="22" t="s">
        <v>10</v>
      </c>
      <c r="D94" s="56">
        <f t="shared" si="11"/>
        <v>3.2909999999999999</v>
      </c>
      <c r="E94" s="56">
        <f t="shared" si="11"/>
        <v>2.194</v>
      </c>
      <c r="F94" s="56">
        <f t="shared" si="11"/>
        <v>2.194</v>
      </c>
      <c r="G94" s="56">
        <f t="shared" si="11"/>
        <v>2.194</v>
      </c>
      <c r="H94" s="56">
        <f t="shared" si="11"/>
        <v>2.194</v>
      </c>
      <c r="I94" s="56">
        <f t="shared" si="11"/>
        <v>3.2909999999999999</v>
      </c>
      <c r="J94" s="56">
        <f t="shared" si="11"/>
        <v>3.2909999999999999</v>
      </c>
      <c r="K94" s="56">
        <f t="shared" si="11"/>
        <v>3.2909999999999999</v>
      </c>
      <c r="L94" s="56">
        <f t="shared" si="11"/>
        <v>3.2909999999999999</v>
      </c>
      <c r="M94" s="56">
        <f t="shared" si="11"/>
        <v>3.2909999999999999</v>
      </c>
      <c r="N94" s="56">
        <f t="shared" si="11"/>
        <v>3.2909999999999999</v>
      </c>
      <c r="O94" s="56">
        <f t="shared" si="11"/>
        <v>3.2909999999999999</v>
      </c>
    </row>
    <row r="95" spans="1:15" x14ac:dyDescent="0.25">
      <c r="A95" s="98"/>
      <c r="B95" s="99"/>
      <c r="C95" s="22" t="s">
        <v>11</v>
      </c>
      <c r="D95" s="56">
        <f t="shared" si="11"/>
        <v>4.3879999999999999</v>
      </c>
      <c r="E95" s="56">
        <f t="shared" si="11"/>
        <v>4.3879999999999999</v>
      </c>
      <c r="F95" s="56">
        <f t="shared" si="11"/>
        <v>3.2909999999999999</v>
      </c>
      <c r="G95" s="56">
        <f t="shared" si="11"/>
        <v>3.2909999999999999</v>
      </c>
      <c r="H95" s="56">
        <f t="shared" si="11"/>
        <v>5.4849999999999994</v>
      </c>
      <c r="I95" s="56">
        <f t="shared" si="11"/>
        <v>16.455000000000002</v>
      </c>
      <c r="J95" s="56">
        <f t="shared" si="11"/>
        <v>16.455000000000002</v>
      </c>
      <c r="K95" s="56">
        <f t="shared" si="11"/>
        <v>16.455000000000002</v>
      </c>
      <c r="L95" s="56">
        <f t="shared" si="11"/>
        <v>13.164</v>
      </c>
      <c r="M95" s="56">
        <f t="shared" si="11"/>
        <v>5.4849999999999994</v>
      </c>
      <c r="N95" s="56">
        <f t="shared" si="11"/>
        <v>4.3879999999999999</v>
      </c>
      <c r="O95" s="56">
        <f t="shared" si="11"/>
        <v>4.3879999999999999</v>
      </c>
    </row>
    <row r="96" spans="1:15" x14ac:dyDescent="0.25">
      <c r="A96" s="98"/>
      <c r="B96" s="99"/>
      <c r="C96" s="22" t="s">
        <v>12</v>
      </c>
      <c r="D96" s="56">
        <f t="shared" si="11"/>
        <v>2.194</v>
      </c>
      <c r="E96" s="56">
        <f t="shared" si="11"/>
        <v>1.097</v>
      </c>
      <c r="F96" s="56">
        <f t="shared" si="11"/>
        <v>1.097</v>
      </c>
      <c r="G96" s="56">
        <f t="shared" si="11"/>
        <v>1.097</v>
      </c>
      <c r="H96" s="56">
        <f t="shared" si="11"/>
        <v>3.2909999999999999</v>
      </c>
      <c r="I96" s="56">
        <f t="shared" si="11"/>
        <v>6.5819999999999999</v>
      </c>
      <c r="J96" s="56">
        <f t="shared" si="11"/>
        <v>7.6790000000000003</v>
      </c>
      <c r="K96" s="56">
        <f t="shared" si="11"/>
        <v>6.5819999999999999</v>
      </c>
      <c r="L96" s="56">
        <f t="shared" si="11"/>
        <v>5.4849999999999994</v>
      </c>
      <c r="M96" s="56">
        <f t="shared" si="11"/>
        <v>2.194</v>
      </c>
      <c r="N96" s="56">
        <f t="shared" si="11"/>
        <v>2.194</v>
      </c>
      <c r="O96" s="56">
        <f t="shared" si="11"/>
        <v>2.194</v>
      </c>
    </row>
    <row r="97" spans="1:15" x14ac:dyDescent="0.25">
      <c r="A97" s="98"/>
      <c r="B97" s="99"/>
      <c r="C97" s="22" t="s">
        <v>13</v>
      </c>
      <c r="D97" s="56">
        <f t="shared" si="11"/>
        <v>3.2909999999999999</v>
      </c>
      <c r="E97" s="56">
        <f t="shared" si="11"/>
        <v>4.3879999999999999</v>
      </c>
      <c r="F97" s="56">
        <f t="shared" si="11"/>
        <v>3.2909999999999999</v>
      </c>
      <c r="G97" s="56">
        <f t="shared" si="11"/>
        <v>4.3879999999999999</v>
      </c>
      <c r="H97" s="56">
        <f t="shared" si="11"/>
        <v>5.4849999999999994</v>
      </c>
      <c r="I97" s="56">
        <f t="shared" si="11"/>
        <v>13.164</v>
      </c>
      <c r="J97" s="56">
        <f t="shared" si="11"/>
        <v>14.260999999999999</v>
      </c>
      <c r="K97" s="56">
        <f t="shared" si="11"/>
        <v>13.164</v>
      </c>
      <c r="L97" s="56">
        <f t="shared" si="11"/>
        <v>13.164</v>
      </c>
      <c r="M97" s="56">
        <f t="shared" si="11"/>
        <v>6.5819999999999999</v>
      </c>
      <c r="N97" s="56">
        <f t="shared" si="11"/>
        <v>4.3879999999999999</v>
      </c>
      <c r="O97" s="56">
        <f t="shared" si="11"/>
        <v>4.3879999999999999</v>
      </c>
    </row>
    <row r="98" spans="1:15" x14ac:dyDescent="0.25">
      <c r="A98" s="100"/>
      <c r="B98" s="101"/>
      <c r="C98" s="22" t="s">
        <v>5</v>
      </c>
      <c r="D98" s="57">
        <f>SUM(D62,D71,D80,D89)</f>
        <v>25.231000000000002</v>
      </c>
      <c r="E98" s="57">
        <f t="shared" ref="E98:O98" si="12">SUM(E62,E71,E80,E89)</f>
        <v>25.231000000000002</v>
      </c>
      <c r="F98" s="57">
        <f t="shared" si="12"/>
        <v>21.94</v>
      </c>
      <c r="G98" s="57">
        <f t="shared" si="12"/>
        <v>23.036999999999999</v>
      </c>
      <c r="H98" s="57">
        <f t="shared" si="12"/>
        <v>36.200999999999993</v>
      </c>
      <c r="I98" s="57">
        <f t="shared" si="12"/>
        <v>81.177999999999997</v>
      </c>
      <c r="J98" s="58">
        <f t="shared" si="12"/>
        <v>83.372</v>
      </c>
      <c r="K98" s="59">
        <f t="shared" si="12"/>
        <v>81.177999999999997</v>
      </c>
      <c r="L98" s="60">
        <f t="shared" si="12"/>
        <v>73.498999999999981</v>
      </c>
      <c r="M98" s="57">
        <f t="shared" si="12"/>
        <v>37.298000000000002</v>
      </c>
      <c r="N98" s="57">
        <f t="shared" si="12"/>
        <v>29.618999999999996</v>
      </c>
      <c r="O98" s="57">
        <f t="shared" si="12"/>
        <v>31.812999999999999</v>
      </c>
    </row>
    <row r="99" spans="1:15" x14ac:dyDescent="0.25">
      <c r="A99" s="10"/>
      <c r="B99" s="10"/>
      <c r="C99" s="10"/>
      <c r="D99" s="67"/>
      <c r="E99" s="67"/>
      <c r="F99" s="67"/>
      <c r="G99" s="67"/>
      <c r="H99" s="67"/>
      <c r="I99" s="67"/>
      <c r="J99" s="68"/>
      <c r="K99" s="69"/>
      <c r="L99" s="70"/>
      <c r="M99" s="67"/>
      <c r="N99" s="67"/>
      <c r="O99" s="67"/>
    </row>
    <row r="100" spans="1:15" x14ac:dyDescent="0.25">
      <c r="A100" s="88" t="s">
        <v>23</v>
      </c>
      <c r="B100" s="89"/>
      <c r="C100" s="24"/>
      <c r="D100" s="57">
        <f t="shared" ref="D100:O100" si="13">SUM(D51,D98)</f>
        <v>182.10199999999998</v>
      </c>
      <c r="E100" s="57">
        <f t="shared" si="13"/>
        <v>183.19899999999998</v>
      </c>
      <c r="F100" s="57">
        <f t="shared" si="13"/>
        <v>186.49</v>
      </c>
      <c r="G100" s="57">
        <f t="shared" si="13"/>
        <v>202.94499999999999</v>
      </c>
      <c r="H100" s="57">
        <f t="shared" si="13"/>
        <v>259.98899999999998</v>
      </c>
      <c r="I100" s="57">
        <f t="shared" si="13"/>
        <v>328.00299999999999</v>
      </c>
      <c r="J100" s="58">
        <f t="shared" si="13"/>
        <v>338.97300000000001</v>
      </c>
      <c r="K100" s="59">
        <f t="shared" si="13"/>
        <v>342.26400000000001</v>
      </c>
      <c r="L100" s="60">
        <f t="shared" si="13"/>
        <v>334.58499999999998</v>
      </c>
      <c r="M100" s="57">
        <f t="shared" si="13"/>
        <v>268.76500000000004</v>
      </c>
      <c r="N100" s="57">
        <f t="shared" si="13"/>
        <v>210.624</v>
      </c>
      <c r="O100" s="57">
        <f t="shared" si="13"/>
        <v>199.654</v>
      </c>
    </row>
    <row r="101" spans="1:15" x14ac:dyDescent="0.25">
      <c r="A101" s="12"/>
      <c r="B101" s="12"/>
      <c r="C101" s="12"/>
      <c r="D101" s="1"/>
      <c r="E101" s="1"/>
      <c r="F101" s="1"/>
      <c r="G101" s="1"/>
      <c r="H101" s="1"/>
      <c r="I101" s="1"/>
      <c r="J101" s="1"/>
      <c r="K101" s="19"/>
      <c r="L101" s="1"/>
      <c r="M101" s="1"/>
      <c r="N101" s="1"/>
      <c r="O101" s="1"/>
    </row>
    <row r="102" spans="1:15" x14ac:dyDescent="0.25">
      <c r="A102" s="117" t="s">
        <v>17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</row>
    <row r="103" spans="1:15" x14ac:dyDescent="0.25">
      <c r="A103" s="117" t="s">
        <v>18</v>
      </c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</row>
    <row r="104" spans="1:15" x14ac:dyDescent="0.25">
      <c r="A104" s="117" t="s">
        <v>48</v>
      </c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</row>
  </sheetData>
  <mergeCells count="27">
    <mergeCell ref="A104:O104"/>
    <mergeCell ref="A1:O1"/>
    <mergeCell ref="A2:O2"/>
    <mergeCell ref="A3:O3"/>
    <mergeCell ref="A5:O5"/>
    <mergeCell ref="A7:A15"/>
    <mergeCell ref="B7:B15"/>
    <mergeCell ref="B4:O4"/>
    <mergeCell ref="A16:A24"/>
    <mergeCell ref="B16:B24"/>
    <mergeCell ref="A25:A33"/>
    <mergeCell ref="B25:B33"/>
    <mergeCell ref="A34:A42"/>
    <mergeCell ref="B34:B42"/>
    <mergeCell ref="A103:O103"/>
    <mergeCell ref="A43:B51"/>
    <mergeCell ref="A54:A62"/>
    <mergeCell ref="B54:B62"/>
    <mergeCell ref="A63:A71"/>
    <mergeCell ref="B63:B71"/>
    <mergeCell ref="A72:A80"/>
    <mergeCell ref="B72:B80"/>
    <mergeCell ref="A81:A89"/>
    <mergeCell ref="B81:B89"/>
    <mergeCell ref="A90:B98"/>
    <mergeCell ref="A100:B100"/>
    <mergeCell ref="A102:O102"/>
  </mergeCells>
  <pageMargins left="0.75" right="0.75" top="1" bottom="1" header="0.5" footer="0.5"/>
  <pageSetup orientation="portrait" horizontalDpi="4294967293" r:id="rId1"/>
  <ignoredErrors>
    <ignoredError sqref="B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3"/>
  <sheetViews>
    <sheetView zoomScale="80" zoomScaleNormal="80" workbookViewId="0">
      <selection activeCell="J27" sqref="J27"/>
    </sheetView>
  </sheetViews>
  <sheetFormatPr defaultColWidth="11" defaultRowHeight="15.75" x14ac:dyDescent="0.25"/>
  <cols>
    <col min="1" max="1" width="45.75" customWidth="1"/>
    <col min="2" max="2" width="13" customWidth="1"/>
    <col min="3" max="3" width="28.5" customWidth="1"/>
  </cols>
  <sheetData>
    <row r="1" spans="1:15" x14ac:dyDescent="0.25">
      <c r="A1" s="102" t="s">
        <v>30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</row>
    <row r="2" spans="1:15" ht="18" customHeight="1" x14ac:dyDescent="0.25">
      <c r="A2" s="105" t="s">
        <v>15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</row>
    <row r="3" spans="1:15" ht="46.15" customHeight="1" x14ac:dyDescent="0.25">
      <c r="A3" s="108" t="s">
        <v>31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</row>
    <row r="4" spans="1:15" ht="10.15" customHeight="1" x14ac:dyDescent="0.25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</row>
    <row r="5" spans="1:15" s="35" customFormat="1" ht="30" x14ac:dyDescent="0.25">
      <c r="A5" s="30" t="s">
        <v>19</v>
      </c>
      <c r="B5" s="28" t="s">
        <v>27</v>
      </c>
      <c r="C5" s="31" t="s">
        <v>14</v>
      </c>
      <c r="D5" s="32">
        <v>45292</v>
      </c>
      <c r="E5" s="32">
        <v>45323</v>
      </c>
      <c r="F5" s="32">
        <v>45352</v>
      </c>
      <c r="G5" s="32">
        <v>45383</v>
      </c>
      <c r="H5" s="32">
        <v>45413</v>
      </c>
      <c r="I5" s="32">
        <v>45444</v>
      </c>
      <c r="J5" s="32">
        <v>45474</v>
      </c>
      <c r="K5" s="32">
        <v>45505</v>
      </c>
      <c r="L5" s="32">
        <v>45536</v>
      </c>
      <c r="M5" s="32">
        <v>45566</v>
      </c>
      <c r="N5" s="32">
        <v>45597</v>
      </c>
      <c r="O5" s="32">
        <v>45627</v>
      </c>
    </row>
    <row r="6" spans="1:15" x14ac:dyDescent="0.25">
      <c r="A6" s="111" t="s">
        <v>2</v>
      </c>
      <c r="B6" s="114" t="s">
        <v>34</v>
      </c>
      <c r="C6" s="4" t="s">
        <v>6</v>
      </c>
      <c r="D6" s="71">
        <v>37</v>
      </c>
      <c r="E6" s="71">
        <v>39</v>
      </c>
      <c r="F6" s="71">
        <v>40</v>
      </c>
      <c r="G6" s="71">
        <v>43</v>
      </c>
      <c r="H6" s="71">
        <v>46</v>
      </c>
      <c r="I6" s="71">
        <v>47</v>
      </c>
      <c r="J6" s="71">
        <v>46</v>
      </c>
      <c r="K6" s="71">
        <v>48</v>
      </c>
      <c r="L6" s="71">
        <v>51</v>
      </c>
      <c r="M6" s="71">
        <v>49</v>
      </c>
      <c r="N6" s="71">
        <v>50</v>
      </c>
      <c r="O6" s="71">
        <v>46</v>
      </c>
    </row>
    <row r="7" spans="1:15" x14ac:dyDescent="0.25">
      <c r="A7" s="112"/>
      <c r="B7" s="115"/>
      <c r="C7" s="4" t="s">
        <v>7</v>
      </c>
      <c r="D7" s="71">
        <v>5</v>
      </c>
      <c r="E7" s="71">
        <v>4</v>
      </c>
      <c r="F7" s="71">
        <v>5</v>
      </c>
      <c r="G7" s="71">
        <v>7</v>
      </c>
      <c r="H7" s="71">
        <v>10</v>
      </c>
      <c r="I7" s="71">
        <v>12</v>
      </c>
      <c r="J7" s="71">
        <v>7</v>
      </c>
      <c r="K7" s="71">
        <v>7</v>
      </c>
      <c r="L7" s="71">
        <v>8</v>
      </c>
      <c r="M7" s="71">
        <v>6</v>
      </c>
      <c r="N7" s="71">
        <v>5</v>
      </c>
      <c r="O7" s="71">
        <v>5</v>
      </c>
    </row>
    <row r="8" spans="1:15" x14ac:dyDescent="0.25">
      <c r="A8" s="112"/>
      <c r="B8" s="115"/>
      <c r="C8" s="4" t="s">
        <v>8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</row>
    <row r="9" spans="1:15" x14ac:dyDescent="0.25">
      <c r="A9" s="112"/>
      <c r="B9" s="115"/>
      <c r="C9" s="4" t="s">
        <v>9</v>
      </c>
      <c r="D9" s="71">
        <v>41</v>
      </c>
      <c r="E9" s="71">
        <v>40</v>
      </c>
      <c r="F9" s="71">
        <v>43</v>
      </c>
      <c r="G9" s="71">
        <v>45</v>
      </c>
      <c r="H9" s="71">
        <v>46</v>
      </c>
      <c r="I9" s="71">
        <v>47</v>
      </c>
      <c r="J9" s="71">
        <v>47</v>
      </c>
      <c r="K9" s="71">
        <v>48</v>
      </c>
      <c r="L9" s="71">
        <v>46</v>
      </c>
      <c r="M9" s="71">
        <v>42</v>
      </c>
      <c r="N9" s="71">
        <v>43</v>
      </c>
      <c r="O9" s="71">
        <v>41</v>
      </c>
    </row>
    <row r="10" spans="1:15" x14ac:dyDescent="0.25">
      <c r="A10" s="112"/>
      <c r="B10" s="115"/>
      <c r="C10" s="4" t="s">
        <v>10</v>
      </c>
      <c r="D10" s="71">
        <v>3</v>
      </c>
      <c r="E10" s="71">
        <v>3</v>
      </c>
      <c r="F10" s="71">
        <v>3</v>
      </c>
      <c r="G10" s="71">
        <v>2</v>
      </c>
      <c r="H10" s="71">
        <v>3</v>
      </c>
      <c r="I10" s="71">
        <v>3</v>
      </c>
      <c r="J10" s="71">
        <v>2</v>
      </c>
      <c r="K10" s="71">
        <v>2</v>
      </c>
      <c r="L10" s="71">
        <v>2</v>
      </c>
      <c r="M10" s="71">
        <v>2</v>
      </c>
      <c r="N10" s="71">
        <v>2</v>
      </c>
      <c r="O10" s="71">
        <v>2</v>
      </c>
    </row>
    <row r="11" spans="1:15" x14ac:dyDescent="0.25">
      <c r="A11" s="112"/>
      <c r="B11" s="115"/>
      <c r="C11" s="4" t="s">
        <v>11</v>
      </c>
      <c r="D11" s="71">
        <v>9</v>
      </c>
      <c r="E11" s="71">
        <v>8</v>
      </c>
      <c r="F11" s="71">
        <v>9</v>
      </c>
      <c r="G11" s="71">
        <v>9</v>
      </c>
      <c r="H11" s="71">
        <v>9</v>
      </c>
      <c r="I11" s="71">
        <v>8</v>
      </c>
      <c r="J11" s="71">
        <v>9</v>
      </c>
      <c r="K11" s="71">
        <v>9</v>
      </c>
      <c r="L11" s="71">
        <v>9</v>
      </c>
      <c r="M11" s="71">
        <v>10</v>
      </c>
      <c r="N11" s="71">
        <v>11</v>
      </c>
      <c r="O11" s="71">
        <v>9</v>
      </c>
    </row>
    <row r="12" spans="1:15" x14ac:dyDescent="0.25">
      <c r="A12" s="112"/>
      <c r="B12" s="115"/>
      <c r="C12" s="4" t="s">
        <v>12</v>
      </c>
      <c r="D12" s="71">
        <v>7</v>
      </c>
      <c r="E12" s="71">
        <v>7</v>
      </c>
      <c r="F12" s="71">
        <v>8</v>
      </c>
      <c r="G12" s="71">
        <v>7</v>
      </c>
      <c r="H12" s="71">
        <v>8</v>
      </c>
      <c r="I12" s="71">
        <v>9</v>
      </c>
      <c r="J12" s="71">
        <v>7</v>
      </c>
      <c r="K12" s="71">
        <v>9</v>
      </c>
      <c r="L12" s="71">
        <v>9</v>
      </c>
      <c r="M12" s="71">
        <v>9</v>
      </c>
      <c r="N12" s="71">
        <v>7</v>
      </c>
      <c r="O12" s="71">
        <v>6</v>
      </c>
    </row>
    <row r="13" spans="1:15" x14ac:dyDescent="0.25">
      <c r="A13" s="112"/>
      <c r="B13" s="115"/>
      <c r="C13" s="4" t="s">
        <v>13</v>
      </c>
      <c r="D13" s="71">
        <v>47</v>
      </c>
      <c r="E13" s="71">
        <v>48</v>
      </c>
      <c r="F13" s="71">
        <v>51</v>
      </c>
      <c r="G13" s="71">
        <v>60</v>
      </c>
      <c r="H13" s="71">
        <v>59</v>
      </c>
      <c r="I13" s="71">
        <v>62</v>
      </c>
      <c r="J13" s="71">
        <v>63</v>
      </c>
      <c r="K13" s="71">
        <v>59</v>
      </c>
      <c r="L13" s="71">
        <v>65</v>
      </c>
      <c r="M13" s="71">
        <v>62</v>
      </c>
      <c r="N13" s="71">
        <v>56</v>
      </c>
      <c r="O13" s="71">
        <v>53</v>
      </c>
    </row>
    <row r="14" spans="1:15" x14ac:dyDescent="0.25">
      <c r="A14" s="113"/>
      <c r="B14" s="116"/>
      <c r="C14" s="4" t="s">
        <v>5</v>
      </c>
      <c r="D14" s="43">
        <f>SUM(D6:D13)</f>
        <v>149</v>
      </c>
      <c r="E14" s="43">
        <f t="shared" ref="E14:N14" si="0">SUM(E6:E13)</f>
        <v>149</v>
      </c>
      <c r="F14" s="43">
        <f t="shared" si="0"/>
        <v>159</v>
      </c>
      <c r="G14" s="43">
        <f t="shared" si="0"/>
        <v>173</v>
      </c>
      <c r="H14" s="43">
        <f t="shared" si="0"/>
        <v>181</v>
      </c>
      <c r="I14" s="43">
        <f t="shared" si="0"/>
        <v>188</v>
      </c>
      <c r="J14" s="43">
        <f t="shared" si="0"/>
        <v>181</v>
      </c>
      <c r="K14" s="43">
        <f t="shared" si="0"/>
        <v>182</v>
      </c>
      <c r="L14" s="43">
        <f t="shared" si="0"/>
        <v>190</v>
      </c>
      <c r="M14" s="43">
        <f t="shared" si="0"/>
        <v>180</v>
      </c>
      <c r="N14" s="43">
        <f t="shared" si="0"/>
        <v>174</v>
      </c>
      <c r="O14" s="43">
        <f>SUM(O6:O13)</f>
        <v>162</v>
      </c>
    </row>
    <row r="15" spans="1:15" x14ac:dyDescent="0.25">
      <c r="A15" s="118" t="s">
        <v>3</v>
      </c>
      <c r="B15" s="121" t="s">
        <v>34</v>
      </c>
      <c r="C15" s="13" t="s">
        <v>6</v>
      </c>
      <c r="D15" s="44">
        <v>0</v>
      </c>
      <c r="E15" s="44">
        <v>0</v>
      </c>
      <c r="F15" s="44">
        <v>0</v>
      </c>
      <c r="G15" s="44">
        <v>0</v>
      </c>
      <c r="H15" s="44">
        <v>4</v>
      </c>
      <c r="I15" s="44">
        <v>4</v>
      </c>
      <c r="J15" s="44">
        <v>9</v>
      </c>
      <c r="K15" s="44">
        <v>11</v>
      </c>
      <c r="L15" s="44">
        <v>10</v>
      </c>
      <c r="M15" s="44">
        <v>9</v>
      </c>
      <c r="N15" s="44">
        <v>0</v>
      </c>
      <c r="O15" s="44">
        <v>0</v>
      </c>
    </row>
    <row r="16" spans="1:15" x14ac:dyDescent="0.25">
      <c r="A16" s="119"/>
      <c r="B16" s="122"/>
      <c r="C16" s="13" t="s">
        <v>7</v>
      </c>
      <c r="D16" s="44">
        <v>0</v>
      </c>
      <c r="E16" s="44">
        <v>0</v>
      </c>
      <c r="F16" s="44">
        <v>0</v>
      </c>
      <c r="G16" s="44">
        <v>0</v>
      </c>
      <c r="H16" s="44">
        <v>4</v>
      </c>
      <c r="I16" s="44">
        <v>4</v>
      </c>
      <c r="J16" s="44">
        <v>5</v>
      </c>
      <c r="K16" s="44">
        <v>5</v>
      </c>
      <c r="L16" s="44">
        <v>5</v>
      </c>
      <c r="M16" s="44">
        <v>5</v>
      </c>
      <c r="N16" s="44">
        <v>0</v>
      </c>
      <c r="O16" s="44">
        <v>0</v>
      </c>
    </row>
    <row r="17" spans="1:15" x14ac:dyDescent="0.25">
      <c r="A17" s="119"/>
      <c r="B17" s="122"/>
      <c r="C17" s="13" t="s">
        <v>8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</row>
    <row r="18" spans="1:15" x14ac:dyDescent="0.25">
      <c r="A18" s="119"/>
      <c r="B18" s="122"/>
      <c r="C18" s="13" t="s">
        <v>9</v>
      </c>
      <c r="D18" s="44">
        <v>0</v>
      </c>
      <c r="E18" s="44">
        <v>0</v>
      </c>
      <c r="F18" s="44">
        <v>0</v>
      </c>
      <c r="G18" s="44">
        <v>0</v>
      </c>
      <c r="H18" s="44">
        <v>1</v>
      </c>
      <c r="I18" s="44">
        <v>1</v>
      </c>
      <c r="J18" s="44">
        <v>2</v>
      </c>
      <c r="K18" s="44">
        <v>2</v>
      </c>
      <c r="L18" s="44">
        <v>2</v>
      </c>
      <c r="M18" s="44">
        <v>1</v>
      </c>
      <c r="N18" s="44">
        <v>0</v>
      </c>
      <c r="O18" s="44">
        <v>0</v>
      </c>
    </row>
    <row r="19" spans="1:15" x14ac:dyDescent="0.25">
      <c r="A19" s="119"/>
      <c r="B19" s="122"/>
      <c r="C19" s="13" t="s">
        <v>10</v>
      </c>
      <c r="D19" s="44">
        <v>0</v>
      </c>
      <c r="E19" s="44">
        <v>0</v>
      </c>
      <c r="F19" s="44">
        <v>0</v>
      </c>
      <c r="G19" s="44">
        <v>0</v>
      </c>
      <c r="H19" s="44">
        <v>1</v>
      </c>
      <c r="I19" s="44">
        <v>1</v>
      </c>
      <c r="J19" s="44">
        <v>2</v>
      </c>
      <c r="K19" s="44">
        <v>2</v>
      </c>
      <c r="L19" s="44">
        <v>2</v>
      </c>
      <c r="M19" s="44">
        <v>2</v>
      </c>
      <c r="N19" s="44">
        <v>0</v>
      </c>
      <c r="O19" s="44">
        <v>0</v>
      </c>
    </row>
    <row r="20" spans="1:15" x14ac:dyDescent="0.25">
      <c r="A20" s="119"/>
      <c r="B20" s="122"/>
      <c r="C20" s="13" t="s">
        <v>11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</row>
    <row r="21" spans="1:15" x14ac:dyDescent="0.25">
      <c r="A21" s="119"/>
      <c r="B21" s="122"/>
      <c r="C21" s="13" t="s">
        <v>12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1</v>
      </c>
      <c r="K21" s="44">
        <v>1</v>
      </c>
      <c r="L21" s="44">
        <v>1</v>
      </c>
      <c r="M21" s="44">
        <v>1</v>
      </c>
      <c r="N21" s="44">
        <v>0</v>
      </c>
      <c r="O21" s="44">
        <v>0</v>
      </c>
    </row>
    <row r="22" spans="1:15" x14ac:dyDescent="0.25">
      <c r="A22" s="119"/>
      <c r="B22" s="122"/>
      <c r="C22" s="13" t="s">
        <v>13</v>
      </c>
      <c r="D22" s="44">
        <v>0</v>
      </c>
      <c r="E22" s="44">
        <v>0</v>
      </c>
      <c r="F22" s="44">
        <v>0</v>
      </c>
      <c r="G22" s="44">
        <v>0</v>
      </c>
      <c r="H22" s="44">
        <v>10</v>
      </c>
      <c r="I22" s="44">
        <v>12</v>
      </c>
      <c r="J22" s="44">
        <v>16</v>
      </c>
      <c r="K22" s="44">
        <v>16</v>
      </c>
      <c r="L22" s="44">
        <v>14</v>
      </c>
      <c r="M22" s="44">
        <v>13</v>
      </c>
      <c r="N22" s="44">
        <v>0</v>
      </c>
      <c r="O22" s="44">
        <v>0</v>
      </c>
    </row>
    <row r="23" spans="1:15" ht="15.6" customHeight="1" x14ac:dyDescent="0.25">
      <c r="A23" s="120"/>
      <c r="B23" s="123"/>
      <c r="C23" s="13" t="s">
        <v>5</v>
      </c>
      <c r="D23" s="49">
        <f>SUM(D15:D22)</f>
        <v>0</v>
      </c>
      <c r="E23" s="49">
        <f t="shared" ref="E23:O23" si="1">SUM(E15:E22)</f>
        <v>0</v>
      </c>
      <c r="F23" s="49">
        <f t="shared" si="1"/>
        <v>0</v>
      </c>
      <c r="G23" s="49">
        <f t="shared" si="1"/>
        <v>0</v>
      </c>
      <c r="H23" s="49">
        <f t="shared" si="1"/>
        <v>20</v>
      </c>
      <c r="I23" s="49">
        <f t="shared" si="1"/>
        <v>22</v>
      </c>
      <c r="J23" s="49">
        <f t="shared" si="1"/>
        <v>35</v>
      </c>
      <c r="K23" s="49">
        <f t="shared" si="1"/>
        <v>37</v>
      </c>
      <c r="L23" s="49">
        <f t="shared" si="1"/>
        <v>34</v>
      </c>
      <c r="M23" s="49">
        <f t="shared" si="1"/>
        <v>31</v>
      </c>
      <c r="N23" s="49">
        <f t="shared" si="1"/>
        <v>0</v>
      </c>
      <c r="O23" s="49">
        <f t="shared" si="1"/>
        <v>0</v>
      </c>
    </row>
    <row r="24" spans="1:15" x14ac:dyDescent="0.25">
      <c r="A24" s="111" t="s">
        <v>0</v>
      </c>
      <c r="B24" s="114" t="s">
        <v>34</v>
      </c>
      <c r="C24" s="5" t="s">
        <v>6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</row>
    <row r="25" spans="1:15" x14ac:dyDescent="0.25">
      <c r="A25" s="112"/>
      <c r="B25" s="115"/>
      <c r="C25" s="5" t="s">
        <v>7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</row>
    <row r="26" spans="1:15" x14ac:dyDescent="0.25">
      <c r="A26" s="112"/>
      <c r="B26" s="115"/>
      <c r="C26" s="5" t="s">
        <v>8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</row>
    <row r="27" spans="1:15" x14ac:dyDescent="0.25">
      <c r="A27" s="112"/>
      <c r="B27" s="115"/>
      <c r="C27" s="5" t="s">
        <v>9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</row>
    <row r="28" spans="1:15" x14ac:dyDescent="0.25">
      <c r="A28" s="112"/>
      <c r="B28" s="115"/>
      <c r="C28" s="5" t="s">
        <v>10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</row>
    <row r="29" spans="1:15" x14ac:dyDescent="0.25">
      <c r="A29" s="112"/>
      <c r="B29" s="115"/>
      <c r="C29" s="5" t="s">
        <v>11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</row>
    <row r="30" spans="1:15" x14ac:dyDescent="0.25">
      <c r="A30" s="112"/>
      <c r="B30" s="115"/>
      <c r="C30" s="5" t="s">
        <v>12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</row>
    <row r="31" spans="1:15" x14ac:dyDescent="0.25">
      <c r="A31" s="112"/>
      <c r="B31" s="115"/>
      <c r="C31" s="5" t="s">
        <v>13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1</v>
      </c>
      <c r="K31" s="71">
        <v>1</v>
      </c>
      <c r="L31" s="71">
        <v>1</v>
      </c>
      <c r="M31" s="71">
        <v>1</v>
      </c>
      <c r="N31" s="71">
        <v>0</v>
      </c>
      <c r="O31" s="71">
        <v>0</v>
      </c>
    </row>
    <row r="32" spans="1:15" x14ac:dyDescent="0.25">
      <c r="A32" s="113"/>
      <c r="B32" s="116"/>
      <c r="C32" s="5" t="s">
        <v>5</v>
      </c>
      <c r="D32" s="43">
        <f>SUM(D24:D31)</f>
        <v>0</v>
      </c>
      <c r="E32" s="43">
        <f t="shared" ref="E32:O32" si="2">SUM(E24:E31)</f>
        <v>0</v>
      </c>
      <c r="F32" s="43">
        <f t="shared" si="2"/>
        <v>0</v>
      </c>
      <c r="G32" s="43">
        <f t="shared" si="2"/>
        <v>0</v>
      </c>
      <c r="H32" s="43">
        <f t="shared" si="2"/>
        <v>0</v>
      </c>
      <c r="I32" s="43">
        <f t="shared" si="2"/>
        <v>0</v>
      </c>
      <c r="J32" s="43">
        <f t="shared" si="2"/>
        <v>1</v>
      </c>
      <c r="K32" s="43">
        <f t="shared" si="2"/>
        <v>1</v>
      </c>
      <c r="L32" s="43">
        <f t="shared" si="2"/>
        <v>1</v>
      </c>
      <c r="M32" s="43">
        <f t="shared" si="2"/>
        <v>1</v>
      </c>
      <c r="N32" s="43">
        <f t="shared" si="2"/>
        <v>0</v>
      </c>
      <c r="O32" s="43">
        <f t="shared" si="2"/>
        <v>0</v>
      </c>
    </row>
    <row r="33" spans="1:15" x14ac:dyDescent="0.25">
      <c r="A33" s="118" t="s">
        <v>1</v>
      </c>
      <c r="B33" s="121" t="s">
        <v>34</v>
      </c>
      <c r="C33" s="13" t="s">
        <v>6</v>
      </c>
      <c r="D33" s="45">
        <v>0</v>
      </c>
      <c r="E33" s="45">
        <v>0</v>
      </c>
      <c r="F33" s="45">
        <v>0</v>
      </c>
      <c r="G33" s="45">
        <v>0</v>
      </c>
      <c r="H33" s="45">
        <v>3</v>
      </c>
      <c r="I33" s="45">
        <v>6</v>
      </c>
      <c r="J33" s="45">
        <v>6</v>
      </c>
      <c r="K33" s="45">
        <v>6</v>
      </c>
      <c r="L33" s="45">
        <v>6</v>
      </c>
      <c r="M33" s="45">
        <v>3</v>
      </c>
      <c r="N33" s="45">
        <v>0</v>
      </c>
      <c r="O33" s="45">
        <v>0</v>
      </c>
    </row>
    <row r="34" spans="1:15" x14ac:dyDescent="0.25">
      <c r="A34" s="119"/>
      <c r="B34" s="122"/>
      <c r="C34" s="13" t="s">
        <v>7</v>
      </c>
      <c r="D34" s="45">
        <v>0</v>
      </c>
      <c r="E34" s="45">
        <v>0</v>
      </c>
      <c r="F34" s="45">
        <v>0</v>
      </c>
      <c r="G34" s="45">
        <v>0</v>
      </c>
      <c r="H34" s="45">
        <v>3</v>
      </c>
      <c r="I34" s="45">
        <v>6</v>
      </c>
      <c r="J34" s="45">
        <v>6</v>
      </c>
      <c r="K34" s="45">
        <v>5</v>
      </c>
      <c r="L34" s="45">
        <v>5</v>
      </c>
      <c r="M34" s="45">
        <v>1</v>
      </c>
      <c r="N34" s="45">
        <v>0</v>
      </c>
      <c r="O34" s="45">
        <v>0</v>
      </c>
    </row>
    <row r="35" spans="1:15" x14ac:dyDescent="0.25">
      <c r="A35" s="119"/>
      <c r="B35" s="122"/>
      <c r="C35" s="13" t="s">
        <v>8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</row>
    <row r="36" spans="1:15" x14ac:dyDescent="0.25">
      <c r="A36" s="119"/>
      <c r="B36" s="122"/>
      <c r="C36" s="13" t="s">
        <v>9</v>
      </c>
      <c r="D36" s="45">
        <v>0</v>
      </c>
      <c r="E36" s="45">
        <v>0</v>
      </c>
      <c r="F36" s="45">
        <v>0</v>
      </c>
      <c r="G36" s="45">
        <v>0</v>
      </c>
      <c r="H36" s="45">
        <v>1</v>
      </c>
      <c r="I36" s="45">
        <v>2</v>
      </c>
      <c r="J36" s="45">
        <v>2</v>
      </c>
      <c r="K36" s="45">
        <v>2</v>
      </c>
      <c r="L36" s="45">
        <v>2</v>
      </c>
      <c r="M36" s="45">
        <v>1</v>
      </c>
      <c r="N36" s="45">
        <v>0</v>
      </c>
      <c r="O36" s="45">
        <v>0</v>
      </c>
    </row>
    <row r="37" spans="1:15" x14ac:dyDescent="0.25">
      <c r="A37" s="119"/>
      <c r="B37" s="122"/>
      <c r="C37" s="13" t="s">
        <v>10</v>
      </c>
      <c r="D37" s="45">
        <v>0</v>
      </c>
      <c r="E37" s="45">
        <v>0</v>
      </c>
      <c r="F37" s="45">
        <v>0</v>
      </c>
      <c r="G37" s="45">
        <v>0</v>
      </c>
      <c r="H37" s="45">
        <v>1</v>
      </c>
      <c r="I37" s="45">
        <v>1</v>
      </c>
      <c r="J37" s="45">
        <v>1</v>
      </c>
      <c r="K37" s="45">
        <v>1</v>
      </c>
      <c r="L37" s="45">
        <v>1</v>
      </c>
      <c r="M37" s="45">
        <v>0</v>
      </c>
      <c r="N37" s="45">
        <v>0</v>
      </c>
      <c r="O37" s="45">
        <v>0</v>
      </c>
    </row>
    <row r="38" spans="1:15" x14ac:dyDescent="0.25">
      <c r="A38" s="119"/>
      <c r="B38" s="122"/>
      <c r="C38" s="13" t="s">
        <v>11</v>
      </c>
      <c r="D38" s="45">
        <v>0</v>
      </c>
      <c r="E38" s="45">
        <v>0</v>
      </c>
      <c r="F38" s="45">
        <v>0</v>
      </c>
      <c r="G38" s="45">
        <v>0</v>
      </c>
      <c r="H38" s="45">
        <v>2</v>
      </c>
      <c r="I38" s="45">
        <v>4</v>
      </c>
      <c r="J38" s="45">
        <v>4</v>
      </c>
      <c r="K38" s="45">
        <v>3</v>
      </c>
      <c r="L38" s="45">
        <v>3</v>
      </c>
      <c r="M38" s="45">
        <v>1</v>
      </c>
      <c r="N38" s="45">
        <v>0</v>
      </c>
      <c r="O38" s="45">
        <v>0</v>
      </c>
    </row>
    <row r="39" spans="1:15" x14ac:dyDescent="0.25">
      <c r="A39" s="119"/>
      <c r="B39" s="122"/>
      <c r="C39" s="13" t="s">
        <v>12</v>
      </c>
      <c r="D39" s="45">
        <v>0</v>
      </c>
      <c r="E39" s="45">
        <v>0</v>
      </c>
      <c r="F39" s="45">
        <v>0</v>
      </c>
      <c r="G39" s="45">
        <v>0</v>
      </c>
      <c r="H39" s="45">
        <v>1</v>
      </c>
      <c r="I39" s="45">
        <v>2</v>
      </c>
      <c r="J39" s="45">
        <v>2</v>
      </c>
      <c r="K39" s="45">
        <v>2</v>
      </c>
      <c r="L39" s="45">
        <v>2</v>
      </c>
      <c r="M39" s="45">
        <v>1</v>
      </c>
      <c r="N39" s="45">
        <v>0</v>
      </c>
      <c r="O39" s="45">
        <v>0</v>
      </c>
    </row>
    <row r="40" spans="1:15" x14ac:dyDescent="0.25">
      <c r="A40" s="119"/>
      <c r="B40" s="122"/>
      <c r="C40" s="13" t="s">
        <v>13</v>
      </c>
      <c r="D40" s="45">
        <v>0</v>
      </c>
      <c r="E40" s="45">
        <v>0</v>
      </c>
      <c r="F40" s="45">
        <v>0</v>
      </c>
      <c r="G40" s="45">
        <v>0</v>
      </c>
      <c r="H40" s="45">
        <v>2</v>
      </c>
      <c r="I40" s="45">
        <v>4</v>
      </c>
      <c r="J40" s="45">
        <v>4</v>
      </c>
      <c r="K40" s="45">
        <v>4</v>
      </c>
      <c r="L40" s="45">
        <v>4</v>
      </c>
      <c r="M40" s="45">
        <v>1</v>
      </c>
      <c r="N40" s="45">
        <v>0</v>
      </c>
      <c r="O40" s="45">
        <v>0</v>
      </c>
    </row>
    <row r="41" spans="1:15" x14ac:dyDescent="0.25">
      <c r="A41" s="120"/>
      <c r="B41" s="123"/>
      <c r="C41" s="13" t="s">
        <v>5</v>
      </c>
      <c r="D41" s="49">
        <f>SUM(D33:D40)</f>
        <v>0</v>
      </c>
      <c r="E41" s="49">
        <f t="shared" ref="E41:O41" si="3">SUM(E33:E40)</f>
        <v>0</v>
      </c>
      <c r="F41" s="49">
        <f t="shared" si="3"/>
        <v>0</v>
      </c>
      <c r="G41" s="49">
        <f t="shared" si="3"/>
        <v>0</v>
      </c>
      <c r="H41" s="49">
        <f t="shared" si="3"/>
        <v>13</v>
      </c>
      <c r="I41" s="49">
        <f t="shared" si="3"/>
        <v>25</v>
      </c>
      <c r="J41" s="49">
        <f t="shared" si="3"/>
        <v>25</v>
      </c>
      <c r="K41" s="49">
        <f t="shared" si="3"/>
        <v>23</v>
      </c>
      <c r="L41" s="49">
        <f t="shared" si="3"/>
        <v>23</v>
      </c>
      <c r="M41" s="49">
        <f t="shared" si="3"/>
        <v>8</v>
      </c>
      <c r="N41" s="49">
        <f t="shared" si="3"/>
        <v>0</v>
      </c>
      <c r="O41" s="49">
        <f t="shared" si="3"/>
        <v>0</v>
      </c>
    </row>
    <row r="42" spans="1:15" x14ac:dyDescent="0.25">
      <c r="A42" s="124" t="s">
        <v>39</v>
      </c>
      <c r="B42" s="125"/>
      <c r="C42" s="22" t="s">
        <v>6</v>
      </c>
      <c r="D42" s="75">
        <f>SUM(D6,D15,D24,D33)</f>
        <v>37</v>
      </c>
      <c r="E42" s="75">
        <f t="shared" ref="E42:O42" si="4">SUM(E6,E15,E24,E33)</f>
        <v>39</v>
      </c>
      <c r="F42" s="75">
        <f t="shared" si="4"/>
        <v>40</v>
      </c>
      <c r="G42" s="75">
        <f t="shared" si="4"/>
        <v>43</v>
      </c>
      <c r="H42" s="75">
        <f t="shared" si="4"/>
        <v>53</v>
      </c>
      <c r="I42" s="75">
        <f t="shared" si="4"/>
        <v>57</v>
      </c>
      <c r="J42" s="75">
        <f t="shared" si="4"/>
        <v>61</v>
      </c>
      <c r="K42" s="75">
        <f t="shared" si="4"/>
        <v>65</v>
      </c>
      <c r="L42" s="75">
        <f t="shared" si="4"/>
        <v>67</v>
      </c>
      <c r="M42" s="75">
        <f t="shared" si="4"/>
        <v>61</v>
      </c>
      <c r="N42" s="75">
        <f t="shared" si="4"/>
        <v>50</v>
      </c>
      <c r="O42" s="75">
        <f t="shared" si="4"/>
        <v>46</v>
      </c>
    </row>
    <row r="43" spans="1:15" x14ac:dyDescent="0.25">
      <c r="A43" s="126"/>
      <c r="B43" s="127"/>
      <c r="C43" s="22" t="s">
        <v>7</v>
      </c>
      <c r="D43" s="75">
        <f t="shared" ref="D43:O50" si="5">SUM(D7,D16,D25,D34)</f>
        <v>5</v>
      </c>
      <c r="E43" s="75">
        <f t="shared" si="5"/>
        <v>4</v>
      </c>
      <c r="F43" s="75">
        <f t="shared" si="5"/>
        <v>5</v>
      </c>
      <c r="G43" s="75">
        <f t="shared" si="5"/>
        <v>7</v>
      </c>
      <c r="H43" s="75">
        <f t="shared" si="5"/>
        <v>17</v>
      </c>
      <c r="I43" s="75">
        <f t="shared" si="5"/>
        <v>22</v>
      </c>
      <c r="J43" s="75">
        <f t="shared" si="5"/>
        <v>18</v>
      </c>
      <c r="K43" s="75">
        <f t="shared" si="5"/>
        <v>17</v>
      </c>
      <c r="L43" s="75">
        <f t="shared" si="5"/>
        <v>18</v>
      </c>
      <c r="M43" s="75">
        <f t="shared" si="5"/>
        <v>12</v>
      </c>
      <c r="N43" s="75">
        <f t="shared" si="5"/>
        <v>5</v>
      </c>
      <c r="O43" s="75">
        <f t="shared" si="5"/>
        <v>5</v>
      </c>
    </row>
    <row r="44" spans="1:15" ht="15.6" customHeight="1" x14ac:dyDescent="0.25">
      <c r="A44" s="126"/>
      <c r="B44" s="127"/>
      <c r="C44" s="22" t="s">
        <v>8</v>
      </c>
      <c r="D44" s="75">
        <f t="shared" si="5"/>
        <v>0</v>
      </c>
      <c r="E44" s="75">
        <f t="shared" si="5"/>
        <v>0</v>
      </c>
      <c r="F44" s="75">
        <f t="shared" si="5"/>
        <v>0</v>
      </c>
      <c r="G44" s="75">
        <f t="shared" si="5"/>
        <v>0</v>
      </c>
      <c r="H44" s="75">
        <f t="shared" si="5"/>
        <v>0</v>
      </c>
      <c r="I44" s="75">
        <f t="shared" si="5"/>
        <v>0</v>
      </c>
      <c r="J44" s="75">
        <f t="shared" si="5"/>
        <v>0</v>
      </c>
      <c r="K44" s="75">
        <f t="shared" si="5"/>
        <v>0</v>
      </c>
      <c r="L44" s="75">
        <f t="shared" si="5"/>
        <v>0</v>
      </c>
      <c r="M44" s="75">
        <f t="shared" si="5"/>
        <v>0</v>
      </c>
      <c r="N44" s="75">
        <f t="shared" si="5"/>
        <v>0</v>
      </c>
      <c r="O44" s="75">
        <f t="shared" si="5"/>
        <v>0</v>
      </c>
    </row>
    <row r="45" spans="1:15" x14ac:dyDescent="0.25">
      <c r="A45" s="126"/>
      <c r="B45" s="127"/>
      <c r="C45" s="22" t="s">
        <v>9</v>
      </c>
      <c r="D45" s="75">
        <f t="shared" si="5"/>
        <v>41</v>
      </c>
      <c r="E45" s="75">
        <f t="shared" si="5"/>
        <v>40</v>
      </c>
      <c r="F45" s="75">
        <f t="shared" si="5"/>
        <v>43</v>
      </c>
      <c r="G45" s="75">
        <f t="shared" si="5"/>
        <v>45</v>
      </c>
      <c r="H45" s="75">
        <f t="shared" si="5"/>
        <v>48</v>
      </c>
      <c r="I45" s="75">
        <f t="shared" si="5"/>
        <v>50</v>
      </c>
      <c r="J45" s="75">
        <f t="shared" si="5"/>
        <v>51</v>
      </c>
      <c r="K45" s="75">
        <f t="shared" si="5"/>
        <v>52</v>
      </c>
      <c r="L45" s="75">
        <f t="shared" si="5"/>
        <v>50</v>
      </c>
      <c r="M45" s="75">
        <f t="shared" si="5"/>
        <v>44</v>
      </c>
      <c r="N45" s="75">
        <f t="shared" si="5"/>
        <v>43</v>
      </c>
      <c r="O45" s="75">
        <f t="shared" si="5"/>
        <v>41</v>
      </c>
    </row>
    <row r="46" spans="1:15" x14ac:dyDescent="0.25">
      <c r="A46" s="126"/>
      <c r="B46" s="127"/>
      <c r="C46" s="22" t="s">
        <v>10</v>
      </c>
      <c r="D46" s="75">
        <f t="shared" si="5"/>
        <v>3</v>
      </c>
      <c r="E46" s="75">
        <f t="shared" si="5"/>
        <v>3</v>
      </c>
      <c r="F46" s="75">
        <f t="shared" si="5"/>
        <v>3</v>
      </c>
      <c r="G46" s="75">
        <f t="shared" si="5"/>
        <v>2</v>
      </c>
      <c r="H46" s="75">
        <f t="shared" si="5"/>
        <v>5</v>
      </c>
      <c r="I46" s="75">
        <f t="shared" si="5"/>
        <v>5</v>
      </c>
      <c r="J46" s="75">
        <f t="shared" si="5"/>
        <v>5</v>
      </c>
      <c r="K46" s="75">
        <f t="shared" si="5"/>
        <v>5</v>
      </c>
      <c r="L46" s="75">
        <f t="shared" si="5"/>
        <v>5</v>
      </c>
      <c r="M46" s="75">
        <f t="shared" si="5"/>
        <v>4</v>
      </c>
      <c r="N46" s="75">
        <f t="shared" si="5"/>
        <v>2</v>
      </c>
      <c r="O46" s="75">
        <f t="shared" si="5"/>
        <v>2</v>
      </c>
    </row>
    <row r="47" spans="1:15" x14ac:dyDescent="0.25">
      <c r="A47" s="126"/>
      <c r="B47" s="127"/>
      <c r="C47" s="22" t="s">
        <v>11</v>
      </c>
      <c r="D47" s="75">
        <f t="shared" si="5"/>
        <v>9</v>
      </c>
      <c r="E47" s="75">
        <f t="shared" si="5"/>
        <v>8</v>
      </c>
      <c r="F47" s="75">
        <f t="shared" si="5"/>
        <v>9</v>
      </c>
      <c r="G47" s="75">
        <f t="shared" si="5"/>
        <v>9</v>
      </c>
      <c r="H47" s="75">
        <f t="shared" si="5"/>
        <v>11</v>
      </c>
      <c r="I47" s="75">
        <f t="shared" si="5"/>
        <v>12</v>
      </c>
      <c r="J47" s="75">
        <f t="shared" si="5"/>
        <v>13</v>
      </c>
      <c r="K47" s="75">
        <f t="shared" si="5"/>
        <v>12</v>
      </c>
      <c r="L47" s="75">
        <f t="shared" si="5"/>
        <v>12</v>
      </c>
      <c r="M47" s="75">
        <f t="shared" si="5"/>
        <v>11</v>
      </c>
      <c r="N47" s="75">
        <f t="shared" si="5"/>
        <v>11</v>
      </c>
      <c r="O47" s="75">
        <f t="shared" si="5"/>
        <v>9</v>
      </c>
    </row>
    <row r="48" spans="1:15" x14ac:dyDescent="0.25">
      <c r="A48" s="126"/>
      <c r="B48" s="127"/>
      <c r="C48" s="22" t="s">
        <v>12</v>
      </c>
      <c r="D48" s="75">
        <f t="shared" si="5"/>
        <v>7</v>
      </c>
      <c r="E48" s="75">
        <f t="shared" si="5"/>
        <v>7</v>
      </c>
      <c r="F48" s="75">
        <f t="shared" si="5"/>
        <v>8</v>
      </c>
      <c r="G48" s="75">
        <f t="shared" si="5"/>
        <v>7</v>
      </c>
      <c r="H48" s="75">
        <f t="shared" si="5"/>
        <v>9</v>
      </c>
      <c r="I48" s="75">
        <f t="shared" si="5"/>
        <v>11</v>
      </c>
      <c r="J48" s="75">
        <f t="shared" si="5"/>
        <v>10</v>
      </c>
      <c r="K48" s="75">
        <f t="shared" si="5"/>
        <v>12</v>
      </c>
      <c r="L48" s="75">
        <f t="shared" si="5"/>
        <v>12</v>
      </c>
      <c r="M48" s="75">
        <f t="shared" si="5"/>
        <v>11</v>
      </c>
      <c r="N48" s="75">
        <f t="shared" si="5"/>
        <v>7</v>
      </c>
      <c r="O48" s="75">
        <f t="shared" si="5"/>
        <v>6</v>
      </c>
    </row>
    <row r="49" spans="1:15" x14ac:dyDescent="0.25">
      <c r="A49" s="126"/>
      <c r="B49" s="127"/>
      <c r="C49" s="22" t="s">
        <v>13</v>
      </c>
      <c r="D49" s="75">
        <f t="shared" si="5"/>
        <v>47</v>
      </c>
      <c r="E49" s="75">
        <f t="shared" si="5"/>
        <v>48</v>
      </c>
      <c r="F49" s="75">
        <f t="shared" si="5"/>
        <v>51</v>
      </c>
      <c r="G49" s="75">
        <f t="shared" si="5"/>
        <v>60</v>
      </c>
      <c r="H49" s="75">
        <f t="shared" si="5"/>
        <v>71</v>
      </c>
      <c r="I49" s="75">
        <f t="shared" si="5"/>
        <v>78</v>
      </c>
      <c r="J49" s="75">
        <f t="shared" si="5"/>
        <v>84</v>
      </c>
      <c r="K49" s="75">
        <f t="shared" si="5"/>
        <v>80</v>
      </c>
      <c r="L49" s="75">
        <f t="shared" si="5"/>
        <v>84</v>
      </c>
      <c r="M49" s="75">
        <f t="shared" si="5"/>
        <v>77</v>
      </c>
      <c r="N49" s="75">
        <f t="shared" si="5"/>
        <v>56</v>
      </c>
      <c r="O49" s="75">
        <f t="shared" si="5"/>
        <v>53</v>
      </c>
    </row>
    <row r="50" spans="1:15" x14ac:dyDescent="0.25">
      <c r="A50" s="128"/>
      <c r="B50" s="129"/>
      <c r="C50" s="22" t="s">
        <v>5</v>
      </c>
      <c r="D50" s="75">
        <f>SUM(D14,D23,D32,D41)</f>
        <v>149</v>
      </c>
      <c r="E50" s="75">
        <f t="shared" si="5"/>
        <v>149</v>
      </c>
      <c r="F50" s="75">
        <f t="shared" si="5"/>
        <v>159</v>
      </c>
      <c r="G50" s="75">
        <f t="shared" si="5"/>
        <v>173</v>
      </c>
      <c r="H50" s="75">
        <f t="shared" si="5"/>
        <v>214</v>
      </c>
      <c r="I50" s="75">
        <f t="shared" si="5"/>
        <v>235</v>
      </c>
      <c r="J50" s="76">
        <f t="shared" si="5"/>
        <v>242</v>
      </c>
      <c r="K50" s="77">
        <f t="shared" si="5"/>
        <v>243</v>
      </c>
      <c r="L50" s="78">
        <f t="shared" si="5"/>
        <v>248</v>
      </c>
      <c r="M50" s="75">
        <f t="shared" si="5"/>
        <v>220</v>
      </c>
      <c r="N50" s="75">
        <f t="shared" si="5"/>
        <v>174</v>
      </c>
      <c r="O50" s="75">
        <f t="shared" si="5"/>
        <v>162</v>
      </c>
    </row>
    <row r="51" spans="1:15" x14ac:dyDescent="0.25">
      <c r="A51" s="142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4"/>
    </row>
    <row r="52" spans="1:15" ht="30" x14ac:dyDescent="0.25">
      <c r="A52" s="8" t="s">
        <v>47</v>
      </c>
      <c r="B52" s="25" t="s">
        <v>27</v>
      </c>
      <c r="C52" s="9"/>
      <c r="D52" s="32">
        <v>45292</v>
      </c>
      <c r="E52" s="32">
        <v>45323</v>
      </c>
      <c r="F52" s="32">
        <v>45352</v>
      </c>
      <c r="G52" s="32">
        <v>45383</v>
      </c>
      <c r="H52" s="32">
        <v>45413</v>
      </c>
      <c r="I52" s="32">
        <v>45444</v>
      </c>
      <c r="J52" s="32">
        <v>45474</v>
      </c>
      <c r="K52" s="32">
        <v>45505</v>
      </c>
      <c r="L52" s="32">
        <v>45536</v>
      </c>
      <c r="M52" s="32">
        <v>45566</v>
      </c>
      <c r="N52" s="32">
        <v>45597</v>
      </c>
      <c r="O52" s="32">
        <v>45627</v>
      </c>
    </row>
    <row r="53" spans="1:15" ht="30" customHeight="1" x14ac:dyDescent="0.25">
      <c r="A53" s="130" t="s">
        <v>20</v>
      </c>
      <c r="B53" s="93" t="s">
        <v>35</v>
      </c>
      <c r="C53" s="5" t="s">
        <v>6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</row>
    <row r="54" spans="1:15" x14ac:dyDescent="0.25">
      <c r="A54" s="131"/>
      <c r="B54" s="94"/>
      <c r="C54" s="5" t="s">
        <v>7</v>
      </c>
      <c r="D54" s="71">
        <v>0</v>
      </c>
      <c r="E54" s="71">
        <v>0</v>
      </c>
      <c r="F54" s="71">
        <v>0</v>
      </c>
      <c r="G54" s="71">
        <v>1</v>
      </c>
      <c r="H54" s="71">
        <v>1</v>
      </c>
      <c r="I54" s="71">
        <v>1</v>
      </c>
      <c r="J54" s="71">
        <v>1</v>
      </c>
      <c r="K54" s="71">
        <v>1</v>
      </c>
      <c r="L54" s="71">
        <v>1</v>
      </c>
      <c r="M54" s="71">
        <v>1</v>
      </c>
      <c r="N54" s="71">
        <v>0</v>
      </c>
      <c r="O54" s="71">
        <v>0</v>
      </c>
    </row>
    <row r="55" spans="1:15" x14ac:dyDescent="0.25">
      <c r="A55" s="131"/>
      <c r="B55" s="94"/>
      <c r="C55" s="5" t="s">
        <v>8</v>
      </c>
      <c r="D55" s="71">
        <v>0</v>
      </c>
      <c r="E55" s="71">
        <v>0</v>
      </c>
      <c r="F55" s="71">
        <v>0</v>
      </c>
      <c r="G55" s="71">
        <v>0</v>
      </c>
      <c r="H55" s="71">
        <v>0</v>
      </c>
      <c r="I55" s="71">
        <v>0</v>
      </c>
      <c r="J55" s="71">
        <v>0</v>
      </c>
      <c r="K55" s="71">
        <v>0</v>
      </c>
      <c r="L55" s="71">
        <v>0</v>
      </c>
      <c r="M55" s="71">
        <v>0</v>
      </c>
      <c r="N55" s="71">
        <v>0</v>
      </c>
      <c r="O55" s="71">
        <v>0</v>
      </c>
    </row>
    <row r="56" spans="1:15" x14ac:dyDescent="0.25">
      <c r="A56" s="131"/>
      <c r="B56" s="94"/>
      <c r="C56" s="5" t="s">
        <v>9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v>1</v>
      </c>
      <c r="J56" s="71">
        <v>1</v>
      </c>
      <c r="K56" s="71">
        <v>0</v>
      </c>
      <c r="L56" s="71">
        <v>0</v>
      </c>
      <c r="M56" s="71">
        <v>0</v>
      </c>
      <c r="N56" s="71">
        <v>0</v>
      </c>
      <c r="O56" s="71">
        <v>0</v>
      </c>
    </row>
    <row r="57" spans="1:15" x14ac:dyDescent="0.25">
      <c r="A57" s="131"/>
      <c r="B57" s="94"/>
      <c r="C57" s="5" t="s">
        <v>10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</row>
    <row r="58" spans="1:15" x14ac:dyDescent="0.25">
      <c r="A58" s="131"/>
      <c r="B58" s="94"/>
      <c r="C58" s="5" t="s">
        <v>11</v>
      </c>
      <c r="D58" s="71">
        <v>0</v>
      </c>
      <c r="E58" s="71">
        <v>0</v>
      </c>
      <c r="F58" s="71">
        <v>0</v>
      </c>
      <c r="G58" s="71">
        <v>0</v>
      </c>
      <c r="H58" s="71">
        <v>0</v>
      </c>
      <c r="I58" s="71">
        <v>1</v>
      </c>
      <c r="J58" s="71">
        <v>1</v>
      </c>
      <c r="K58" s="71">
        <v>1</v>
      </c>
      <c r="L58" s="71">
        <v>0</v>
      </c>
      <c r="M58" s="71">
        <v>0</v>
      </c>
      <c r="N58" s="71">
        <v>0</v>
      </c>
      <c r="O58" s="71">
        <v>0</v>
      </c>
    </row>
    <row r="59" spans="1:15" x14ac:dyDescent="0.25">
      <c r="A59" s="131"/>
      <c r="B59" s="94"/>
      <c r="C59" s="5" t="s">
        <v>12</v>
      </c>
      <c r="D59" s="71">
        <v>0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v>0</v>
      </c>
    </row>
    <row r="60" spans="1:15" x14ac:dyDescent="0.25">
      <c r="A60" s="131"/>
      <c r="B60" s="94"/>
      <c r="C60" s="5" t="s">
        <v>13</v>
      </c>
      <c r="D60" s="71">
        <v>0</v>
      </c>
      <c r="E60" s="71">
        <v>0</v>
      </c>
      <c r="F60" s="71">
        <v>0</v>
      </c>
      <c r="G60" s="71">
        <v>1</v>
      </c>
      <c r="H60" s="71">
        <v>1</v>
      </c>
      <c r="I60" s="71">
        <v>1</v>
      </c>
      <c r="J60" s="71">
        <v>1</v>
      </c>
      <c r="K60" s="71">
        <v>1</v>
      </c>
      <c r="L60" s="71">
        <v>1</v>
      </c>
      <c r="M60" s="71">
        <v>1</v>
      </c>
      <c r="N60" s="71">
        <v>0</v>
      </c>
      <c r="O60" s="71">
        <v>0</v>
      </c>
    </row>
    <row r="61" spans="1:15" x14ac:dyDescent="0.25">
      <c r="A61" s="132"/>
      <c r="B61" s="95"/>
      <c r="C61" s="5" t="s">
        <v>5</v>
      </c>
      <c r="D61" s="43">
        <f>SUM(D53:D60)</f>
        <v>0</v>
      </c>
      <c r="E61" s="43">
        <f t="shared" ref="E61:O61" si="6">SUM(E53:E60)</f>
        <v>0</v>
      </c>
      <c r="F61" s="43">
        <f t="shared" si="6"/>
        <v>0</v>
      </c>
      <c r="G61" s="43">
        <f t="shared" si="6"/>
        <v>2</v>
      </c>
      <c r="H61" s="43">
        <f t="shared" si="6"/>
        <v>2</v>
      </c>
      <c r="I61" s="43">
        <f t="shared" si="6"/>
        <v>4</v>
      </c>
      <c r="J61" s="43">
        <f t="shared" si="6"/>
        <v>4</v>
      </c>
      <c r="K61" s="43">
        <f t="shared" si="6"/>
        <v>3</v>
      </c>
      <c r="L61" s="43">
        <f t="shared" si="6"/>
        <v>2</v>
      </c>
      <c r="M61" s="43">
        <f t="shared" si="6"/>
        <v>2</v>
      </c>
      <c r="N61" s="43">
        <f t="shared" si="6"/>
        <v>0</v>
      </c>
      <c r="O61" s="43">
        <f t="shared" si="6"/>
        <v>0</v>
      </c>
    </row>
    <row r="62" spans="1:15" x14ac:dyDescent="0.25">
      <c r="A62" s="90" t="s">
        <v>21</v>
      </c>
      <c r="B62" s="93" t="s">
        <v>35</v>
      </c>
      <c r="C62" s="13" t="s">
        <v>6</v>
      </c>
      <c r="D62" s="72">
        <v>-0.65900057796</v>
      </c>
      <c r="E62" s="72">
        <v>-0.65165378835199994</v>
      </c>
      <c r="F62" s="72">
        <v>-0.67008166943799996</v>
      </c>
      <c r="G62" s="72">
        <v>-0.69807021669000002</v>
      </c>
      <c r="H62" s="72">
        <v>-0.70040616434399994</v>
      </c>
      <c r="I62" s="72">
        <v>-0.70785345336000005</v>
      </c>
      <c r="J62" s="73">
        <v>-0.69208899009800007</v>
      </c>
      <c r="K62" s="72">
        <v>-0.69140430216799997</v>
      </c>
      <c r="L62" s="74">
        <v>-0.69502227755199997</v>
      </c>
      <c r="M62" s="72">
        <v>-0.69060078410400016</v>
      </c>
      <c r="N62" s="72">
        <v>-0.63639616061000004</v>
      </c>
      <c r="O62" s="72">
        <v>-0.60679027295999988</v>
      </c>
    </row>
    <row r="63" spans="1:15" x14ac:dyDescent="0.25">
      <c r="A63" s="91"/>
      <c r="B63" s="94"/>
      <c r="C63" s="13" t="s">
        <v>7</v>
      </c>
      <c r="D63" s="45">
        <v>0.49708029599999998</v>
      </c>
      <c r="E63" s="45">
        <v>0.536838174</v>
      </c>
      <c r="F63" s="45">
        <v>0.36873742982800006</v>
      </c>
      <c r="G63" s="45">
        <v>0.57083503289399995</v>
      </c>
      <c r="H63" s="45">
        <v>1.1438887120000001</v>
      </c>
      <c r="I63" s="45">
        <v>1.306679726</v>
      </c>
      <c r="J63" s="46">
        <v>1.3163129090000001</v>
      </c>
      <c r="K63" s="47">
        <v>1.2128903870000001</v>
      </c>
      <c r="L63" s="48">
        <v>1.0521311760000001</v>
      </c>
      <c r="M63" s="45">
        <v>0.83901524500000002</v>
      </c>
      <c r="N63" s="45">
        <v>0.56342214300000004</v>
      </c>
      <c r="O63" s="45">
        <v>0.481185853</v>
      </c>
    </row>
    <row r="64" spans="1:15" x14ac:dyDescent="0.25">
      <c r="A64" s="91"/>
      <c r="B64" s="94"/>
      <c r="C64" s="13" t="s">
        <v>8</v>
      </c>
      <c r="D64" s="45">
        <v>1.2702340000000001E-3</v>
      </c>
      <c r="E64" s="45">
        <v>7.4069900000000004E-4</v>
      </c>
      <c r="F64" s="45">
        <v>1.3188902339999998E-3</v>
      </c>
      <c r="G64" s="45">
        <v>8.9130444000000029E-4</v>
      </c>
      <c r="H64" s="45">
        <v>2.6675100000000002E-4</v>
      </c>
      <c r="I64" s="45">
        <v>3.8939299999999998E-4</v>
      </c>
      <c r="J64" s="46">
        <v>1.6121000000000001E-4</v>
      </c>
      <c r="K64" s="47">
        <v>-1.01352E-4</v>
      </c>
      <c r="L64" s="48">
        <v>-5.2649999999999995E-4</v>
      </c>
      <c r="M64" s="45">
        <v>1.375947E-3</v>
      </c>
      <c r="N64" s="45">
        <v>9.9068799999999999E-4</v>
      </c>
      <c r="O64" s="45">
        <v>8.4389000000000003E-4</v>
      </c>
    </row>
    <row r="65" spans="1:15" x14ac:dyDescent="0.25">
      <c r="A65" s="91"/>
      <c r="B65" s="94"/>
      <c r="C65" s="13" t="s">
        <v>9</v>
      </c>
      <c r="D65" s="45">
        <v>0.83631712199999997</v>
      </c>
      <c r="E65" s="45">
        <v>0.88228660800000003</v>
      </c>
      <c r="F65" s="45">
        <v>0.75207649885200012</v>
      </c>
      <c r="G65" s="45">
        <v>0.95369580196799997</v>
      </c>
      <c r="H65" s="45">
        <v>1.3298519849999999</v>
      </c>
      <c r="I65" s="45">
        <v>1.578416228</v>
      </c>
      <c r="J65" s="46">
        <v>1.566676736</v>
      </c>
      <c r="K65" s="47">
        <v>1.540207267</v>
      </c>
      <c r="L65" s="48">
        <v>1.399789333</v>
      </c>
      <c r="M65" s="45">
        <v>1.117195368</v>
      </c>
      <c r="N65" s="45">
        <v>0.83027231700000004</v>
      </c>
      <c r="O65" s="45">
        <v>0.76397800400000004</v>
      </c>
    </row>
    <row r="66" spans="1:15" x14ac:dyDescent="0.25">
      <c r="A66" s="91"/>
      <c r="B66" s="94"/>
      <c r="C66" s="13" t="s">
        <v>10</v>
      </c>
      <c r="D66" s="45">
        <v>6.1544966E-2</v>
      </c>
      <c r="E66" s="45">
        <v>5.8587510000000002E-2</v>
      </c>
      <c r="F66" s="45">
        <v>6.8479447284000003E-2</v>
      </c>
      <c r="G66" s="45">
        <v>6.8985212887999997E-2</v>
      </c>
      <c r="H66" s="45">
        <v>7.4481316000000006E-2</v>
      </c>
      <c r="I66" s="45">
        <v>8.7360761999999995E-2</v>
      </c>
      <c r="J66" s="46">
        <v>8.7484717000000004E-2</v>
      </c>
      <c r="K66" s="47">
        <v>8.7901510000000002E-2</v>
      </c>
      <c r="L66" s="48">
        <v>8.5278175999999997E-2</v>
      </c>
      <c r="M66" s="45">
        <v>7.1560695999999993E-2</v>
      </c>
      <c r="N66" s="45">
        <v>5.4717619000000002E-2</v>
      </c>
      <c r="O66" s="45">
        <v>5.8252129999999999E-2</v>
      </c>
    </row>
    <row r="67" spans="1:15" x14ac:dyDescent="0.25">
      <c r="A67" s="91"/>
      <c r="B67" s="94"/>
      <c r="C67" s="13" t="s">
        <v>11</v>
      </c>
      <c r="D67" s="45">
        <v>-0.127232119</v>
      </c>
      <c r="E67" s="45">
        <v>-0.12637215900000001</v>
      </c>
      <c r="F67" s="45">
        <v>-0.14930384714399997</v>
      </c>
      <c r="G67" s="45">
        <v>-0.15458622698400001</v>
      </c>
      <c r="H67" s="45">
        <v>-0.162489101</v>
      </c>
      <c r="I67" s="45">
        <v>-0.18323439399999999</v>
      </c>
      <c r="J67" s="46">
        <v>-0.18186493200000001</v>
      </c>
      <c r="K67" s="47">
        <v>-0.18487325299999999</v>
      </c>
      <c r="L67" s="48">
        <v>-0.174986318</v>
      </c>
      <c r="M67" s="45">
        <v>-0.14988808300000001</v>
      </c>
      <c r="N67" s="45">
        <v>-0.124348104</v>
      </c>
      <c r="O67" s="45">
        <v>-0.118768767</v>
      </c>
    </row>
    <row r="68" spans="1:15" x14ac:dyDescent="0.25">
      <c r="A68" s="91"/>
      <c r="B68" s="94"/>
      <c r="C68" s="13" t="s">
        <v>12</v>
      </c>
      <c r="D68" s="45">
        <v>-0.18461754899999999</v>
      </c>
      <c r="E68" s="45">
        <v>-0.17800302800000001</v>
      </c>
      <c r="F68" s="45">
        <v>-0.14951732117399999</v>
      </c>
      <c r="G68" s="45">
        <v>-0.17554939362999999</v>
      </c>
      <c r="H68" s="45">
        <v>-0.24350166300000001</v>
      </c>
      <c r="I68" s="45">
        <v>-0.296730787</v>
      </c>
      <c r="J68" s="46">
        <v>-0.30255162699999999</v>
      </c>
      <c r="K68" s="47">
        <v>-0.28986325899999998</v>
      </c>
      <c r="L68" s="48">
        <v>-0.26986819499999998</v>
      </c>
      <c r="M68" s="45">
        <v>-0.21582762899999999</v>
      </c>
      <c r="N68" s="45">
        <v>-0.16555724999999999</v>
      </c>
      <c r="O68" s="45">
        <v>-0.17015951900000001</v>
      </c>
    </row>
    <row r="69" spans="1:15" x14ac:dyDescent="0.25">
      <c r="A69" s="91"/>
      <c r="B69" s="94"/>
      <c r="C69" s="13" t="s">
        <v>13</v>
      </c>
      <c r="D69" s="45">
        <v>1.576458573</v>
      </c>
      <c r="E69" s="45">
        <v>1.6745957140000001</v>
      </c>
      <c r="F69" s="45">
        <v>1.51244614815</v>
      </c>
      <c r="G69" s="45">
        <v>1.8956479974040001</v>
      </c>
      <c r="H69" s="45">
        <v>2.5637531280000001</v>
      </c>
      <c r="I69" s="45">
        <v>2.8857612609999999</v>
      </c>
      <c r="J69" s="46">
        <v>2.893257856</v>
      </c>
      <c r="K69" s="47">
        <v>2.8217995170000001</v>
      </c>
      <c r="L69" s="48">
        <v>2.84004426</v>
      </c>
      <c r="M69" s="45">
        <v>2.2522373199999999</v>
      </c>
      <c r="N69" s="45">
        <v>1.6020067929999999</v>
      </c>
      <c r="O69" s="45">
        <v>1.4872207639999999</v>
      </c>
    </row>
    <row r="70" spans="1:15" x14ac:dyDescent="0.25">
      <c r="A70" s="92"/>
      <c r="B70" s="95"/>
      <c r="C70" s="13" t="s">
        <v>5</v>
      </c>
      <c r="D70" s="49">
        <f>SUM(D62:D69)</f>
        <v>2.00182094504</v>
      </c>
      <c r="E70" s="49">
        <f t="shared" ref="E70:O70" si="7">SUM(E62:E69)</f>
        <v>2.1970197296479999</v>
      </c>
      <c r="F70" s="49">
        <f t="shared" si="7"/>
        <v>1.7341555765920003</v>
      </c>
      <c r="G70" s="49">
        <f t="shared" si="7"/>
        <v>2.4618495122899997</v>
      </c>
      <c r="H70" s="49">
        <f t="shared" si="7"/>
        <v>4.0058449636560001</v>
      </c>
      <c r="I70" s="49">
        <f t="shared" si="7"/>
        <v>4.6707887356400004</v>
      </c>
      <c r="J70" s="49">
        <f t="shared" si="7"/>
        <v>4.6873878789020003</v>
      </c>
      <c r="K70" s="49">
        <f t="shared" si="7"/>
        <v>4.496556514832001</v>
      </c>
      <c r="L70" s="49">
        <f t="shared" si="7"/>
        <v>4.2368396544480005</v>
      </c>
      <c r="M70" s="49">
        <f t="shared" si="7"/>
        <v>3.2250680798959999</v>
      </c>
      <c r="N70" s="49">
        <f t="shared" si="7"/>
        <v>2.1251080453900002</v>
      </c>
      <c r="O70" s="49">
        <f t="shared" si="7"/>
        <v>1.8957620820400001</v>
      </c>
    </row>
    <row r="71" spans="1:15" x14ac:dyDescent="0.25">
      <c r="A71" s="130" t="s">
        <v>4</v>
      </c>
      <c r="B71" s="93" t="s">
        <v>34</v>
      </c>
      <c r="C71" s="5" t="s">
        <v>6</v>
      </c>
      <c r="D71" s="71">
        <v>11</v>
      </c>
      <c r="E71" s="71">
        <v>10</v>
      </c>
      <c r="F71" s="71">
        <v>10</v>
      </c>
      <c r="G71" s="71">
        <v>8</v>
      </c>
      <c r="H71" s="71">
        <v>12</v>
      </c>
      <c r="I71" s="71">
        <v>20</v>
      </c>
      <c r="J71" s="71">
        <v>20</v>
      </c>
      <c r="K71" s="71">
        <v>21</v>
      </c>
      <c r="L71" s="71">
        <v>22</v>
      </c>
      <c r="M71" s="71">
        <v>13</v>
      </c>
      <c r="N71" s="71">
        <v>12</v>
      </c>
      <c r="O71" s="71">
        <v>14</v>
      </c>
    </row>
    <row r="72" spans="1:15" x14ac:dyDescent="0.25">
      <c r="A72" s="131"/>
      <c r="B72" s="94"/>
      <c r="C72" s="5" t="s">
        <v>7</v>
      </c>
      <c r="D72" s="71">
        <v>4</v>
      </c>
      <c r="E72" s="71">
        <v>3</v>
      </c>
      <c r="F72" s="71">
        <v>3</v>
      </c>
      <c r="G72" s="71">
        <v>3</v>
      </c>
      <c r="H72" s="71">
        <v>6</v>
      </c>
      <c r="I72" s="71">
        <v>16</v>
      </c>
      <c r="J72" s="71">
        <v>17</v>
      </c>
      <c r="K72" s="71">
        <v>16</v>
      </c>
      <c r="L72" s="71">
        <v>14</v>
      </c>
      <c r="M72" s="71">
        <v>6</v>
      </c>
      <c r="N72" s="71">
        <v>4</v>
      </c>
      <c r="O72" s="71">
        <v>4</v>
      </c>
    </row>
    <row r="73" spans="1:15" x14ac:dyDescent="0.25">
      <c r="A73" s="131"/>
      <c r="B73" s="94"/>
      <c r="C73" s="5" t="s">
        <v>8</v>
      </c>
      <c r="D73" s="71">
        <v>0</v>
      </c>
      <c r="E73" s="71">
        <v>0</v>
      </c>
      <c r="F73" s="71">
        <v>0</v>
      </c>
      <c r="G73" s="71">
        <v>0</v>
      </c>
      <c r="H73" s="71">
        <v>0</v>
      </c>
      <c r="I73" s="71">
        <v>0</v>
      </c>
      <c r="J73" s="71">
        <v>0</v>
      </c>
      <c r="K73" s="71">
        <v>0</v>
      </c>
      <c r="L73" s="71">
        <v>0</v>
      </c>
      <c r="M73" s="71">
        <v>0</v>
      </c>
      <c r="N73" s="71">
        <v>0</v>
      </c>
      <c r="O73" s="71">
        <v>0</v>
      </c>
    </row>
    <row r="74" spans="1:15" x14ac:dyDescent="0.25">
      <c r="A74" s="131"/>
      <c r="B74" s="94"/>
      <c r="C74" s="5" t="s">
        <v>9</v>
      </c>
      <c r="D74" s="71">
        <v>1</v>
      </c>
      <c r="E74" s="71">
        <v>1</v>
      </c>
      <c r="F74" s="71">
        <v>1</v>
      </c>
      <c r="G74" s="71">
        <v>1</v>
      </c>
      <c r="H74" s="71">
        <v>2</v>
      </c>
      <c r="I74" s="71">
        <v>6</v>
      </c>
      <c r="J74" s="71">
        <v>6</v>
      </c>
      <c r="K74" s="71">
        <v>6</v>
      </c>
      <c r="L74" s="71">
        <v>5</v>
      </c>
      <c r="M74" s="71">
        <v>2</v>
      </c>
      <c r="N74" s="71">
        <v>1</v>
      </c>
      <c r="O74" s="71">
        <v>1</v>
      </c>
    </row>
    <row r="75" spans="1:15" x14ac:dyDescent="0.25">
      <c r="A75" s="131"/>
      <c r="B75" s="94"/>
      <c r="C75" s="5" t="s">
        <v>10</v>
      </c>
      <c r="D75" s="71">
        <v>3</v>
      </c>
      <c r="E75" s="71">
        <v>3</v>
      </c>
      <c r="F75" s="71">
        <v>3</v>
      </c>
      <c r="G75" s="71">
        <v>2</v>
      </c>
      <c r="H75" s="71">
        <v>3</v>
      </c>
      <c r="I75" s="71">
        <v>4</v>
      </c>
      <c r="J75" s="71">
        <v>4</v>
      </c>
      <c r="K75" s="71">
        <v>4</v>
      </c>
      <c r="L75" s="71">
        <v>4</v>
      </c>
      <c r="M75" s="71">
        <v>3</v>
      </c>
      <c r="N75" s="71">
        <v>3</v>
      </c>
      <c r="O75" s="71">
        <v>4</v>
      </c>
    </row>
    <row r="76" spans="1:15" x14ac:dyDescent="0.25">
      <c r="A76" s="131"/>
      <c r="B76" s="94"/>
      <c r="C76" s="5" t="s">
        <v>11</v>
      </c>
      <c r="D76" s="71">
        <v>4</v>
      </c>
      <c r="E76" s="71">
        <v>4</v>
      </c>
      <c r="F76" s="71">
        <v>4</v>
      </c>
      <c r="G76" s="71">
        <v>3</v>
      </c>
      <c r="H76" s="71">
        <v>6</v>
      </c>
      <c r="I76" s="71">
        <v>16</v>
      </c>
      <c r="J76" s="71">
        <v>16</v>
      </c>
      <c r="K76" s="71">
        <v>15</v>
      </c>
      <c r="L76" s="71">
        <v>14</v>
      </c>
      <c r="M76" s="71">
        <v>6</v>
      </c>
      <c r="N76" s="71">
        <v>4</v>
      </c>
      <c r="O76" s="71">
        <v>5</v>
      </c>
    </row>
    <row r="77" spans="1:15" x14ac:dyDescent="0.25">
      <c r="A77" s="131"/>
      <c r="B77" s="94"/>
      <c r="C77" s="5" t="s">
        <v>12</v>
      </c>
      <c r="D77" s="71">
        <v>2</v>
      </c>
      <c r="E77" s="71">
        <v>2</v>
      </c>
      <c r="F77" s="71">
        <v>1</v>
      </c>
      <c r="G77" s="71">
        <v>1</v>
      </c>
      <c r="H77" s="71">
        <v>3</v>
      </c>
      <c r="I77" s="71">
        <v>7</v>
      </c>
      <c r="J77" s="71">
        <v>7</v>
      </c>
      <c r="K77" s="71">
        <v>7</v>
      </c>
      <c r="L77" s="71">
        <v>6</v>
      </c>
      <c r="M77" s="71">
        <v>3</v>
      </c>
      <c r="N77" s="71">
        <v>2</v>
      </c>
      <c r="O77" s="71">
        <v>2</v>
      </c>
    </row>
    <row r="78" spans="1:15" x14ac:dyDescent="0.25">
      <c r="A78" s="131"/>
      <c r="B78" s="94"/>
      <c r="C78" s="5" t="s">
        <v>13</v>
      </c>
      <c r="D78" s="71">
        <v>2</v>
      </c>
      <c r="E78" s="71">
        <v>2</v>
      </c>
      <c r="F78" s="71">
        <v>2</v>
      </c>
      <c r="G78" s="71">
        <v>2</v>
      </c>
      <c r="H78" s="71">
        <v>3</v>
      </c>
      <c r="I78" s="71">
        <v>9</v>
      </c>
      <c r="J78" s="71">
        <v>10</v>
      </c>
      <c r="K78" s="71">
        <v>10</v>
      </c>
      <c r="L78" s="71">
        <v>9</v>
      </c>
      <c r="M78" s="71">
        <v>3</v>
      </c>
      <c r="N78" s="71">
        <v>3</v>
      </c>
      <c r="O78" s="71">
        <v>3</v>
      </c>
    </row>
    <row r="79" spans="1:15" x14ac:dyDescent="0.25">
      <c r="A79" s="132"/>
      <c r="B79" s="95"/>
      <c r="C79" s="5" t="s">
        <v>5</v>
      </c>
      <c r="D79" s="43">
        <f>SUM(D71:D78)</f>
        <v>27</v>
      </c>
      <c r="E79" s="43">
        <f t="shared" ref="E79:O79" si="8">SUM(E71:E78)</f>
        <v>25</v>
      </c>
      <c r="F79" s="43">
        <f t="shared" si="8"/>
        <v>24</v>
      </c>
      <c r="G79" s="43">
        <f t="shared" si="8"/>
        <v>20</v>
      </c>
      <c r="H79" s="43">
        <f t="shared" si="8"/>
        <v>35</v>
      </c>
      <c r="I79" s="43">
        <f t="shared" si="8"/>
        <v>78</v>
      </c>
      <c r="J79" s="43">
        <f t="shared" si="8"/>
        <v>80</v>
      </c>
      <c r="K79" s="43">
        <f t="shared" si="8"/>
        <v>79</v>
      </c>
      <c r="L79" s="43">
        <f t="shared" si="8"/>
        <v>74</v>
      </c>
      <c r="M79" s="43">
        <f t="shared" si="8"/>
        <v>36</v>
      </c>
      <c r="N79" s="43">
        <f t="shared" si="8"/>
        <v>29</v>
      </c>
      <c r="O79" s="43">
        <f t="shared" si="8"/>
        <v>33</v>
      </c>
    </row>
    <row r="80" spans="1:15" ht="15.6" customHeight="1" x14ac:dyDescent="0.25">
      <c r="A80" s="90" t="s">
        <v>22</v>
      </c>
      <c r="B80" s="93" t="s">
        <v>34</v>
      </c>
      <c r="C80" s="13" t="s">
        <v>6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72">
        <v>0</v>
      </c>
      <c r="O80" s="72">
        <v>0</v>
      </c>
    </row>
    <row r="81" spans="1:15" x14ac:dyDescent="0.25">
      <c r="A81" s="91"/>
      <c r="B81" s="94"/>
      <c r="C81" s="13" t="s">
        <v>7</v>
      </c>
      <c r="D81" s="72">
        <v>0</v>
      </c>
      <c r="E81" s="72">
        <v>0</v>
      </c>
      <c r="F81" s="72">
        <v>0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0</v>
      </c>
      <c r="O81" s="72">
        <v>0</v>
      </c>
    </row>
    <row r="82" spans="1:15" x14ac:dyDescent="0.25">
      <c r="A82" s="91"/>
      <c r="B82" s="94"/>
      <c r="C82" s="13" t="s">
        <v>8</v>
      </c>
      <c r="D82" s="72">
        <v>0</v>
      </c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72">
        <v>0</v>
      </c>
      <c r="N82" s="72">
        <v>0</v>
      </c>
      <c r="O82" s="72">
        <v>0</v>
      </c>
    </row>
    <row r="83" spans="1:15" x14ac:dyDescent="0.25">
      <c r="A83" s="91"/>
      <c r="B83" s="94"/>
      <c r="C83" s="13" t="s">
        <v>9</v>
      </c>
      <c r="D83" s="72">
        <v>0</v>
      </c>
      <c r="E83" s="72">
        <v>0</v>
      </c>
      <c r="F83" s="72">
        <v>0</v>
      </c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  <c r="O83" s="72">
        <v>0</v>
      </c>
    </row>
    <row r="84" spans="1:15" x14ac:dyDescent="0.25">
      <c r="A84" s="91"/>
      <c r="B84" s="94"/>
      <c r="C84" s="13" t="s">
        <v>10</v>
      </c>
      <c r="D84" s="72">
        <v>0</v>
      </c>
      <c r="E84" s="72">
        <v>0</v>
      </c>
      <c r="F84" s="72">
        <v>0</v>
      </c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  <c r="O84" s="72">
        <v>0</v>
      </c>
    </row>
    <row r="85" spans="1:15" x14ac:dyDescent="0.25">
      <c r="A85" s="91"/>
      <c r="B85" s="94"/>
      <c r="C85" s="13" t="s">
        <v>11</v>
      </c>
      <c r="D85" s="72">
        <v>0</v>
      </c>
      <c r="E85" s="72">
        <v>0</v>
      </c>
      <c r="F85" s="72">
        <v>0</v>
      </c>
      <c r="G85" s="72">
        <v>0</v>
      </c>
      <c r="H85" s="72">
        <v>0</v>
      </c>
      <c r="I85" s="72">
        <v>0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</row>
    <row r="86" spans="1:15" x14ac:dyDescent="0.25">
      <c r="A86" s="91"/>
      <c r="B86" s="94"/>
      <c r="C86" s="13" t="s">
        <v>12</v>
      </c>
      <c r="D86" s="72">
        <v>0</v>
      </c>
      <c r="E86" s="72">
        <v>0</v>
      </c>
      <c r="F86" s="72">
        <v>0</v>
      </c>
      <c r="G86" s="72">
        <v>0</v>
      </c>
      <c r="H86" s="72">
        <v>0</v>
      </c>
      <c r="I86" s="72">
        <v>0</v>
      </c>
      <c r="J86" s="72">
        <v>0</v>
      </c>
      <c r="K86" s="72">
        <v>0</v>
      </c>
      <c r="L86" s="72">
        <v>0</v>
      </c>
      <c r="M86" s="72">
        <v>0</v>
      </c>
      <c r="N86" s="72">
        <v>0</v>
      </c>
      <c r="O86" s="72">
        <v>0</v>
      </c>
    </row>
    <row r="87" spans="1:15" x14ac:dyDescent="0.25">
      <c r="A87" s="91"/>
      <c r="B87" s="94"/>
      <c r="C87" s="13" t="s">
        <v>13</v>
      </c>
      <c r="D87" s="72">
        <v>0</v>
      </c>
      <c r="E87" s="72">
        <v>0</v>
      </c>
      <c r="F87" s="72">
        <v>0</v>
      </c>
      <c r="G87" s="72">
        <v>0</v>
      </c>
      <c r="H87" s="72">
        <v>0</v>
      </c>
      <c r="I87" s="72">
        <v>0</v>
      </c>
      <c r="J87" s="72">
        <v>0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</row>
    <row r="88" spans="1:15" x14ac:dyDescent="0.25">
      <c r="A88" s="92"/>
      <c r="B88" s="95"/>
      <c r="C88" s="13" t="s">
        <v>5</v>
      </c>
      <c r="D88" s="49">
        <f>SUM(D80:D87)</f>
        <v>0</v>
      </c>
      <c r="E88" s="49">
        <f t="shared" ref="E88:O88" si="9">SUM(E80:E87)</f>
        <v>0</v>
      </c>
      <c r="F88" s="49">
        <f t="shared" si="9"/>
        <v>0</v>
      </c>
      <c r="G88" s="49">
        <f t="shared" si="9"/>
        <v>0</v>
      </c>
      <c r="H88" s="49">
        <f t="shared" si="9"/>
        <v>0</v>
      </c>
      <c r="I88" s="49">
        <f t="shared" si="9"/>
        <v>0</v>
      </c>
      <c r="J88" s="49">
        <f t="shared" si="9"/>
        <v>0</v>
      </c>
      <c r="K88" s="49">
        <f t="shared" si="9"/>
        <v>0</v>
      </c>
      <c r="L88" s="49">
        <f t="shared" si="9"/>
        <v>0</v>
      </c>
      <c r="M88" s="49">
        <f t="shared" si="9"/>
        <v>0</v>
      </c>
      <c r="N88" s="49">
        <f t="shared" si="9"/>
        <v>0</v>
      </c>
      <c r="O88" s="49">
        <f t="shared" si="9"/>
        <v>0</v>
      </c>
    </row>
    <row r="89" spans="1:15" x14ac:dyDescent="0.25">
      <c r="A89" s="96" t="s">
        <v>37</v>
      </c>
      <c r="B89" s="97"/>
      <c r="C89" s="22" t="s">
        <v>6</v>
      </c>
      <c r="D89" s="79">
        <f>D53+D62+D71+D80</f>
        <v>10.340999422039999</v>
      </c>
      <c r="E89" s="79">
        <f t="shared" ref="E89:O89" si="10">E53+E62+E71+E80</f>
        <v>9.3483462116479998</v>
      </c>
      <c r="F89" s="79">
        <f t="shared" si="10"/>
        <v>9.3299183305620002</v>
      </c>
      <c r="G89" s="79">
        <f t="shared" si="10"/>
        <v>7.3019297833100003</v>
      </c>
      <c r="H89" s="79">
        <f t="shared" si="10"/>
        <v>11.299593835655999</v>
      </c>
      <c r="I89" s="79">
        <f t="shared" si="10"/>
        <v>19.292146546640002</v>
      </c>
      <c r="J89" s="79">
        <f t="shared" si="10"/>
        <v>19.307911009902</v>
      </c>
      <c r="K89" s="79">
        <f t="shared" si="10"/>
        <v>20.308595697832001</v>
      </c>
      <c r="L89" s="79">
        <f t="shared" si="10"/>
        <v>21.304977722448001</v>
      </c>
      <c r="M89" s="79">
        <f t="shared" si="10"/>
        <v>12.309399215896001</v>
      </c>
      <c r="N89" s="79">
        <f t="shared" si="10"/>
        <v>11.363603839390001</v>
      </c>
      <c r="O89" s="79">
        <f t="shared" si="10"/>
        <v>13.39320972704</v>
      </c>
    </row>
    <row r="90" spans="1:15" ht="45" customHeight="1" x14ac:dyDescent="0.25">
      <c r="A90" s="98"/>
      <c r="B90" s="99"/>
      <c r="C90" s="23" t="s">
        <v>7</v>
      </c>
      <c r="D90" s="79">
        <f t="shared" ref="D90:O96" si="11">D54+D63+D72+D81</f>
        <v>4.497080296</v>
      </c>
      <c r="E90" s="79">
        <f t="shared" si="11"/>
        <v>3.5368381740000001</v>
      </c>
      <c r="F90" s="79">
        <f t="shared" si="11"/>
        <v>3.3687374298280002</v>
      </c>
      <c r="G90" s="79">
        <f t="shared" si="11"/>
        <v>4.5708350328940002</v>
      </c>
      <c r="H90" s="79">
        <f t="shared" si="11"/>
        <v>8.143888711999999</v>
      </c>
      <c r="I90" s="79">
        <f t="shared" si="11"/>
        <v>18.306679725999999</v>
      </c>
      <c r="J90" s="79">
        <f t="shared" si="11"/>
        <v>19.316312909000001</v>
      </c>
      <c r="K90" s="79">
        <f t="shared" si="11"/>
        <v>18.212890387000002</v>
      </c>
      <c r="L90" s="79">
        <f t="shared" si="11"/>
        <v>16.052131176</v>
      </c>
      <c r="M90" s="79">
        <f t="shared" si="11"/>
        <v>7.8390152450000006</v>
      </c>
      <c r="N90" s="79">
        <f t="shared" si="11"/>
        <v>4.5634221430000004</v>
      </c>
      <c r="O90" s="79">
        <f t="shared" si="11"/>
        <v>4.4811858530000004</v>
      </c>
    </row>
    <row r="91" spans="1:15" x14ac:dyDescent="0.25">
      <c r="A91" s="98"/>
      <c r="B91" s="99"/>
      <c r="C91" s="22" t="s">
        <v>8</v>
      </c>
      <c r="D91" s="79">
        <f t="shared" si="11"/>
        <v>1.2702340000000001E-3</v>
      </c>
      <c r="E91" s="79">
        <f t="shared" si="11"/>
        <v>7.4069900000000004E-4</v>
      </c>
      <c r="F91" s="79">
        <f t="shared" si="11"/>
        <v>1.3188902339999998E-3</v>
      </c>
      <c r="G91" s="79">
        <f t="shared" si="11"/>
        <v>8.9130444000000029E-4</v>
      </c>
      <c r="H91" s="79">
        <f t="shared" si="11"/>
        <v>2.6675100000000002E-4</v>
      </c>
      <c r="I91" s="79">
        <f t="shared" si="11"/>
        <v>3.8939299999999998E-4</v>
      </c>
      <c r="J91" s="79">
        <f t="shared" si="11"/>
        <v>1.6121000000000001E-4</v>
      </c>
      <c r="K91" s="79">
        <f t="shared" si="11"/>
        <v>-1.01352E-4</v>
      </c>
      <c r="L91" s="79">
        <f t="shared" si="11"/>
        <v>-5.2649999999999995E-4</v>
      </c>
      <c r="M91" s="79">
        <f t="shared" si="11"/>
        <v>1.375947E-3</v>
      </c>
      <c r="N91" s="79">
        <f t="shared" si="11"/>
        <v>9.9068799999999999E-4</v>
      </c>
      <c r="O91" s="79">
        <f t="shared" si="11"/>
        <v>8.4389000000000003E-4</v>
      </c>
    </row>
    <row r="92" spans="1:15" x14ac:dyDescent="0.25">
      <c r="A92" s="98"/>
      <c r="B92" s="99"/>
      <c r="C92" s="22" t="s">
        <v>9</v>
      </c>
      <c r="D92" s="79">
        <f t="shared" si="11"/>
        <v>1.8363171220000001</v>
      </c>
      <c r="E92" s="79">
        <f t="shared" si="11"/>
        <v>1.882286608</v>
      </c>
      <c r="F92" s="79">
        <f t="shared" si="11"/>
        <v>1.7520764988520001</v>
      </c>
      <c r="G92" s="79">
        <f t="shared" si="11"/>
        <v>1.953695801968</v>
      </c>
      <c r="H92" s="79">
        <f t="shared" si="11"/>
        <v>3.3298519849999999</v>
      </c>
      <c r="I92" s="79">
        <f t="shared" si="11"/>
        <v>8.578416228</v>
      </c>
      <c r="J92" s="79">
        <f t="shared" si="11"/>
        <v>8.5666767359999998</v>
      </c>
      <c r="K92" s="79">
        <f t="shared" si="11"/>
        <v>7.5402072669999995</v>
      </c>
      <c r="L92" s="79">
        <f t="shared" si="11"/>
        <v>6.3997893330000002</v>
      </c>
      <c r="M92" s="79">
        <f t="shared" si="11"/>
        <v>3.117195368</v>
      </c>
      <c r="N92" s="79">
        <f t="shared" si="11"/>
        <v>1.8302723169999999</v>
      </c>
      <c r="O92" s="79">
        <f t="shared" si="11"/>
        <v>1.7639780040000002</v>
      </c>
    </row>
    <row r="93" spans="1:15" x14ac:dyDescent="0.25">
      <c r="A93" s="98"/>
      <c r="B93" s="99"/>
      <c r="C93" s="22" t="s">
        <v>10</v>
      </c>
      <c r="D93" s="79">
        <f t="shared" si="11"/>
        <v>3.061544966</v>
      </c>
      <c r="E93" s="79">
        <f t="shared" si="11"/>
        <v>3.0585875100000002</v>
      </c>
      <c r="F93" s="79">
        <f t="shared" si="11"/>
        <v>3.068479447284</v>
      </c>
      <c r="G93" s="79">
        <f t="shared" si="11"/>
        <v>2.0689852128880002</v>
      </c>
      <c r="H93" s="79">
        <f t="shared" si="11"/>
        <v>3.074481316</v>
      </c>
      <c r="I93" s="79">
        <f t="shared" si="11"/>
        <v>4.0873607620000003</v>
      </c>
      <c r="J93" s="79">
        <f t="shared" si="11"/>
        <v>4.0874847169999997</v>
      </c>
      <c r="K93" s="79">
        <f t="shared" si="11"/>
        <v>4.08790151</v>
      </c>
      <c r="L93" s="79">
        <f t="shared" si="11"/>
        <v>4.0852781760000001</v>
      </c>
      <c r="M93" s="79">
        <f t="shared" si="11"/>
        <v>3.0715606960000001</v>
      </c>
      <c r="N93" s="79">
        <f t="shared" si="11"/>
        <v>3.0547176189999998</v>
      </c>
      <c r="O93" s="79">
        <f t="shared" si="11"/>
        <v>4.0582521299999996</v>
      </c>
    </row>
    <row r="94" spans="1:15" x14ac:dyDescent="0.25">
      <c r="A94" s="98"/>
      <c r="B94" s="99"/>
      <c r="C94" s="22" t="s">
        <v>11</v>
      </c>
      <c r="D94" s="79">
        <f t="shared" si="11"/>
        <v>3.8727678810000001</v>
      </c>
      <c r="E94" s="79">
        <f t="shared" si="11"/>
        <v>3.8736278409999998</v>
      </c>
      <c r="F94" s="79">
        <f t="shared" si="11"/>
        <v>3.850696152856</v>
      </c>
      <c r="G94" s="79">
        <f t="shared" si="11"/>
        <v>2.8454137730159998</v>
      </c>
      <c r="H94" s="79">
        <f t="shared" si="11"/>
        <v>5.8375108989999998</v>
      </c>
      <c r="I94" s="79">
        <f t="shared" si="11"/>
        <v>16.816765606000001</v>
      </c>
      <c r="J94" s="79">
        <f t="shared" si="11"/>
        <v>16.818135068</v>
      </c>
      <c r="K94" s="79">
        <f t="shared" si="11"/>
        <v>15.815126747000001</v>
      </c>
      <c r="L94" s="79">
        <f t="shared" si="11"/>
        <v>13.825013682</v>
      </c>
      <c r="M94" s="79">
        <f t="shared" si="11"/>
        <v>5.8501119169999996</v>
      </c>
      <c r="N94" s="79">
        <f t="shared" si="11"/>
        <v>3.8756518959999999</v>
      </c>
      <c r="O94" s="79">
        <f t="shared" si="11"/>
        <v>4.8812312330000003</v>
      </c>
    </row>
    <row r="95" spans="1:15" x14ac:dyDescent="0.25">
      <c r="A95" s="98"/>
      <c r="B95" s="99"/>
      <c r="C95" s="22" t="s">
        <v>12</v>
      </c>
      <c r="D95" s="79">
        <f t="shared" si="11"/>
        <v>1.8153824510000001</v>
      </c>
      <c r="E95" s="79">
        <f t="shared" si="11"/>
        <v>1.821996972</v>
      </c>
      <c r="F95" s="79">
        <f t="shared" si="11"/>
        <v>0.85048267882600004</v>
      </c>
      <c r="G95" s="79">
        <f t="shared" si="11"/>
        <v>0.82445060637000001</v>
      </c>
      <c r="H95" s="79">
        <f t="shared" si="11"/>
        <v>2.756498337</v>
      </c>
      <c r="I95" s="79">
        <f t="shared" si="11"/>
        <v>6.7032692130000004</v>
      </c>
      <c r="J95" s="79">
        <f t="shared" si="11"/>
        <v>6.6974483730000003</v>
      </c>
      <c r="K95" s="79">
        <f t="shared" si="11"/>
        <v>6.7101367410000003</v>
      </c>
      <c r="L95" s="79">
        <f t="shared" si="11"/>
        <v>5.7301318050000001</v>
      </c>
      <c r="M95" s="79">
        <f t="shared" si="11"/>
        <v>2.7841723709999999</v>
      </c>
      <c r="N95" s="79">
        <f t="shared" si="11"/>
        <v>1.83444275</v>
      </c>
      <c r="O95" s="79">
        <f t="shared" si="11"/>
        <v>1.829840481</v>
      </c>
    </row>
    <row r="96" spans="1:15" x14ac:dyDescent="0.25">
      <c r="A96" s="98"/>
      <c r="B96" s="99"/>
      <c r="C96" s="22" t="s">
        <v>13</v>
      </c>
      <c r="D96" s="79">
        <f t="shared" si="11"/>
        <v>3.576458573</v>
      </c>
      <c r="E96" s="79">
        <f t="shared" si="11"/>
        <v>3.6745957140000001</v>
      </c>
      <c r="F96" s="79">
        <f t="shared" si="11"/>
        <v>3.51244614815</v>
      </c>
      <c r="G96" s="79">
        <f t="shared" si="11"/>
        <v>4.8956479974039997</v>
      </c>
      <c r="H96" s="79">
        <f t="shared" si="11"/>
        <v>6.5637531280000001</v>
      </c>
      <c r="I96" s="79">
        <f t="shared" si="11"/>
        <v>12.885761260999999</v>
      </c>
      <c r="J96" s="79">
        <f t="shared" si="11"/>
        <v>13.893257856</v>
      </c>
      <c r="K96" s="79">
        <f t="shared" si="11"/>
        <v>13.821799517000001</v>
      </c>
      <c r="L96" s="79">
        <f t="shared" si="11"/>
        <v>12.840044259999999</v>
      </c>
      <c r="M96" s="79">
        <f t="shared" si="11"/>
        <v>6.2522373199999999</v>
      </c>
      <c r="N96" s="79">
        <f t="shared" si="11"/>
        <v>4.6020067930000002</v>
      </c>
      <c r="O96" s="79">
        <f t="shared" si="11"/>
        <v>4.4872207639999999</v>
      </c>
    </row>
    <row r="97" spans="1:15" x14ac:dyDescent="0.25">
      <c r="A97" s="100"/>
      <c r="B97" s="101"/>
      <c r="C97" s="22" t="s">
        <v>5</v>
      </c>
      <c r="D97" s="80">
        <f>SUM(D61,D70,D79,D88)</f>
        <v>29.001820945039999</v>
      </c>
      <c r="E97" s="80">
        <f t="shared" ref="E97:O97" si="12">SUM(E61,E70,E79,E88)</f>
        <v>27.197019729647998</v>
      </c>
      <c r="F97" s="80">
        <f t="shared" si="12"/>
        <v>25.734155576592002</v>
      </c>
      <c r="G97" s="80">
        <f t="shared" si="12"/>
        <v>24.461849512290001</v>
      </c>
      <c r="H97" s="80">
        <f t="shared" si="12"/>
        <v>41.005844963656003</v>
      </c>
      <c r="I97" s="80">
        <f t="shared" si="12"/>
        <v>86.670788735640002</v>
      </c>
      <c r="J97" s="81">
        <f t="shared" si="12"/>
        <v>88.687387878902001</v>
      </c>
      <c r="K97" s="82">
        <f t="shared" si="12"/>
        <v>86.496556514832008</v>
      </c>
      <c r="L97" s="83">
        <f t="shared" si="12"/>
        <v>80.236839654448005</v>
      </c>
      <c r="M97" s="80">
        <f t="shared" si="12"/>
        <v>41.225068079895998</v>
      </c>
      <c r="N97" s="80">
        <f t="shared" si="12"/>
        <v>31.12510804539</v>
      </c>
      <c r="O97" s="80">
        <f t="shared" si="12"/>
        <v>34.895762082040001</v>
      </c>
    </row>
    <row r="98" spans="1:15" x14ac:dyDescent="0.25">
      <c r="A98" s="10"/>
      <c r="B98" s="10"/>
      <c r="C98" s="10"/>
      <c r="D98" s="84"/>
      <c r="E98" s="84"/>
      <c r="F98" s="84"/>
      <c r="G98" s="84"/>
      <c r="H98" s="84"/>
      <c r="I98" s="84"/>
      <c r="J98" s="85"/>
      <c r="K98" s="86"/>
      <c r="L98" s="87"/>
      <c r="M98" s="84"/>
      <c r="N98" s="84"/>
      <c r="O98" s="84"/>
    </row>
    <row r="99" spans="1:15" x14ac:dyDescent="0.25">
      <c r="A99" s="88" t="s">
        <v>38</v>
      </c>
      <c r="B99" s="89"/>
      <c r="C99" s="24"/>
      <c r="D99" s="80">
        <f t="shared" ref="D99:O99" si="13">SUM(D50,D97)</f>
        <v>178.00182094504001</v>
      </c>
      <c r="E99" s="80">
        <f t="shared" si="13"/>
        <v>176.19701972964799</v>
      </c>
      <c r="F99" s="80">
        <f t="shared" si="13"/>
        <v>184.734155576592</v>
      </c>
      <c r="G99" s="80">
        <f t="shared" si="13"/>
        <v>197.46184951229</v>
      </c>
      <c r="H99" s="80">
        <f t="shared" si="13"/>
        <v>255.00584496365599</v>
      </c>
      <c r="I99" s="80">
        <f t="shared" si="13"/>
        <v>321.67078873564003</v>
      </c>
      <c r="J99" s="81">
        <f t="shared" si="13"/>
        <v>330.68738787890197</v>
      </c>
      <c r="K99" s="82">
        <f t="shared" si="13"/>
        <v>329.49655651483204</v>
      </c>
      <c r="L99" s="83">
        <f t="shared" si="13"/>
        <v>328.23683965444798</v>
      </c>
      <c r="M99" s="80">
        <f t="shared" si="13"/>
        <v>261.225068079896</v>
      </c>
      <c r="N99" s="80">
        <f t="shared" si="13"/>
        <v>205.12510804538999</v>
      </c>
      <c r="O99" s="80">
        <f t="shared" si="13"/>
        <v>196.89576208203999</v>
      </c>
    </row>
    <row r="100" spans="1:15" x14ac:dyDescent="0.25">
      <c r="A100" s="12"/>
      <c r="B100" s="12"/>
      <c r="C100" s="12"/>
      <c r="D100" s="1"/>
      <c r="E100" s="1"/>
      <c r="F100" s="1"/>
      <c r="G100" s="1"/>
      <c r="H100" s="1"/>
      <c r="I100" s="1"/>
      <c r="J100" s="1"/>
      <c r="K100" s="19"/>
      <c r="L100" s="1"/>
      <c r="M100" s="1"/>
      <c r="N100" s="1"/>
      <c r="O100" s="1"/>
    </row>
    <row r="101" spans="1:15" x14ac:dyDescent="0.25">
      <c r="A101" s="117" t="s">
        <v>17</v>
      </c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</row>
    <row r="102" spans="1:15" x14ac:dyDescent="0.25">
      <c r="A102" s="117" t="s">
        <v>18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</row>
    <row r="103" spans="1:15" x14ac:dyDescent="0.25">
      <c r="A103" s="117" t="s">
        <v>48</v>
      </c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</row>
  </sheetData>
  <mergeCells count="27">
    <mergeCell ref="A103:O103"/>
    <mergeCell ref="A1:O1"/>
    <mergeCell ref="A2:O2"/>
    <mergeCell ref="A62:A70"/>
    <mergeCell ref="B62:B70"/>
    <mergeCell ref="A71:A79"/>
    <mergeCell ref="B71:B79"/>
    <mergeCell ref="A24:A32"/>
    <mergeCell ref="B24:B32"/>
    <mergeCell ref="A33:A41"/>
    <mergeCell ref="B33:B41"/>
    <mergeCell ref="A42:B50"/>
    <mergeCell ref="A3:O3"/>
    <mergeCell ref="A4:O4"/>
    <mergeCell ref="A6:A14"/>
    <mergeCell ref="B6:B14"/>
    <mergeCell ref="A15:A23"/>
    <mergeCell ref="B15:B23"/>
    <mergeCell ref="A102:O102"/>
    <mergeCell ref="A51:O51"/>
    <mergeCell ref="A80:A88"/>
    <mergeCell ref="B80:B88"/>
    <mergeCell ref="A89:B97"/>
    <mergeCell ref="A99:B99"/>
    <mergeCell ref="A101:O101"/>
    <mergeCell ref="A53:A61"/>
    <mergeCell ref="B53:B61"/>
  </mergeCells>
  <pageMargins left="0.75" right="0.75" top="1" bottom="1" header="0.5" footer="0.5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4"/>
  <sheetViews>
    <sheetView topLeftCell="A76" zoomScale="80" zoomScaleNormal="80" workbookViewId="0">
      <selection activeCell="D16" sqref="D16"/>
    </sheetView>
  </sheetViews>
  <sheetFormatPr defaultColWidth="11" defaultRowHeight="15.75" x14ac:dyDescent="0.25"/>
  <cols>
    <col min="1" max="1" width="45.75" customWidth="1"/>
    <col min="2" max="2" width="13" customWidth="1"/>
    <col min="3" max="3" width="28.5" customWidth="1"/>
    <col min="12" max="12" width="11.25" customWidth="1"/>
  </cols>
  <sheetData>
    <row r="1" spans="1:15" x14ac:dyDescent="0.25">
      <c r="A1" s="102" t="s">
        <v>30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</row>
    <row r="2" spans="1:15" ht="18" customHeight="1" x14ac:dyDescent="0.25">
      <c r="A2" s="105" t="s">
        <v>15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</row>
    <row r="3" spans="1:15" ht="46.15" customHeight="1" x14ac:dyDescent="0.25">
      <c r="A3" s="108" t="s">
        <v>33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</row>
    <row r="4" spans="1:15" s="36" customFormat="1" x14ac:dyDescent="0.25">
      <c r="A4" s="27" t="s">
        <v>28</v>
      </c>
      <c r="B4" s="136" t="s">
        <v>26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8"/>
    </row>
    <row r="5" spans="1:15" x14ac:dyDescent="0.25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7"/>
    </row>
    <row r="6" spans="1:15" s="35" customFormat="1" ht="30" x14ac:dyDescent="0.25">
      <c r="A6" s="30" t="s">
        <v>19</v>
      </c>
      <c r="B6" s="28" t="s">
        <v>27</v>
      </c>
      <c r="C6" s="31" t="s">
        <v>14</v>
      </c>
      <c r="D6" s="32">
        <v>45292</v>
      </c>
      <c r="E6" s="32">
        <v>45323</v>
      </c>
      <c r="F6" s="32">
        <v>45352</v>
      </c>
      <c r="G6" s="32">
        <v>45383</v>
      </c>
      <c r="H6" s="32">
        <v>45413</v>
      </c>
      <c r="I6" s="32">
        <v>45444</v>
      </c>
      <c r="J6" s="32">
        <v>45474</v>
      </c>
      <c r="K6" s="32">
        <v>45505</v>
      </c>
      <c r="L6" s="32">
        <v>45536</v>
      </c>
      <c r="M6" s="32">
        <v>45566</v>
      </c>
      <c r="N6" s="32">
        <v>45597</v>
      </c>
      <c r="O6" s="32">
        <v>45627</v>
      </c>
    </row>
    <row r="7" spans="1:15" x14ac:dyDescent="0.25">
      <c r="A7" s="111" t="s">
        <v>2</v>
      </c>
      <c r="B7" s="114" t="s">
        <v>34</v>
      </c>
      <c r="C7" s="4" t="s">
        <v>6</v>
      </c>
      <c r="D7" s="42">
        <f>'PG&amp;E 2024 DR Allocations'!D6*1.097</f>
        <v>40.588999999999999</v>
      </c>
      <c r="E7" s="42">
        <f>'PG&amp;E 2024 DR Allocations'!E6*1.097</f>
        <v>42.783000000000001</v>
      </c>
      <c r="F7" s="42">
        <f>'PG&amp;E 2024 DR Allocations'!F6*1.097</f>
        <v>43.879999999999995</v>
      </c>
      <c r="G7" s="42">
        <f>'PG&amp;E 2024 DR Allocations'!G6*1.097</f>
        <v>47.170999999999999</v>
      </c>
      <c r="H7" s="42">
        <f>'PG&amp;E 2024 DR Allocations'!H6*1.097</f>
        <v>50.461999999999996</v>
      </c>
      <c r="I7" s="42">
        <f>'PG&amp;E 2024 DR Allocations'!I6*1.097</f>
        <v>51.558999999999997</v>
      </c>
      <c r="J7" s="42">
        <f>'PG&amp;E 2024 DR Allocations'!J6*1.097</f>
        <v>50.461999999999996</v>
      </c>
      <c r="K7" s="42">
        <f>'PG&amp;E 2024 DR Allocations'!K6*1.097</f>
        <v>52.655999999999999</v>
      </c>
      <c r="L7" s="42">
        <f>'PG&amp;E 2024 DR Allocations'!L6*1.097</f>
        <v>55.946999999999996</v>
      </c>
      <c r="M7" s="42">
        <f>'PG&amp;E 2024 DR Allocations'!M6*1.097</f>
        <v>53.753</v>
      </c>
      <c r="N7" s="42">
        <f>'PG&amp;E 2024 DR Allocations'!N6*1.097</f>
        <v>54.85</v>
      </c>
      <c r="O7" s="42">
        <f>'PG&amp;E 2024 DR Allocations'!O6*1.097</f>
        <v>50.461999999999996</v>
      </c>
    </row>
    <row r="8" spans="1:15" x14ac:dyDescent="0.25">
      <c r="A8" s="112"/>
      <c r="B8" s="115"/>
      <c r="C8" s="4" t="s">
        <v>7</v>
      </c>
      <c r="D8" s="42">
        <f>'PG&amp;E 2024 DR Allocations'!D7*1.097</f>
        <v>5.4849999999999994</v>
      </c>
      <c r="E8" s="42">
        <f>'PG&amp;E 2024 DR Allocations'!E7*1.097</f>
        <v>4.3879999999999999</v>
      </c>
      <c r="F8" s="42">
        <f>'PG&amp;E 2024 DR Allocations'!F7*1.097</f>
        <v>5.4849999999999994</v>
      </c>
      <c r="G8" s="42">
        <f>'PG&amp;E 2024 DR Allocations'!G7*1.097</f>
        <v>7.6790000000000003</v>
      </c>
      <c r="H8" s="42">
        <f>'PG&amp;E 2024 DR Allocations'!H7*1.097</f>
        <v>10.969999999999999</v>
      </c>
      <c r="I8" s="42">
        <f>'PG&amp;E 2024 DR Allocations'!I7*1.097</f>
        <v>13.164</v>
      </c>
      <c r="J8" s="42">
        <f>'PG&amp;E 2024 DR Allocations'!J7*1.097</f>
        <v>7.6790000000000003</v>
      </c>
      <c r="K8" s="42">
        <f>'PG&amp;E 2024 DR Allocations'!K7*1.097</f>
        <v>7.6790000000000003</v>
      </c>
      <c r="L8" s="42">
        <f>'PG&amp;E 2024 DR Allocations'!L7*1.097</f>
        <v>8.7759999999999998</v>
      </c>
      <c r="M8" s="42">
        <f>'PG&amp;E 2024 DR Allocations'!M7*1.097</f>
        <v>6.5819999999999999</v>
      </c>
      <c r="N8" s="42">
        <f>'PG&amp;E 2024 DR Allocations'!N7*1.097</f>
        <v>5.4849999999999994</v>
      </c>
      <c r="O8" s="42">
        <f>'PG&amp;E 2024 DR Allocations'!O7*1.097</f>
        <v>5.4849999999999994</v>
      </c>
    </row>
    <row r="9" spans="1:15" x14ac:dyDescent="0.25">
      <c r="A9" s="112"/>
      <c r="B9" s="115"/>
      <c r="C9" s="4" t="s">
        <v>8</v>
      </c>
      <c r="D9" s="42">
        <f>'PG&amp;E 2024 DR Allocations'!D8*1.097</f>
        <v>0</v>
      </c>
      <c r="E9" s="42">
        <f>'PG&amp;E 2024 DR Allocations'!E8*1.097</f>
        <v>0</v>
      </c>
      <c r="F9" s="42">
        <f>'PG&amp;E 2024 DR Allocations'!F8*1.097</f>
        <v>0</v>
      </c>
      <c r="G9" s="42">
        <f>'PG&amp;E 2024 DR Allocations'!G8*1.097</f>
        <v>0</v>
      </c>
      <c r="H9" s="42">
        <f>'PG&amp;E 2024 DR Allocations'!H8*1.097</f>
        <v>0</v>
      </c>
      <c r="I9" s="42">
        <f>'PG&amp;E 2024 DR Allocations'!I8*1.097</f>
        <v>0</v>
      </c>
      <c r="J9" s="42">
        <f>'PG&amp;E 2024 DR Allocations'!J8*1.097</f>
        <v>0</v>
      </c>
      <c r="K9" s="42">
        <f>'PG&amp;E 2024 DR Allocations'!K8*1.097</f>
        <v>0</v>
      </c>
      <c r="L9" s="42">
        <f>'PG&amp;E 2024 DR Allocations'!L8*1.097</f>
        <v>0</v>
      </c>
      <c r="M9" s="42">
        <f>'PG&amp;E 2024 DR Allocations'!M8*1.097</f>
        <v>0</v>
      </c>
      <c r="N9" s="42">
        <f>'PG&amp;E 2024 DR Allocations'!N8*1.097</f>
        <v>0</v>
      </c>
      <c r="O9" s="42">
        <f>'PG&amp;E 2024 DR Allocations'!O8*1.097</f>
        <v>0</v>
      </c>
    </row>
    <row r="10" spans="1:15" x14ac:dyDescent="0.25">
      <c r="A10" s="112"/>
      <c r="B10" s="115"/>
      <c r="C10" s="4" t="s">
        <v>9</v>
      </c>
      <c r="D10" s="42">
        <f>'PG&amp;E 2024 DR Allocations'!D9*1.097</f>
        <v>44.976999999999997</v>
      </c>
      <c r="E10" s="42">
        <f>'PG&amp;E 2024 DR Allocations'!E9*1.097</f>
        <v>43.879999999999995</v>
      </c>
      <c r="F10" s="42">
        <f>'PG&amp;E 2024 DR Allocations'!F9*1.097</f>
        <v>47.170999999999999</v>
      </c>
      <c r="G10" s="42">
        <f>'PG&amp;E 2024 DR Allocations'!G9*1.097</f>
        <v>49.365000000000002</v>
      </c>
      <c r="H10" s="42">
        <f>'PG&amp;E 2024 DR Allocations'!H9*1.097</f>
        <v>50.461999999999996</v>
      </c>
      <c r="I10" s="42">
        <f>'PG&amp;E 2024 DR Allocations'!I9*1.097</f>
        <v>51.558999999999997</v>
      </c>
      <c r="J10" s="42">
        <f>'PG&amp;E 2024 DR Allocations'!J9*1.097</f>
        <v>51.558999999999997</v>
      </c>
      <c r="K10" s="42">
        <f>'PG&amp;E 2024 DR Allocations'!K9*1.097</f>
        <v>52.655999999999999</v>
      </c>
      <c r="L10" s="42">
        <f>'PG&amp;E 2024 DR Allocations'!L9*1.097</f>
        <v>50.461999999999996</v>
      </c>
      <c r="M10" s="42">
        <f>'PG&amp;E 2024 DR Allocations'!M9*1.097</f>
        <v>46.073999999999998</v>
      </c>
      <c r="N10" s="42">
        <f>'PG&amp;E 2024 DR Allocations'!N9*1.097</f>
        <v>47.170999999999999</v>
      </c>
      <c r="O10" s="42">
        <f>'PG&amp;E 2024 DR Allocations'!O9*1.097</f>
        <v>44.976999999999997</v>
      </c>
    </row>
    <row r="11" spans="1:15" x14ac:dyDescent="0.25">
      <c r="A11" s="112"/>
      <c r="B11" s="115"/>
      <c r="C11" s="4" t="s">
        <v>10</v>
      </c>
      <c r="D11" s="42">
        <f>'PG&amp;E 2024 DR Allocations'!D10*1.097</f>
        <v>3.2909999999999999</v>
      </c>
      <c r="E11" s="42">
        <f>'PG&amp;E 2024 DR Allocations'!E10*1.097</f>
        <v>3.2909999999999999</v>
      </c>
      <c r="F11" s="42">
        <f>'PG&amp;E 2024 DR Allocations'!F10*1.097</f>
        <v>3.2909999999999999</v>
      </c>
      <c r="G11" s="42">
        <f>'PG&amp;E 2024 DR Allocations'!G10*1.097</f>
        <v>2.194</v>
      </c>
      <c r="H11" s="42">
        <f>'PG&amp;E 2024 DR Allocations'!H10*1.097</f>
        <v>3.2909999999999999</v>
      </c>
      <c r="I11" s="42">
        <f>'PG&amp;E 2024 DR Allocations'!I10*1.097</f>
        <v>3.2909999999999999</v>
      </c>
      <c r="J11" s="42">
        <f>'PG&amp;E 2024 DR Allocations'!J10*1.097</f>
        <v>2.194</v>
      </c>
      <c r="K11" s="42">
        <f>'PG&amp;E 2024 DR Allocations'!K10*1.097</f>
        <v>2.194</v>
      </c>
      <c r="L11" s="42">
        <f>'PG&amp;E 2024 DR Allocations'!L10*1.097</f>
        <v>2.194</v>
      </c>
      <c r="M11" s="42">
        <f>'PG&amp;E 2024 DR Allocations'!M10*1.097</f>
        <v>2.194</v>
      </c>
      <c r="N11" s="42">
        <f>'PG&amp;E 2024 DR Allocations'!N10*1.097</f>
        <v>2.194</v>
      </c>
      <c r="O11" s="42">
        <f>'PG&amp;E 2024 DR Allocations'!O10*1.097</f>
        <v>2.194</v>
      </c>
    </row>
    <row r="12" spans="1:15" x14ac:dyDescent="0.25">
      <c r="A12" s="112"/>
      <c r="B12" s="115"/>
      <c r="C12" s="4" t="s">
        <v>11</v>
      </c>
      <c r="D12" s="42">
        <f>'PG&amp;E 2024 DR Allocations'!D11*1.097</f>
        <v>9.8729999999999993</v>
      </c>
      <c r="E12" s="42">
        <f>'PG&amp;E 2024 DR Allocations'!E11*1.097</f>
        <v>8.7759999999999998</v>
      </c>
      <c r="F12" s="42">
        <f>'PG&amp;E 2024 DR Allocations'!F11*1.097</f>
        <v>9.8729999999999993</v>
      </c>
      <c r="G12" s="42">
        <f>'PG&amp;E 2024 DR Allocations'!G11*1.097</f>
        <v>9.8729999999999993</v>
      </c>
      <c r="H12" s="42">
        <f>'PG&amp;E 2024 DR Allocations'!H11*1.097</f>
        <v>9.8729999999999993</v>
      </c>
      <c r="I12" s="42">
        <f>'PG&amp;E 2024 DR Allocations'!I11*1.097</f>
        <v>8.7759999999999998</v>
      </c>
      <c r="J12" s="42">
        <f>'PG&amp;E 2024 DR Allocations'!J11*1.097</f>
        <v>9.8729999999999993</v>
      </c>
      <c r="K12" s="42">
        <f>'PG&amp;E 2024 DR Allocations'!K11*1.097</f>
        <v>9.8729999999999993</v>
      </c>
      <c r="L12" s="42">
        <f>'PG&amp;E 2024 DR Allocations'!L11*1.097</f>
        <v>9.8729999999999993</v>
      </c>
      <c r="M12" s="42">
        <f>'PG&amp;E 2024 DR Allocations'!M11*1.097</f>
        <v>10.969999999999999</v>
      </c>
      <c r="N12" s="42">
        <f>'PG&amp;E 2024 DR Allocations'!N11*1.097</f>
        <v>12.067</v>
      </c>
      <c r="O12" s="42">
        <f>'PG&amp;E 2024 DR Allocations'!O11*1.097</f>
        <v>9.8729999999999993</v>
      </c>
    </row>
    <row r="13" spans="1:15" x14ac:dyDescent="0.25">
      <c r="A13" s="112"/>
      <c r="B13" s="115"/>
      <c r="C13" s="4" t="s">
        <v>12</v>
      </c>
      <c r="D13" s="42">
        <f>'PG&amp;E 2024 DR Allocations'!D12*1.097</f>
        <v>7.6790000000000003</v>
      </c>
      <c r="E13" s="42">
        <f>'PG&amp;E 2024 DR Allocations'!E12*1.097</f>
        <v>7.6790000000000003</v>
      </c>
      <c r="F13" s="42">
        <f>'PG&amp;E 2024 DR Allocations'!F12*1.097</f>
        <v>8.7759999999999998</v>
      </c>
      <c r="G13" s="42">
        <f>'PG&amp;E 2024 DR Allocations'!G12*1.097</f>
        <v>7.6790000000000003</v>
      </c>
      <c r="H13" s="42">
        <f>'PG&amp;E 2024 DR Allocations'!H12*1.097</f>
        <v>8.7759999999999998</v>
      </c>
      <c r="I13" s="42">
        <f>'PG&amp;E 2024 DR Allocations'!I12*1.097</f>
        <v>9.8729999999999993</v>
      </c>
      <c r="J13" s="42">
        <f>'PG&amp;E 2024 DR Allocations'!J12*1.097</f>
        <v>7.6790000000000003</v>
      </c>
      <c r="K13" s="42">
        <f>'PG&amp;E 2024 DR Allocations'!K12*1.097</f>
        <v>9.8729999999999993</v>
      </c>
      <c r="L13" s="42">
        <f>'PG&amp;E 2024 DR Allocations'!L12*1.097</f>
        <v>9.8729999999999993</v>
      </c>
      <c r="M13" s="42">
        <f>'PG&amp;E 2024 DR Allocations'!M12*1.097</f>
        <v>9.8729999999999993</v>
      </c>
      <c r="N13" s="42">
        <f>'PG&amp;E 2024 DR Allocations'!N12*1.097</f>
        <v>7.6790000000000003</v>
      </c>
      <c r="O13" s="42">
        <f>'PG&amp;E 2024 DR Allocations'!O12*1.097</f>
        <v>6.5819999999999999</v>
      </c>
    </row>
    <row r="14" spans="1:15" x14ac:dyDescent="0.25">
      <c r="A14" s="112"/>
      <c r="B14" s="115"/>
      <c r="C14" s="4" t="s">
        <v>13</v>
      </c>
      <c r="D14" s="42">
        <f>'PG&amp;E 2024 DR Allocations'!D13*1.097</f>
        <v>51.558999999999997</v>
      </c>
      <c r="E14" s="42">
        <f>'PG&amp;E 2024 DR Allocations'!E13*1.097</f>
        <v>52.655999999999999</v>
      </c>
      <c r="F14" s="42">
        <f>'PG&amp;E 2024 DR Allocations'!F13*1.097</f>
        <v>55.946999999999996</v>
      </c>
      <c r="G14" s="42">
        <f>'PG&amp;E 2024 DR Allocations'!G13*1.097</f>
        <v>65.819999999999993</v>
      </c>
      <c r="H14" s="42">
        <f>'PG&amp;E 2024 DR Allocations'!H13*1.097</f>
        <v>64.722999999999999</v>
      </c>
      <c r="I14" s="42">
        <f>'PG&amp;E 2024 DR Allocations'!I13*1.097</f>
        <v>68.013999999999996</v>
      </c>
      <c r="J14" s="42">
        <f>'PG&amp;E 2024 DR Allocations'!J13*1.097</f>
        <v>69.111000000000004</v>
      </c>
      <c r="K14" s="42">
        <f>'PG&amp;E 2024 DR Allocations'!K13*1.097</f>
        <v>64.722999999999999</v>
      </c>
      <c r="L14" s="42">
        <f>'PG&amp;E 2024 DR Allocations'!L13*1.097</f>
        <v>71.304999999999993</v>
      </c>
      <c r="M14" s="42">
        <f>'PG&amp;E 2024 DR Allocations'!M13*1.097</f>
        <v>68.013999999999996</v>
      </c>
      <c r="N14" s="42">
        <f>'PG&amp;E 2024 DR Allocations'!N13*1.097</f>
        <v>61.432000000000002</v>
      </c>
      <c r="O14" s="42">
        <f>'PG&amp;E 2024 DR Allocations'!O13*1.097</f>
        <v>58.140999999999998</v>
      </c>
    </row>
    <row r="15" spans="1:15" x14ac:dyDescent="0.25">
      <c r="A15" s="113"/>
      <c r="B15" s="116"/>
      <c r="C15" s="4" t="s">
        <v>5</v>
      </c>
      <c r="D15" s="43">
        <f>SUM(D7:D14)</f>
        <v>163.45299999999997</v>
      </c>
      <c r="E15" s="43">
        <f t="shared" ref="E15:O15" si="0">SUM(E7:E14)</f>
        <v>163.45299999999997</v>
      </c>
      <c r="F15" s="43">
        <f t="shared" si="0"/>
        <v>174.423</v>
      </c>
      <c r="G15" s="43">
        <f t="shared" si="0"/>
        <v>189.78100000000001</v>
      </c>
      <c r="H15" s="43">
        <f t="shared" si="0"/>
        <v>198.55700000000002</v>
      </c>
      <c r="I15" s="43">
        <f t="shared" si="0"/>
        <v>206.23599999999999</v>
      </c>
      <c r="J15" s="43">
        <f t="shared" si="0"/>
        <v>198.55700000000002</v>
      </c>
      <c r="K15" s="43">
        <f t="shared" si="0"/>
        <v>199.654</v>
      </c>
      <c r="L15" s="43">
        <f t="shared" si="0"/>
        <v>208.43</v>
      </c>
      <c r="M15" s="43">
        <f t="shared" si="0"/>
        <v>197.45999999999998</v>
      </c>
      <c r="N15" s="43">
        <f t="shared" si="0"/>
        <v>190.87799999999999</v>
      </c>
      <c r="O15" s="43">
        <f t="shared" si="0"/>
        <v>177.714</v>
      </c>
    </row>
    <row r="16" spans="1:15" x14ac:dyDescent="0.25">
      <c r="A16" s="118" t="s">
        <v>3</v>
      </c>
      <c r="B16" s="121" t="s">
        <v>34</v>
      </c>
      <c r="C16" s="13" t="s">
        <v>6</v>
      </c>
      <c r="D16" s="44">
        <f>'PG&amp;E 2024 DR Allocations'!D15*1.097</f>
        <v>0</v>
      </c>
      <c r="E16" s="44">
        <f>'PG&amp;E 2024 DR Allocations'!E15*1.097</f>
        <v>0</v>
      </c>
      <c r="F16" s="44">
        <f>'PG&amp;E 2024 DR Allocations'!F15*1.097</f>
        <v>0</v>
      </c>
      <c r="G16" s="44">
        <f>'PG&amp;E 2024 DR Allocations'!G15*1.097</f>
        <v>0</v>
      </c>
      <c r="H16" s="44">
        <f>'PG&amp;E 2024 DR Allocations'!H15*1.097</f>
        <v>4.3879999999999999</v>
      </c>
      <c r="I16" s="44">
        <f>'PG&amp;E 2024 DR Allocations'!I15*1.097</f>
        <v>4.3879999999999999</v>
      </c>
      <c r="J16" s="44">
        <f>'PG&amp;E 2024 DR Allocations'!J15*1.097</f>
        <v>9.8729999999999993</v>
      </c>
      <c r="K16" s="44">
        <f>'PG&amp;E 2024 DR Allocations'!K15*1.097</f>
        <v>12.067</v>
      </c>
      <c r="L16" s="44">
        <f>'PG&amp;E 2024 DR Allocations'!L15*1.097</f>
        <v>10.969999999999999</v>
      </c>
      <c r="M16" s="44">
        <f>'PG&amp;E 2024 DR Allocations'!M15*1.097</f>
        <v>9.8729999999999993</v>
      </c>
      <c r="N16" s="44">
        <f>'PG&amp;E 2024 DR Allocations'!N15*1.097</f>
        <v>0</v>
      </c>
      <c r="O16" s="44">
        <f>'PG&amp;E 2024 DR Allocations'!O15*1.097</f>
        <v>0</v>
      </c>
    </row>
    <row r="17" spans="1:15" x14ac:dyDescent="0.25">
      <c r="A17" s="119"/>
      <c r="B17" s="122"/>
      <c r="C17" s="13" t="s">
        <v>7</v>
      </c>
      <c r="D17" s="44">
        <f>'PG&amp;E 2024 DR Allocations'!D16*1.097</f>
        <v>0</v>
      </c>
      <c r="E17" s="44">
        <f>'PG&amp;E 2024 DR Allocations'!E16*1.097</f>
        <v>0</v>
      </c>
      <c r="F17" s="44">
        <f>'PG&amp;E 2024 DR Allocations'!F16*1.097</f>
        <v>0</v>
      </c>
      <c r="G17" s="44">
        <f>'PG&amp;E 2024 DR Allocations'!G16*1.097</f>
        <v>0</v>
      </c>
      <c r="H17" s="44">
        <f>'PG&amp;E 2024 DR Allocations'!H16*1.097</f>
        <v>4.3879999999999999</v>
      </c>
      <c r="I17" s="44">
        <f>'PG&amp;E 2024 DR Allocations'!I16*1.097</f>
        <v>4.3879999999999999</v>
      </c>
      <c r="J17" s="44">
        <f>'PG&amp;E 2024 DR Allocations'!J16*1.097</f>
        <v>5.4849999999999994</v>
      </c>
      <c r="K17" s="44">
        <f>'PG&amp;E 2024 DR Allocations'!K16*1.097</f>
        <v>5.4849999999999994</v>
      </c>
      <c r="L17" s="44">
        <f>'PG&amp;E 2024 DR Allocations'!L16*1.097</f>
        <v>5.4849999999999994</v>
      </c>
      <c r="M17" s="44">
        <f>'PG&amp;E 2024 DR Allocations'!M16*1.097</f>
        <v>5.4849999999999994</v>
      </c>
      <c r="N17" s="44">
        <f>'PG&amp;E 2024 DR Allocations'!N16*1.097</f>
        <v>0</v>
      </c>
      <c r="O17" s="44">
        <f>'PG&amp;E 2024 DR Allocations'!O16*1.097</f>
        <v>0</v>
      </c>
    </row>
    <row r="18" spans="1:15" x14ac:dyDescent="0.25">
      <c r="A18" s="119"/>
      <c r="B18" s="122"/>
      <c r="C18" s="13" t="s">
        <v>8</v>
      </c>
      <c r="D18" s="44">
        <f>'PG&amp;E 2024 DR Allocations'!D17*1.097</f>
        <v>0</v>
      </c>
      <c r="E18" s="44">
        <f>'PG&amp;E 2024 DR Allocations'!E17*1.097</f>
        <v>0</v>
      </c>
      <c r="F18" s="44">
        <f>'PG&amp;E 2024 DR Allocations'!F17*1.097</f>
        <v>0</v>
      </c>
      <c r="G18" s="44">
        <f>'PG&amp;E 2024 DR Allocations'!G17*1.097</f>
        <v>0</v>
      </c>
      <c r="H18" s="44">
        <f>'PG&amp;E 2024 DR Allocations'!H17*1.097</f>
        <v>0</v>
      </c>
      <c r="I18" s="44">
        <f>'PG&amp;E 2024 DR Allocations'!I17*1.097</f>
        <v>0</v>
      </c>
      <c r="J18" s="44">
        <f>'PG&amp;E 2024 DR Allocations'!J17*1.097</f>
        <v>0</v>
      </c>
      <c r="K18" s="44">
        <f>'PG&amp;E 2024 DR Allocations'!K17*1.097</f>
        <v>0</v>
      </c>
      <c r="L18" s="44">
        <f>'PG&amp;E 2024 DR Allocations'!L17*1.097</f>
        <v>0</v>
      </c>
      <c r="M18" s="44">
        <f>'PG&amp;E 2024 DR Allocations'!M17*1.097</f>
        <v>0</v>
      </c>
      <c r="N18" s="44">
        <f>'PG&amp;E 2024 DR Allocations'!N17*1.097</f>
        <v>0</v>
      </c>
      <c r="O18" s="44">
        <f>'PG&amp;E 2024 DR Allocations'!O17*1.097</f>
        <v>0</v>
      </c>
    </row>
    <row r="19" spans="1:15" x14ac:dyDescent="0.25">
      <c r="A19" s="119"/>
      <c r="B19" s="122"/>
      <c r="C19" s="13" t="s">
        <v>9</v>
      </c>
      <c r="D19" s="44">
        <f>'PG&amp;E 2024 DR Allocations'!D18*1.097</f>
        <v>0</v>
      </c>
      <c r="E19" s="44">
        <f>'PG&amp;E 2024 DR Allocations'!E18*1.097</f>
        <v>0</v>
      </c>
      <c r="F19" s="44">
        <f>'PG&amp;E 2024 DR Allocations'!F18*1.097</f>
        <v>0</v>
      </c>
      <c r="G19" s="44">
        <f>'PG&amp;E 2024 DR Allocations'!G18*1.097</f>
        <v>0</v>
      </c>
      <c r="H19" s="44">
        <f>'PG&amp;E 2024 DR Allocations'!H18*1.097</f>
        <v>1.097</v>
      </c>
      <c r="I19" s="44">
        <f>'PG&amp;E 2024 DR Allocations'!I18*1.097</f>
        <v>1.097</v>
      </c>
      <c r="J19" s="44">
        <f>'PG&amp;E 2024 DR Allocations'!J18*1.097</f>
        <v>2.194</v>
      </c>
      <c r="K19" s="44">
        <f>'PG&amp;E 2024 DR Allocations'!K18*1.097</f>
        <v>2.194</v>
      </c>
      <c r="L19" s="44">
        <f>'PG&amp;E 2024 DR Allocations'!L18*1.097</f>
        <v>2.194</v>
      </c>
      <c r="M19" s="44">
        <f>'PG&amp;E 2024 DR Allocations'!M18*1.097</f>
        <v>1.097</v>
      </c>
      <c r="N19" s="44">
        <f>'PG&amp;E 2024 DR Allocations'!N18*1.097</f>
        <v>0</v>
      </c>
      <c r="O19" s="44">
        <f>'PG&amp;E 2024 DR Allocations'!O18*1.097</f>
        <v>0</v>
      </c>
    </row>
    <row r="20" spans="1:15" x14ac:dyDescent="0.25">
      <c r="A20" s="119"/>
      <c r="B20" s="122"/>
      <c r="C20" s="13" t="s">
        <v>10</v>
      </c>
      <c r="D20" s="44">
        <f>'PG&amp;E 2024 DR Allocations'!D19*1.097</f>
        <v>0</v>
      </c>
      <c r="E20" s="44">
        <f>'PG&amp;E 2024 DR Allocations'!E19*1.097</f>
        <v>0</v>
      </c>
      <c r="F20" s="44">
        <f>'PG&amp;E 2024 DR Allocations'!F19*1.097</f>
        <v>0</v>
      </c>
      <c r="G20" s="44">
        <f>'PG&amp;E 2024 DR Allocations'!G19*1.097</f>
        <v>0</v>
      </c>
      <c r="H20" s="44">
        <f>'PG&amp;E 2024 DR Allocations'!H19*1.097</f>
        <v>1.097</v>
      </c>
      <c r="I20" s="44">
        <f>'PG&amp;E 2024 DR Allocations'!I19*1.097</f>
        <v>1.097</v>
      </c>
      <c r="J20" s="44">
        <f>'PG&amp;E 2024 DR Allocations'!J19*1.097</f>
        <v>2.194</v>
      </c>
      <c r="K20" s="44">
        <f>'PG&amp;E 2024 DR Allocations'!K19*1.097</f>
        <v>2.194</v>
      </c>
      <c r="L20" s="44">
        <f>'PG&amp;E 2024 DR Allocations'!L19*1.097</f>
        <v>2.194</v>
      </c>
      <c r="M20" s="44">
        <f>'PG&amp;E 2024 DR Allocations'!M19*1.097</f>
        <v>2.194</v>
      </c>
      <c r="N20" s="44">
        <f>'PG&amp;E 2024 DR Allocations'!N19*1.097</f>
        <v>0</v>
      </c>
      <c r="O20" s="44">
        <f>'PG&amp;E 2024 DR Allocations'!O19*1.097</f>
        <v>0</v>
      </c>
    </row>
    <row r="21" spans="1:15" x14ac:dyDescent="0.25">
      <c r="A21" s="119"/>
      <c r="B21" s="122"/>
      <c r="C21" s="13" t="s">
        <v>11</v>
      </c>
      <c r="D21" s="44">
        <f>'PG&amp;E 2024 DR Allocations'!D20*1.097</f>
        <v>0</v>
      </c>
      <c r="E21" s="44">
        <f>'PG&amp;E 2024 DR Allocations'!E20*1.097</f>
        <v>0</v>
      </c>
      <c r="F21" s="44">
        <f>'PG&amp;E 2024 DR Allocations'!F20*1.097</f>
        <v>0</v>
      </c>
      <c r="G21" s="44">
        <f>'PG&amp;E 2024 DR Allocations'!G20*1.097</f>
        <v>0</v>
      </c>
      <c r="H21" s="44">
        <f>'PG&amp;E 2024 DR Allocations'!H20*1.097</f>
        <v>0</v>
      </c>
      <c r="I21" s="44">
        <f>'PG&amp;E 2024 DR Allocations'!I20*1.097</f>
        <v>0</v>
      </c>
      <c r="J21" s="44">
        <f>'PG&amp;E 2024 DR Allocations'!J20*1.097</f>
        <v>0</v>
      </c>
      <c r="K21" s="44">
        <f>'PG&amp;E 2024 DR Allocations'!K20*1.097</f>
        <v>0</v>
      </c>
      <c r="L21" s="44">
        <f>'PG&amp;E 2024 DR Allocations'!L20*1.097</f>
        <v>0</v>
      </c>
      <c r="M21" s="44">
        <f>'PG&amp;E 2024 DR Allocations'!M20*1.097</f>
        <v>0</v>
      </c>
      <c r="N21" s="44">
        <f>'PG&amp;E 2024 DR Allocations'!N20*1.097</f>
        <v>0</v>
      </c>
      <c r="O21" s="44">
        <f>'PG&amp;E 2024 DR Allocations'!O20*1.097</f>
        <v>0</v>
      </c>
    </row>
    <row r="22" spans="1:15" x14ac:dyDescent="0.25">
      <c r="A22" s="119"/>
      <c r="B22" s="122"/>
      <c r="C22" s="13" t="s">
        <v>12</v>
      </c>
      <c r="D22" s="44">
        <f>'PG&amp;E 2024 DR Allocations'!D21*1.097</f>
        <v>0</v>
      </c>
      <c r="E22" s="44">
        <f>'PG&amp;E 2024 DR Allocations'!E21*1.097</f>
        <v>0</v>
      </c>
      <c r="F22" s="44">
        <f>'PG&amp;E 2024 DR Allocations'!F21*1.097</f>
        <v>0</v>
      </c>
      <c r="G22" s="44">
        <f>'PG&amp;E 2024 DR Allocations'!G21*1.097</f>
        <v>0</v>
      </c>
      <c r="H22" s="44">
        <f>'PG&amp;E 2024 DR Allocations'!H21*1.097</f>
        <v>0</v>
      </c>
      <c r="I22" s="44">
        <f>'PG&amp;E 2024 DR Allocations'!I21*1.097</f>
        <v>0</v>
      </c>
      <c r="J22" s="44">
        <f>'PG&amp;E 2024 DR Allocations'!J21*1.097</f>
        <v>1.097</v>
      </c>
      <c r="K22" s="44">
        <f>'PG&amp;E 2024 DR Allocations'!K21*1.097</f>
        <v>1.097</v>
      </c>
      <c r="L22" s="44">
        <f>'PG&amp;E 2024 DR Allocations'!L21*1.097</f>
        <v>1.097</v>
      </c>
      <c r="M22" s="44">
        <f>'PG&amp;E 2024 DR Allocations'!M21*1.097</f>
        <v>1.097</v>
      </c>
      <c r="N22" s="44">
        <f>'PG&amp;E 2024 DR Allocations'!N21*1.097</f>
        <v>0</v>
      </c>
      <c r="O22" s="44">
        <f>'PG&amp;E 2024 DR Allocations'!O21*1.097</f>
        <v>0</v>
      </c>
    </row>
    <row r="23" spans="1:15" x14ac:dyDescent="0.25">
      <c r="A23" s="119"/>
      <c r="B23" s="122"/>
      <c r="C23" s="13" t="s">
        <v>13</v>
      </c>
      <c r="D23" s="44">
        <f>'PG&amp;E 2024 DR Allocations'!D22*1.097</f>
        <v>0</v>
      </c>
      <c r="E23" s="44">
        <f>'PG&amp;E 2024 DR Allocations'!E22*1.097</f>
        <v>0</v>
      </c>
      <c r="F23" s="44">
        <f>'PG&amp;E 2024 DR Allocations'!F22*1.097</f>
        <v>0</v>
      </c>
      <c r="G23" s="44">
        <f>'PG&amp;E 2024 DR Allocations'!G22*1.097</f>
        <v>0</v>
      </c>
      <c r="H23" s="44">
        <f>'PG&amp;E 2024 DR Allocations'!H22*1.097</f>
        <v>10.969999999999999</v>
      </c>
      <c r="I23" s="44">
        <f>'PG&amp;E 2024 DR Allocations'!I22*1.097</f>
        <v>13.164</v>
      </c>
      <c r="J23" s="44">
        <f>'PG&amp;E 2024 DR Allocations'!J22*1.097</f>
        <v>17.552</v>
      </c>
      <c r="K23" s="44">
        <f>'PG&amp;E 2024 DR Allocations'!K22*1.097</f>
        <v>17.552</v>
      </c>
      <c r="L23" s="44">
        <f>'PG&amp;E 2024 DR Allocations'!L22*1.097</f>
        <v>15.358000000000001</v>
      </c>
      <c r="M23" s="44">
        <f>'PG&amp;E 2024 DR Allocations'!M22*1.097</f>
        <v>14.260999999999999</v>
      </c>
      <c r="N23" s="44">
        <f>'PG&amp;E 2024 DR Allocations'!N22*1.097</f>
        <v>0</v>
      </c>
      <c r="O23" s="44">
        <f>'PG&amp;E 2024 DR Allocations'!O22*1.097</f>
        <v>0</v>
      </c>
    </row>
    <row r="24" spans="1:15" ht="15.6" customHeight="1" x14ac:dyDescent="0.25">
      <c r="A24" s="120"/>
      <c r="B24" s="123"/>
      <c r="C24" s="13" t="s">
        <v>5</v>
      </c>
      <c r="D24" s="49">
        <f>SUM(D16:D23)</f>
        <v>0</v>
      </c>
      <c r="E24" s="49">
        <f t="shared" ref="E24:O24" si="1">SUM(E16:E23)</f>
        <v>0</v>
      </c>
      <c r="F24" s="49">
        <f t="shared" si="1"/>
        <v>0</v>
      </c>
      <c r="G24" s="49">
        <f t="shared" si="1"/>
        <v>0</v>
      </c>
      <c r="H24" s="49">
        <f t="shared" si="1"/>
        <v>21.939999999999998</v>
      </c>
      <c r="I24" s="49">
        <f t="shared" si="1"/>
        <v>24.134</v>
      </c>
      <c r="J24" s="49">
        <f t="shared" si="1"/>
        <v>38.394999999999996</v>
      </c>
      <c r="K24" s="49">
        <f t="shared" si="1"/>
        <v>40.588999999999999</v>
      </c>
      <c r="L24" s="49">
        <f t="shared" si="1"/>
        <v>37.298000000000002</v>
      </c>
      <c r="M24" s="49">
        <f t="shared" si="1"/>
        <v>34.006999999999998</v>
      </c>
      <c r="N24" s="49">
        <f t="shared" si="1"/>
        <v>0</v>
      </c>
      <c r="O24" s="49">
        <f t="shared" si="1"/>
        <v>0</v>
      </c>
    </row>
    <row r="25" spans="1:15" x14ac:dyDescent="0.25">
      <c r="A25" s="111" t="s">
        <v>0</v>
      </c>
      <c r="B25" s="114" t="s">
        <v>34</v>
      </c>
      <c r="C25" s="5" t="s">
        <v>6</v>
      </c>
      <c r="D25" s="42">
        <f>'PG&amp;E 2024 DR Allocations'!D24*1.097</f>
        <v>0</v>
      </c>
      <c r="E25" s="42">
        <f>'PG&amp;E 2024 DR Allocations'!E24*1.097</f>
        <v>0</v>
      </c>
      <c r="F25" s="42">
        <f>'PG&amp;E 2024 DR Allocations'!F24*1.097</f>
        <v>0</v>
      </c>
      <c r="G25" s="42">
        <f>'PG&amp;E 2024 DR Allocations'!G24*1.097</f>
        <v>0</v>
      </c>
      <c r="H25" s="42">
        <f>'PG&amp;E 2024 DR Allocations'!H24*1.097</f>
        <v>0</v>
      </c>
      <c r="I25" s="42">
        <f>'PG&amp;E 2024 DR Allocations'!I24*1.097</f>
        <v>0</v>
      </c>
      <c r="J25" s="42">
        <f>'PG&amp;E 2024 DR Allocations'!J24*1.097</f>
        <v>0</v>
      </c>
      <c r="K25" s="42">
        <f>'PG&amp;E 2024 DR Allocations'!K24*1.097</f>
        <v>0</v>
      </c>
      <c r="L25" s="42">
        <f>'PG&amp;E 2024 DR Allocations'!L24*1.097</f>
        <v>0</v>
      </c>
      <c r="M25" s="42">
        <f>'PG&amp;E 2024 DR Allocations'!M24*1.097</f>
        <v>0</v>
      </c>
      <c r="N25" s="42">
        <f>'PG&amp;E 2024 DR Allocations'!N24*1.097</f>
        <v>0</v>
      </c>
      <c r="O25" s="42">
        <f>'PG&amp;E 2024 DR Allocations'!O24*1.097</f>
        <v>0</v>
      </c>
    </row>
    <row r="26" spans="1:15" x14ac:dyDescent="0.25">
      <c r="A26" s="112"/>
      <c r="B26" s="115"/>
      <c r="C26" s="5" t="s">
        <v>7</v>
      </c>
      <c r="D26" s="42">
        <f>'PG&amp;E 2024 DR Allocations'!D25*1.097</f>
        <v>0</v>
      </c>
      <c r="E26" s="42">
        <f>'PG&amp;E 2024 DR Allocations'!E25*1.097</f>
        <v>0</v>
      </c>
      <c r="F26" s="42">
        <f>'PG&amp;E 2024 DR Allocations'!F25*1.097</f>
        <v>0</v>
      </c>
      <c r="G26" s="42">
        <f>'PG&amp;E 2024 DR Allocations'!G25*1.097</f>
        <v>0</v>
      </c>
      <c r="H26" s="42">
        <f>'PG&amp;E 2024 DR Allocations'!H25*1.097</f>
        <v>0</v>
      </c>
      <c r="I26" s="42">
        <f>'PG&amp;E 2024 DR Allocations'!I25*1.097</f>
        <v>0</v>
      </c>
      <c r="J26" s="42">
        <f>'PG&amp;E 2024 DR Allocations'!J25*1.097</f>
        <v>0</v>
      </c>
      <c r="K26" s="42">
        <f>'PG&amp;E 2024 DR Allocations'!K25*1.097</f>
        <v>0</v>
      </c>
      <c r="L26" s="42">
        <f>'PG&amp;E 2024 DR Allocations'!L25*1.097</f>
        <v>0</v>
      </c>
      <c r="M26" s="42">
        <f>'PG&amp;E 2024 DR Allocations'!M25*1.097</f>
        <v>0</v>
      </c>
      <c r="N26" s="42">
        <f>'PG&amp;E 2024 DR Allocations'!N25*1.097</f>
        <v>0</v>
      </c>
      <c r="O26" s="42">
        <f>'PG&amp;E 2024 DR Allocations'!O25*1.097</f>
        <v>0</v>
      </c>
    </row>
    <row r="27" spans="1:15" x14ac:dyDescent="0.25">
      <c r="A27" s="112"/>
      <c r="B27" s="115"/>
      <c r="C27" s="5" t="s">
        <v>8</v>
      </c>
      <c r="D27" s="42">
        <f>'PG&amp;E 2024 DR Allocations'!D26*1.097</f>
        <v>0</v>
      </c>
      <c r="E27" s="42">
        <f>'PG&amp;E 2024 DR Allocations'!E26*1.097</f>
        <v>0</v>
      </c>
      <c r="F27" s="42">
        <f>'PG&amp;E 2024 DR Allocations'!F26*1.097</f>
        <v>0</v>
      </c>
      <c r="G27" s="42">
        <f>'PG&amp;E 2024 DR Allocations'!G26*1.097</f>
        <v>0</v>
      </c>
      <c r="H27" s="42">
        <f>'PG&amp;E 2024 DR Allocations'!H26*1.097</f>
        <v>0</v>
      </c>
      <c r="I27" s="42">
        <f>'PG&amp;E 2024 DR Allocations'!I26*1.097</f>
        <v>0</v>
      </c>
      <c r="J27" s="42">
        <f>'PG&amp;E 2024 DR Allocations'!J26*1.097</f>
        <v>0</v>
      </c>
      <c r="K27" s="42">
        <f>'PG&amp;E 2024 DR Allocations'!K26*1.097</f>
        <v>0</v>
      </c>
      <c r="L27" s="42">
        <f>'PG&amp;E 2024 DR Allocations'!L26*1.097</f>
        <v>0</v>
      </c>
      <c r="M27" s="42">
        <f>'PG&amp;E 2024 DR Allocations'!M26*1.097</f>
        <v>0</v>
      </c>
      <c r="N27" s="42">
        <f>'PG&amp;E 2024 DR Allocations'!N26*1.097</f>
        <v>0</v>
      </c>
      <c r="O27" s="42">
        <f>'PG&amp;E 2024 DR Allocations'!O26*1.097</f>
        <v>0</v>
      </c>
    </row>
    <row r="28" spans="1:15" x14ac:dyDescent="0.25">
      <c r="A28" s="112"/>
      <c r="B28" s="115"/>
      <c r="C28" s="5" t="s">
        <v>9</v>
      </c>
      <c r="D28" s="42">
        <f>'PG&amp;E 2024 DR Allocations'!D27*1.097</f>
        <v>0</v>
      </c>
      <c r="E28" s="42">
        <f>'PG&amp;E 2024 DR Allocations'!E27*1.097</f>
        <v>0</v>
      </c>
      <c r="F28" s="42">
        <f>'PG&amp;E 2024 DR Allocations'!F27*1.097</f>
        <v>0</v>
      </c>
      <c r="G28" s="42">
        <f>'PG&amp;E 2024 DR Allocations'!G27*1.097</f>
        <v>0</v>
      </c>
      <c r="H28" s="42">
        <f>'PG&amp;E 2024 DR Allocations'!H27*1.097</f>
        <v>0</v>
      </c>
      <c r="I28" s="42">
        <f>'PG&amp;E 2024 DR Allocations'!I27*1.097</f>
        <v>0</v>
      </c>
      <c r="J28" s="42">
        <f>'PG&amp;E 2024 DR Allocations'!J27*1.097</f>
        <v>0</v>
      </c>
      <c r="K28" s="42">
        <f>'PG&amp;E 2024 DR Allocations'!K27*1.097</f>
        <v>0</v>
      </c>
      <c r="L28" s="42">
        <f>'PG&amp;E 2024 DR Allocations'!L27*1.097</f>
        <v>0</v>
      </c>
      <c r="M28" s="42">
        <f>'PG&amp;E 2024 DR Allocations'!M27*1.097</f>
        <v>0</v>
      </c>
      <c r="N28" s="42">
        <f>'PG&amp;E 2024 DR Allocations'!N27*1.097</f>
        <v>0</v>
      </c>
      <c r="O28" s="42">
        <f>'PG&amp;E 2024 DR Allocations'!O27*1.097</f>
        <v>0</v>
      </c>
    </row>
    <row r="29" spans="1:15" x14ac:dyDescent="0.25">
      <c r="A29" s="112"/>
      <c r="B29" s="115"/>
      <c r="C29" s="5" t="s">
        <v>10</v>
      </c>
      <c r="D29" s="42">
        <f>'PG&amp;E 2024 DR Allocations'!D28*1.097</f>
        <v>0</v>
      </c>
      <c r="E29" s="42">
        <f>'PG&amp;E 2024 DR Allocations'!E28*1.097</f>
        <v>0</v>
      </c>
      <c r="F29" s="42">
        <f>'PG&amp;E 2024 DR Allocations'!F28*1.097</f>
        <v>0</v>
      </c>
      <c r="G29" s="42">
        <f>'PG&amp;E 2024 DR Allocations'!G28*1.097</f>
        <v>0</v>
      </c>
      <c r="H29" s="42">
        <f>'PG&amp;E 2024 DR Allocations'!H28*1.097</f>
        <v>0</v>
      </c>
      <c r="I29" s="42">
        <f>'PG&amp;E 2024 DR Allocations'!I28*1.097</f>
        <v>0</v>
      </c>
      <c r="J29" s="42">
        <f>'PG&amp;E 2024 DR Allocations'!J28*1.097</f>
        <v>0</v>
      </c>
      <c r="K29" s="42">
        <f>'PG&amp;E 2024 DR Allocations'!K28*1.097</f>
        <v>0</v>
      </c>
      <c r="L29" s="42">
        <f>'PG&amp;E 2024 DR Allocations'!L28*1.097</f>
        <v>0</v>
      </c>
      <c r="M29" s="42">
        <f>'PG&amp;E 2024 DR Allocations'!M28*1.097</f>
        <v>0</v>
      </c>
      <c r="N29" s="42">
        <f>'PG&amp;E 2024 DR Allocations'!N28*1.097</f>
        <v>0</v>
      </c>
      <c r="O29" s="42">
        <f>'PG&amp;E 2024 DR Allocations'!O28*1.097</f>
        <v>0</v>
      </c>
    </row>
    <row r="30" spans="1:15" x14ac:dyDescent="0.25">
      <c r="A30" s="112"/>
      <c r="B30" s="115"/>
      <c r="C30" s="5" t="s">
        <v>11</v>
      </c>
      <c r="D30" s="42">
        <f>'PG&amp;E 2024 DR Allocations'!D29*1.097</f>
        <v>0</v>
      </c>
      <c r="E30" s="42">
        <f>'PG&amp;E 2024 DR Allocations'!E29*1.097</f>
        <v>0</v>
      </c>
      <c r="F30" s="42">
        <f>'PG&amp;E 2024 DR Allocations'!F29*1.097</f>
        <v>0</v>
      </c>
      <c r="G30" s="42">
        <f>'PG&amp;E 2024 DR Allocations'!G29*1.097</f>
        <v>0</v>
      </c>
      <c r="H30" s="42">
        <f>'PG&amp;E 2024 DR Allocations'!H29*1.097</f>
        <v>0</v>
      </c>
      <c r="I30" s="42">
        <f>'PG&amp;E 2024 DR Allocations'!I29*1.097</f>
        <v>0</v>
      </c>
      <c r="J30" s="42">
        <f>'PG&amp;E 2024 DR Allocations'!J29*1.097</f>
        <v>0</v>
      </c>
      <c r="K30" s="42">
        <f>'PG&amp;E 2024 DR Allocations'!K29*1.097</f>
        <v>0</v>
      </c>
      <c r="L30" s="42">
        <f>'PG&amp;E 2024 DR Allocations'!L29*1.097</f>
        <v>0</v>
      </c>
      <c r="M30" s="42">
        <f>'PG&amp;E 2024 DR Allocations'!M29*1.097</f>
        <v>0</v>
      </c>
      <c r="N30" s="42">
        <f>'PG&amp;E 2024 DR Allocations'!N29*1.097</f>
        <v>0</v>
      </c>
      <c r="O30" s="42">
        <f>'PG&amp;E 2024 DR Allocations'!O29*1.097</f>
        <v>0</v>
      </c>
    </row>
    <row r="31" spans="1:15" x14ac:dyDescent="0.25">
      <c r="A31" s="112"/>
      <c r="B31" s="115"/>
      <c r="C31" s="5" t="s">
        <v>12</v>
      </c>
      <c r="D31" s="42">
        <f>'PG&amp;E 2024 DR Allocations'!D30*1.097</f>
        <v>0</v>
      </c>
      <c r="E31" s="42">
        <f>'PG&amp;E 2024 DR Allocations'!E30*1.097</f>
        <v>0</v>
      </c>
      <c r="F31" s="42">
        <f>'PG&amp;E 2024 DR Allocations'!F30*1.097</f>
        <v>0</v>
      </c>
      <c r="G31" s="42">
        <f>'PG&amp;E 2024 DR Allocations'!G30*1.097</f>
        <v>0</v>
      </c>
      <c r="H31" s="42">
        <f>'PG&amp;E 2024 DR Allocations'!H30*1.097</f>
        <v>0</v>
      </c>
      <c r="I31" s="42">
        <f>'PG&amp;E 2024 DR Allocations'!I30*1.097</f>
        <v>0</v>
      </c>
      <c r="J31" s="42">
        <f>'PG&amp;E 2024 DR Allocations'!J30*1.097</f>
        <v>0</v>
      </c>
      <c r="K31" s="42">
        <f>'PG&amp;E 2024 DR Allocations'!K30*1.097</f>
        <v>0</v>
      </c>
      <c r="L31" s="42">
        <f>'PG&amp;E 2024 DR Allocations'!L30*1.097</f>
        <v>0</v>
      </c>
      <c r="M31" s="42">
        <f>'PG&amp;E 2024 DR Allocations'!M30*1.097</f>
        <v>0</v>
      </c>
      <c r="N31" s="42">
        <f>'PG&amp;E 2024 DR Allocations'!N30*1.097</f>
        <v>0</v>
      </c>
      <c r="O31" s="42">
        <f>'PG&amp;E 2024 DR Allocations'!O30*1.097</f>
        <v>0</v>
      </c>
    </row>
    <row r="32" spans="1:15" x14ac:dyDescent="0.25">
      <c r="A32" s="112"/>
      <c r="B32" s="115"/>
      <c r="C32" s="5" t="s">
        <v>13</v>
      </c>
      <c r="D32" s="42">
        <f>'PG&amp;E 2024 DR Allocations'!D31*1.097</f>
        <v>0</v>
      </c>
      <c r="E32" s="42">
        <f>'PG&amp;E 2024 DR Allocations'!E31*1.097</f>
        <v>0</v>
      </c>
      <c r="F32" s="42">
        <f>'PG&amp;E 2024 DR Allocations'!F31*1.097</f>
        <v>0</v>
      </c>
      <c r="G32" s="42">
        <f>'PG&amp;E 2024 DR Allocations'!G31*1.097</f>
        <v>0</v>
      </c>
      <c r="H32" s="42">
        <f>'PG&amp;E 2024 DR Allocations'!H31*1.097</f>
        <v>0</v>
      </c>
      <c r="I32" s="42">
        <f>'PG&amp;E 2024 DR Allocations'!I31*1.097</f>
        <v>0</v>
      </c>
      <c r="J32" s="42">
        <f>'PG&amp;E 2024 DR Allocations'!J31*1.097</f>
        <v>1.097</v>
      </c>
      <c r="K32" s="42">
        <f>'PG&amp;E 2024 DR Allocations'!K31*1.097</f>
        <v>1.097</v>
      </c>
      <c r="L32" s="42">
        <f>'PG&amp;E 2024 DR Allocations'!L31*1.097</f>
        <v>1.097</v>
      </c>
      <c r="M32" s="42">
        <f>'PG&amp;E 2024 DR Allocations'!M31*1.097</f>
        <v>1.097</v>
      </c>
      <c r="N32" s="42">
        <f>'PG&amp;E 2024 DR Allocations'!N31*1.097</f>
        <v>0</v>
      </c>
      <c r="O32" s="42">
        <f>'PG&amp;E 2024 DR Allocations'!O31*1.097</f>
        <v>0</v>
      </c>
    </row>
    <row r="33" spans="1:15" x14ac:dyDescent="0.25">
      <c r="A33" s="113"/>
      <c r="B33" s="116"/>
      <c r="C33" s="5" t="s">
        <v>5</v>
      </c>
      <c r="D33" s="43">
        <f t="shared" ref="D33:O33" si="2">SUM(D25:D32)</f>
        <v>0</v>
      </c>
      <c r="E33" s="43">
        <f t="shared" si="2"/>
        <v>0</v>
      </c>
      <c r="F33" s="43">
        <f t="shared" si="2"/>
        <v>0</v>
      </c>
      <c r="G33" s="43">
        <f t="shared" si="2"/>
        <v>0</v>
      </c>
      <c r="H33" s="43">
        <f t="shared" si="2"/>
        <v>0</v>
      </c>
      <c r="I33" s="43">
        <f t="shared" si="2"/>
        <v>0</v>
      </c>
      <c r="J33" s="43">
        <f t="shared" si="2"/>
        <v>1.097</v>
      </c>
      <c r="K33" s="43">
        <f t="shared" si="2"/>
        <v>1.097</v>
      </c>
      <c r="L33" s="43">
        <f t="shared" si="2"/>
        <v>1.097</v>
      </c>
      <c r="M33" s="43">
        <f t="shared" si="2"/>
        <v>1.097</v>
      </c>
      <c r="N33" s="43">
        <f t="shared" si="2"/>
        <v>0</v>
      </c>
      <c r="O33" s="43">
        <f t="shared" si="2"/>
        <v>0</v>
      </c>
    </row>
    <row r="34" spans="1:15" x14ac:dyDescent="0.25">
      <c r="A34" s="118" t="s">
        <v>1</v>
      </c>
      <c r="B34" s="121" t="s">
        <v>34</v>
      </c>
      <c r="C34" s="13" t="s">
        <v>6</v>
      </c>
      <c r="D34" s="44">
        <f>'PG&amp;E 2024 DR Allocations'!D33*1.097</f>
        <v>0</v>
      </c>
      <c r="E34" s="44">
        <f>'PG&amp;E 2024 DR Allocations'!E33*1.097</f>
        <v>0</v>
      </c>
      <c r="F34" s="44">
        <f>'PG&amp;E 2024 DR Allocations'!F33*1.097</f>
        <v>0</v>
      </c>
      <c r="G34" s="44">
        <f>'PG&amp;E 2024 DR Allocations'!G33*1.097</f>
        <v>0</v>
      </c>
      <c r="H34" s="44">
        <f>'PG&amp;E 2024 DR Allocations'!H33*1.097</f>
        <v>3.2909999999999999</v>
      </c>
      <c r="I34" s="44">
        <f>'PG&amp;E 2024 DR Allocations'!I33*1.097</f>
        <v>6.5819999999999999</v>
      </c>
      <c r="J34" s="44">
        <f>'PG&amp;E 2024 DR Allocations'!J33*1.097</f>
        <v>6.5819999999999999</v>
      </c>
      <c r="K34" s="44">
        <f>'PG&amp;E 2024 DR Allocations'!K33*1.097</f>
        <v>6.5819999999999999</v>
      </c>
      <c r="L34" s="44">
        <f>'PG&amp;E 2024 DR Allocations'!L33*1.097</f>
        <v>6.5819999999999999</v>
      </c>
      <c r="M34" s="44">
        <f>'PG&amp;E 2024 DR Allocations'!M33*1.097</f>
        <v>3.2909999999999999</v>
      </c>
      <c r="N34" s="44">
        <f>'PG&amp;E 2024 DR Allocations'!N33*1.097</f>
        <v>0</v>
      </c>
      <c r="O34" s="44">
        <f>'PG&amp;E 2024 DR Allocations'!O33*1.097</f>
        <v>0</v>
      </c>
    </row>
    <row r="35" spans="1:15" x14ac:dyDescent="0.25">
      <c r="A35" s="119"/>
      <c r="B35" s="122"/>
      <c r="C35" s="13" t="s">
        <v>7</v>
      </c>
      <c r="D35" s="44">
        <f>'PG&amp;E 2024 DR Allocations'!D34*1.097</f>
        <v>0</v>
      </c>
      <c r="E35" s="44">
        <f>'PG&amp;E 2024 DR Allocations'!E34*1.097</f>
        <v>0</v>
      </c>
      <c r="F35" s="44">
        <f>'PG&amp;E 2024 DR Allocations'!F34*1.097</f>
        <v>0</v>
      </c>
      <c r="G35" s="44">
        <f>'PG&amp;E 2024 DR Allocations'!G34*1.097</f>
        <v>0</v>
      </c>
      <c r="H35" s="44">
        <f>'PG&amp;E 2024 DR Allocations'!H34*1.097</f>
        <v>3.2909999999999999</v>
      </c>
      <c r="I35" s="44">
        <f>'PG&amp;E 2024 DR Allocations'!I34*1.097</f>
        <v>6.5819999999999999</v>
      </c>
      <c r="J35" s="44">
        <f>'PG&amp;E 2024 DR Allocations'!J34*1.097</f>
        <v>6.5819999999999999</v>
      </c>
      <c r="K35" s="44">
        <f>'PG&amp;E 2024 DR Allocations'!K34*1.097</f>
        <v>5.4849999999999994</v>
      </c>
      <c r="L35" s="44">
        <f>'PG&amp;E 2024 DR Allocations'!L34*1.097</f>
        <v>5.4849999999999994</v>
      </c>
      <c r="M35" s="44">
        <f>'PG&amp;E 2024 DR Allocations'!M34*1.097</f>
        <v>1.097</v>
      </c>
      <c r="N35" s="44">
        <f>'PG&amp;E 2024 DR Allocations'!N34*1.097</f>
        <v>0</v>
      </c>
      <c r="O35" s="44">
        <f>'PG&amp;E 2024 DR Allocations'!O34*1.097</f>
        <v>0</v>
      </c>
    </row>
    <row r="36" spans="1:15" x14ac:dyDescent="0.25">
      <c r="A36" s="119"/>
      <c r="B36" s="122"/>
      <c r="C36" s="13" t="s">
        <v>8</v>
      </c>
      <c r="D36" s="44">
        <f>'PG&amp;E 2024 DR Allocations'!D35*1.097</f>
        <v>0</v>
      </c>
      <c r="E36" s="44">
        <f>'PG&amp;E 2024 DR Allocations'!E35*1.097</f>
        <v>0</v>
      </c>
      <c r="F36" s="44">
        <f>'PG&amp;E 2024 DR Allocations'!F35*1.097</f>
        <v>0</v>
      </c>
      <c r="G36" s="44">
        <f>'PG&amp;E 2024 DR Allocations'!G35*1.097</f>
        <v>0</v>
      </c>
      <c r="H36" s="44">
        <f>'PG&amp;E 2024 DR Allocations'!H35*1.097</f>
        <v>0</v>
      </c>
      <c r="I36" s="44">
        <f>'PG&amp;E 2024 DR Allocations'!I35*1.097</f>
        <v>0</v>
      </c>
      <c r="J36" s="44">
        <f>'PG&amp;E 2024 DR Allocations'!J35*1.097</f>
        <v>0</v>
      </c>
      <c r="K36" s="44">
        <f>'PG&amp;E 2024 DR Allocations'!K35*1.097</f>
        <v>0</v>
      </c>
      <c r="L36" s="44">
        <f>'PG&amp;E 2024 DR Allocations'!L35*1.097</f>
        <v>0</v>
      </c>
      <c r="M36" s="44">
        <f>'PG&amp;E 2024 DR Allocations'!M35*1.097</f>
        <v>0</v>
      </c>
      <c r="N36" s="44">
        <f>'PG&amp;E 2024 DR Allocations'!N35*1.097</f>
        <v>0</v>
      </c>
      <c r="O36" s="44">
        <f>'PG&amp;E 2024 DR Allocations'!O35*1.097</f>
        <v>0</v>
      </c>
    </row>
    <row r="37" spans="1:15" x14ac:dyDescent="0.25">
      <c r="A37" s="119"/>
      <c r="B37" s="122"/>
      <c r="C37" s="13" t="s">
        <v>9</v>
      </c>
      <c r="D37" s="44">
        <f>'PG&amp;E 2024 DR Allocations'!D36*1.097</f>
        <v>0</v>
      </c>
      <c r="E37" s="44">
        <f>'PG&amp;E 2024 DR Allocations'!E36*1.097</f>
        <v>0</v>
      </c>
      <c r="F37" s="44">
        <f>'PG&amp;E 2024 DR Allocations'!F36*1.097</f>
        <v>0</v>
      </c>
      <c r="G37" s="44">
        <f>'PG&amp;E 2024 DR Allocations'!G36*1.097</f>
        <v>0</v>
      </c>
      <c r="H37" s="44">
        <f>'PG&amp;E 2024 DR Allocations'!H36*1.097</f>
        <v>1.097</v>
      </c>
      <c r="I37" s="44">
        <f>'PG&amp;E 2024 DR Allocations'!I36*1.097</f>
        <v>2.194</v>
      </c>
      <c r="J37" s="44">
        <f>'PG&amp;E 2024 DR Allocations'!J36*1.097</f>
        <v>2.194</v>
      </c>
      <c r="K37" s="44">
        <f>'PG&amp;E 2024 DR Allocations'!K36*1.097</f>
        <v>2.194</v>
      </c>
      <c r="L37" s="44">
        <f>'PG&amp;E 2024 DR Allocations'!L36*1.097</f>
        <v>2.194</v>
      </c>
      <c r="M37" s="44">
        <f>'PG&amp;E 2024 DR Allocations'!M36*1.097</f>
        <v>1.097</v>
      </c>
      <c r="N37" s="44">
        <f>'PG&amp;E 2024 DR Allocations'!N36*1.097</f>
        <v>0</v>
      </c>
      <c r="O37" s="44">
        <f>'PG&amp;E 2024 DR Allocations'!O36*1.097</f>
        <v>0</v>
      </c>
    </row>
    <row r="38" spans="1:15" x14ac:dyDescent="0.25">
      <c r="A38" s="119"/>
      <c r="B38" s="122"/>
      <c r="C38" s="13" t="s">
        <v>10</v>
      </c>
      <c r="D38" s="44">
        <f>'PG&amp;E 2024 DR Allocations'!D37*1.097</f>
        <v>0</v>
      </c>
      <c r="E38" s="44">
        <f>'PG&amp;E 2024 DR Allocations'!E37*1.097</f>
        <v>0</v>
      </c>
      <c r="F38" s="44">
        <f>'PG&amp;E 2024 DR Allocations'!F37*1.097</f>
        <v>0</v>
      </c>
      <c r="G38" s="44">
        <f>'PG&amp;E 2024 DR Allocations'!G37*1.097</f>
        <v>0</v>
      </c>
      <c r="H38" s="44">
        <f>'PG&amp;E 2024 DR Allocations'!H37*1.097</f>
        <v>1.097</v>
      </c>
      <c r="I38" s="44">
        <f>'PG&amp;E 2024 DR Allocations'!I37*1.097</f>
        <v>1.097</v>
      </c>
      <c r="J38" s="44">
        <f>'PG&amp;E 2024 DR Allocations'!J37*1.097</f>
        <v>1.097</v>
      </c>
      <c r="K38" s="44">
        <f>'PG&amp;E 2024 DR Allocations'!K37*1.097</f>
        <v>1.097</v>
      </c>
      <c r="L38" s="44">
        <f>'PG&amp;E 2024 DR Allocations'!L37*1.097</f>
        <v>1.097</v>
      </c>
      <c r="M38" s="44">
        <f>'PG&amp;E 2024 DR Allocations'!M37*1.097</f>
        <v>0</v>
      </c>
      <c r="N38" s="44">
        <f>'PG&amp;E 2024 DR Allocations'!N37*1.097</f>
        <v>0</v>
      </c>
      <c r="O38" s="44">
        <f>'PG&amp;E 2024 DR Allocations'!O37*1.097</f>
        <v>0</v>
      </c>
    </row>
    <row r="39" spans="1:15" x14ac:dyDescent="0.25">
      <c r="A39" s="119"/>
      <c r="B39" s="122"/>
      <c r="C39" s="13" t="s">
        <v>11</v>
      </c>
      <c r="D39" s="44">
        <f>'PG&amp;E 2024 DR Allocations'!D38*1.097</f>
        <v>0</v>
      </c>
      <c r="E39" s="44">
        <f>'PG&amp;E 2024 DR Allocations'!E38*1.097</f>
        <v>0</v>
      </c>
      <c r="F39" s="44">
        <f>'PG&amp;E 2024 DR Allocations'!F38*1.097</f>
        <v>0</v>
      </c>
      <c r="G39" s="44">
        <f>'PG&amp;E 2024 DR Allocations'!G38*1.097</f>
        <v>0</v>
      </c>
      <c r="H39" s="44">
        <f>'PG&amp;E 2024 DR Allocations'!H38*1.097</f>
        <v>2.194</v>
      </c>
      <c r="I39" s="44">
        <f>'PG&amp;E 2024 DR Allocations'!I38*1.097</f>
        <v>4.3879999999999999</v>
      </c>
      <c r="J39" s="44">
        <f>'PG&amp;E 2024 DR Allocations'!J38*1.097</f>
        <v>4.3879999999999999</v>
      </c>
      <c r="K39" s="44">
        <f>'PG&amp;E 2024 DR Allocations'!K38*1.097</f>
        <v>3.2909999999999999</v>
      </c>
      <c r="L39" s="44">
        <f>'PG&amp;E 2024 DR Allocations'!L38*1.097</f>
        <v>3.2909999999999999</v>
      </c>
      <c r="M39" s="44">
        <f>'PG&amp;E 2024 DR Allocations'!M38*1.097</f>
        <v>1.097</v>
      </c>
      <c r="N39" s="44">
        <f>'PG&amp;E 2024 DR Allocations'!N38*1.097</f>
        <v>0</v>
      </c>
      <c r="O39" s="44">
        <f>'PG&amp;E 2024 DR Allocations'!O38*1.097</f>
        <v>0</v>
      </c>
    </row>
    <row r="40" spans="1:15" x14ac:dyDescent="0.25">
      <c r="A40" s="119"/>
      <c r="B40" s="122"/>
      <c r="C40" s="13" t="s">
        <v>12</v>
      </c>
      <c r="D40" s="44">
        <f>'PG&amp;E 2024 DR Allocations'!D39*1.097</f>
        <v>0</v>
      </c>
      <c r="E40" s="44">
        <f>'PG&amp;E 2024 DR Allocations'!E39*1.097</f>
        <v>0</v>
      </c>
      <c r="F40" s="44">
        <f>'PG&amp;E 2024 DR Allocations'!F39*1.097</f>
        <v>0</v>
      </c>
      <c r="G40" s="44">
        <f>'PG&amp;E 2024 DR Allocations'!G39*1.097</f>
        <v>0</v>
      </c>
      <c r="H40" s="44">
        <f>'PG&amp;E 2024 DR Allocations'!H39*1.097</f>
        <v>1.097</v>
      </c>
      <c r="I40" s="44">
        <f>'PG&amp;E 2024 DR Allocations'!I39*1.097</f>
        <v>2.194</v>
      </c>
      <c r="J40" s="44">
        <f>'PG&amp;E 2024 DR Allocations'!J39*1.097</f>
        <v>2.194</v>
      </c>
      <c r="K40" s="44">
        <f>'PG&amp;E 2024 DR Allocations'!K39*1.097</f>
        <v>2.194</v>
      </c>
      <c r="L40" s="44">
        <f>'PG&amp;E 2024 DR Allocations'!L39*1.097</f>
        <v>2.194</v>
      </c>
      <c r="M40" s="44">
        <f>'PG&amp;E 2024 DR Allocations'!M39*1.097</f>
        <v>1.097</v>
      </c>
      <c r="N40" s="44">
        <f>'PG&amp;E 2024 DR Allocations'!N39*1.097</f>
        <v>0</v>
      </c>
      <c r="O40" s="44">
        <f>'PG&amp;E 2024 DR Allocations'!O39*1.097</f>
        <v>0</v>
      </c>
    </row>
    <row r="41" spans="1:15" x14ac:dyDescent="0.25">
      <c r="A41" s="119"/>
      <c r="B41" s="122"/>
      <c r="C41" s="13" t="s">
        <v>13</v>
      </c>
      <c r="D41" s="44">
        <f>'PG&amp;E 2024 DR Allocations'!D40*1.097</f>
        <v>0</v>
      </c>
      <c r="E41" s="44">
        <f>'PG&amp;E 2024 DR Allocations'!E40*1.097</f>
        <v>0</v>
      </c>
      <c r="F41" s="44">
        <f>'PG&amp;E 2024 DR Allocations'!F40*1.097</f>
        <v>0</v>
      </c>
      <c r="G41" s="44">
        <f>'PG&amp;E 2024 DR Allocations'!G40*1.097</f>
        <v>0</v>
      </c>
      <c r="H41" s="44">
        <f>'PG&amp;E 2024 DR Allocations'!H40*1.097</f>
        <v>2.194</v>
      </c>
      <c r="I41" s="44">
        <f>'PG&amp;E 2024 DR Allocations'!I40*1.097</f>
        <v>4.3879999999999999</v>
      </c>
      <c r="J41" s="44">
        <f>'PG&amp;E 2024 DR Allocations'!J40*1.097</f>
        <v>4.3879999999999999</v>
      </c>
      <c r="K41" s="44">
        <f>'PG&amp;E 2024 DR Allocations'!K40*1.097</f>
        <v>4.3879999999999999</v>
      </c>
      <c r="L41" s="44">
        <f>'PG&amp;E 2024 DR Allocations'!L40*1.097</f>
        <v>4.3879999999999999</v>
      </c>
      <c r="M41" s="44">
        <f>'PG&amp;E 2024 DR Allocations'!M40*1.097</f>
        <v>1.097</v>
      </c>
      <c r="N41" s="44">
        <f>'PG&amp;E 2024 DR Allocations'!N40*1.097</f>
        <v>0</v>
      </c>
      <c r="O41" s="44">
        <f>'PG&amp;E 2024 DR Allocations'!O40*1.097</f>
        <v>0</v>
      </c>
    </row>
    <row r="42" spans="1:15" x14ac:dyDescent="0.25">
      <c r="A42" s="120"/>
      <c r="B42" s="123"/>
      <c r="C42" s="13" t="s">
        <v>5</v>
      </c>
      <c r="D42" s="49">
        <f t="shared" ref="D42:O42" si="3">SUM(D34:D41)</f>
        <v>0</v>
      </c>
      <c r="E42" s="49">
        <f t="shared" si="3"/>
        <v>0</v>
      </c>
      <c r="F42" s="49">
        <f t="shared" si="3"/>
        <v>0</v>
      </c>
      <c r="G42" s="49">
        <f t="shared" si="3"/>
        <v>0</v>
      </c>
      <c r="H42" s="49">
        <f t="shared" si="3"/>
        <v>14.260999999999999</v>
      </c>
      <c r="I42" s="49">
        <f t="shared" si="3"/>
        <v>27.425000000000004</v>
      </c>
      <c r="J42" s="49">
        <f t="shared" si="3"/>
        <v>27.425000000000004</v>
      </c>
      <c r="K42" s="49">
        <f t="shared" si="3"/>
        <v>25.230999999999995</v>
      </c>
      <c r="L42" s="49">
        <f t="shared" si="3"/>
        <v>25.230999999999995</v>
      </c>
      <c r="M42" s="49">
        <f t="shared" si="3"/>
        <v>8.775999999999998</v>
      </c>
      <c r="N42" s="49">
        <f t="shared" si="3"/>
        <v>0</v>
      </c>
      <c r="O42" s="49">
        <f t="shared" si="3"/>
        <v>0</v>
      </c>
    </row>
    <row r="43" spans="1:15" x14ac:dyDescent="0.25">
      <c r="A43" s="124" t="s">
        <v>40</v>
      </c>
      <c r="B43" s="125"/>
      <c r="C43" s="22" t="s">
        <v>6</v>
      </c>
      <c r="D43" s="51">
        <f>SUM(D7,D16,D25,D34)</f>
        <v>40.588999999999999</v>
      </c>
      <c r="E43" s="51">
        <f t="shared" ref="D43:O50" si="4">SUM(E7,E16,E25,E34)</f>
        <v>42.783000000000001</v>
      </c>
      <c r="F43" s="51">
        <f t="shared" si="4"/>
        <v>43.879999999999995</v>
      </c>
      <c r="G43" s="51">
        <f t="shared" si="4"/>
        <v>47.170999999999999</v>
      </c>
      <c r="H43" s="51">
        <f t="shared" si="4"/>
        <v>58.140999999999991</v>
      </c>
      <c r="I43" s="51">
        <f t="shared" si="4"/>
        <v>62.528999999999996</v>
      </c>
      <c r="J43" s="51">
        <f t="shared" si="4"/>
        <v>66.916999999999987</v>
      </c>
      <c r="K43" s="51">
        <f t="shared" si="4"/>
        <v>71.304999999999993</v>
      </c>
      <c r="L43" s="51">
        <f t="shared" si="4"/>
        <v>73.498999999999995</v>
      </c>
      <c r="M43" s="51">
        <f t="shared" si="4"/>
        <v>66.917000000000002</v>
      </c>
      <c r="N43" s="51">
        <f t="shared" si="4"/>
        <v>54.85</v>
      </c>
      <c r="O43" s="51">
        <f t="shared" si="4"/>
        <v>50.461999999999996</v>
      </c>
    </row>
    <row r="44" spans="1:15" x14ac:dyDescent="0.25">
      <c r="A44" s="126"/>
      <c r="B44" s="127"/>
      <c r="C44" s="22" t="s">
        <v>7</v>
      </c>
      <c r="D44" s="51">
        <f t="shared" si="4"/>
        <v>5.4849999999999994</v>
      </c>
      <c r="E44" s="51">
        <f t="shared" si="4"/>
        <v>4.3879999999999999</v>
      </c>
      <c r="F44" s="51">
        <f t="shared" si="4"/>
        <v>5.4849999999999994</v>
      </c>
      <c r="G44" s="51">
        <f t="shared" si="4"/>
        <v>7.6790000000000003</v>
      </c>
      <c r="H44" s="51">
        <f t="shared" si="4"/>
        <v>18.648999999999997</v>
      </c>
      <c r="I44" s="51">
        <f t="shared" si="4"/>
        <v>24.134</v>
      </c>
      <c r="J44" s="51">
        <f t="shared" si="4"/>
        <v>19.745999999999999</v>
      </c>
      <c r="K44" s="51">
        <f t="shared" si="4"/>
        <v>18.649000000000001</v>
      </c>
      <c r="L44" s="51">
        <f t="shared" si="4"/>
        <v>19.745999999999999</v>
      </c>
      <c r="M44" s="51">
        <f t="shared" si="4"/>
        <v>13.164</v>
      </c>
      <c r="N44" s="51">
        <f t="shared" si="4"/>
        <v>5.4849999999999994</v>
      </c>
      <c r="O44" s="51">
        <f t="shared" si="4"/>
        <v>5.4849999999999994</v>
      </c>
    </row>
    <row r="45" spans="1:15" ht="15.6" customHeight="1" x14ac:dyDescent="0.25">
      <c r="A45" s="126"/>
      <c r="B45" s="127"/>
      <c r="C45" s="22" t="s">
        <v>8</v>
      </c>
      <c r="D45" s="51">
        <f t="shared" si="4"/>
        <v>0</v>
      </c>
      <c r="E45" s="51">
        <f t="shared" si="4"/>
        <v>0</v>
      </c>
      <c r="F45" s="51">
        <f t="shared" si="4"/>
        <v>0</v>
      </c>
      <c r="G45" s="51">
        <f t="shared" si="4"/>
        <v>0</v>
      </c>
      <c r="H45" s="51">
        <f t="shared" si="4"/>
        <v>0</v>
      </c>
      <c r="I45" s="51">
        <f t="shared" si="4"/>
        <v>0</v>
      </c>
      <c r="J45" s="51">
        <f t="shared" si="4"/>
        <v>0</v>
      </c>
      <c r="K45" s="51">
        <f t="shared" si="4"/>
        <v>0</v>
      </c>
      <c r="L45" s="51">
        <f t="shared" si="4"/>
        <v>0</v>
      </c>
      <c r="M45" s="51">
        <f t="shared" si="4"/>
        <v>0</v>
      </c>
      <c r="N45" s="51">
        <f t="shared" si="4"/>
        <v>0</v>
      </c>
      <c r="O45" s="51">
        <f t="shared" si="4"/>
        <v>0</v>
      </c>
    </row>
    <row r="46" spans="1:15" x14ac:dyDescent="0.25">
      <c r="A46" s="126"/>
      <c r="B46" s="127"/>
      <c r="C46" s="22" t="s">
        <v>9</v>
      </c>
      <c r="D46" s="51">
        <f t="shared" si="4"/>
        <v>44.976999999999997</v>
      </c>
      <c r="E46" s="51">
        <f t="shared" si="4"/>
        <v>43.879999999999995</v>
      </c>
      <c r="F46" s="51">
        <f t="shared" si="4"/>
        <v>47.170999999999999</v>
      </c>
      <c r="G46" s="51">
        <f t="shared" si="4"/>
        <v>49.365000000000002</v>
      </c>
      <c r="H46" s="51">
        <f t="shared" si="4"/>
        <v>52.655999999999999</v>
      </c>
      <c r="I46" s="51">
        <f t="shared" si="4"/>
        <v>54.85</v>
      </c>
      <c r="J46" s="51">
        <f t="shared" si="4"/>
        <v>55.947000000000003</v>
      </c>
      <c r="K46" s="51">
        <f t="shared" si="4"/>
        <v>57.044000000000004</v>
      </c>
      <c r="L46" s="51">
        <f t="shared" si="4"/>
        <v>54.85</v>
      </c>
      <c r="M46" s="51">
        <f t="shared" si="4"/>
        <v>48.268000000000001</v>
      </c>
      <c r="N46" s="51">
        <f t="shared" si="4"/>
        <v>47.170999999999999</v>
      </c>
      <c r="O46" s="51">
        <f t="shared" si="4"/>
        <v>44.976999999999997</v>
      </c>
    </row>
    <row r="47" spans="1:15" x14ac:dyDescent="0.25">
      <c r="A47" s="126"/>
      <c r="B47" s="127"/>
      <c r="C47" s="22" t="s">
        <v>10</v>
      </c>
      <c r="D47" s="51">
        <f t="shared" si="4"/>
        <v>3.2909999999999999</v>
      </c>
      <c r="E47" s="51">
        <f t="shared" si="4"/>
        <v>3.2909999999999999</v>
      </c>
      <c r="F47" s="51">
        <f t="shared" si="4"/>
        <v>3.2909999999999999</v>
      </c>
      <c r="G47" s="51">
        <f t="shared" si="4"/>
        <v>2.194</v>
      </c>
      <c r="H47" s="51">
        <f t="shared" si="4"/>
        <v>5.4849999999999994</v>
      </c>
      <c r="I47" s="51">
        <f t="shared" si="4"/>
        <v>5.4849999999999994</v>
      </c>
      <c r="J47" s="51">
        <f t="shared" si="4"/>
        <v>5.4849999999999994</v>
      </c>
      <c r="K47" s="51">
        <f t="shared" si="4"/>
        <v>5.4849999999999994</v>
      </c>
      <c r="L47" s="51">
        <f t="shared" si="4"/>
        <v>5.4849999999999994</v>
      </c>
      <c r="M47" s="51">
        <f t="shared" si="4"/>
        <v>4.3879999999999999</v>
      </c>
      <c r="N47" s="51">
        <f t="shared" si="4"/>
        <v>2.194</v>
      </c>
      <c r="O47" s="51">
        <f t="shared" si="4"/>
        <v>2.194</v>
      </c>
    </row>
    <row r="48" spans="1:15" x14ac:dyDescent="0.25">
      <c r="A48" s="126"/>
      <c r="B48" s="127"/>
      <c r="C48" s="22" t="s">
        <v>11</v>
      </c>
      <c r="D48" s="51">
        <f t="shared" si="4"/>
        <v>9.8729999999999993</v>
      </c>
      <c r="E48" s="51">
        <f t="shared" si="4"/>
        <v>8.7759999999999998</v>
      </c>
      <c r="F48" s="51">
        <f t="shared" si="4"/>
        <v>9.8729999999999993</v>
      </c>
      <c r="G48" s="51">
        <f t="shared" si="4"/>
        <v>9.8729999999999993</v>
      </c>
      <c r="H48" s="51">
        <f t="shared" si="4"/>
        <v>12.067</v>
      </c>
      <c r="I48" s="51">
        <f t="shared" si="4"/>
        <v>13.164</v>
      </c>
      <c r="J48" s="51">
        <f t="shared" si="4"/>
        <v>14.260999999999999</v>
      </c>
      <c r="K48" s="51">
        <f t="shared" si="4"/>
        <v>13.164</v>
      </c>
      <c r="L48" s="51">
        <f t="shared" si="4"/>
        <v>13.164</v>
      </c>
      <c r="M48" s="51">
        <f t="shared" si="4"/>
        <v>12.066999999999998</v>
      </c>
      <c r="N48" s="51">
        <f t="shared" si="4"/>
        <v>12.067</v>
      </c>
      <c r="O48" s="51">
        <f t="shared" si="4"/>
        <v>9.8729999999999993</v>
      </c>
    </row>
    <row r="49" spans="1:15" x14ac:dyDescent="0.25">
      <c r="A49" s="126"/>
      <c r="B49" s="127"/>
      <c r="C49" s="22" t="s">
        <v>12</v>
      </c>
      <c r="D49" s="51">
        <f t="shared" si="4"/>
        <v>7.6790000000000003</v>
      </c>
      <c r="E49" s="51">
        <f t="shared" si="4"/>
        <v>7.6790000000000003</v>
      </c>
      <c r="F49" s="51">
        <f t="shared" si="4"/>
        <v>8.7759999999999998</v>
      </c>
      <c r="G49" s="51">
        <f t="shared" si="4"/>
        <v>7.6790000000000003</v>
      </c>
      <c r="H49" s="51">
        <f t="shared" si="4"/>
        <v>9.8729999999999993</v>
      </c>
      <c r="I49" s="51">
        <f t="shared" si="4"/>
        <v>12.067</v>
      </c>
      <c r="J49" s="51">
        <f t="shared" si="4"/>
        <v>10.969999999999999</v>
      </c>
      <c r="K49" s="51">
        <f t="shared" si="4"/>
        <v>13.163999999999998</v>
      </c>
      <c r="L49" s="51">
        <f t="shared" si="4"/>
        <v>13.163999999999998</v>
      </c>
      <c r="M49" s="51">
        <f t="shared" si="4"/>
        <v>12.066999999999998</v>
      </c>
      <c r="N49" s="51">
        <f t="shared" si="4"/>
        <v>7.6790000000000003</v>
      </c>
      <c r="O49" s="51">
        <f t="shared" si="4"/>
        <v>6.5819999999999999</v>
      </c>
    </row>
    <row r="50" spans="1:15" x14ac:dyDescent="0.25">
      <c r="A50" s="126"/>
      <c r="B50" s="127"/>
      <c r="C50" s="22" t="s">
        <v>13</v>
      </c>
      <c r="D50" s="51">
        <f>SUM(D14,D23,D32,D41)</f>
        <v>51.558999999999997</v>
      </c>
      <c r="E50" s="51">
        <f t="shared" si="4"/>
        <v>52.655999999999999</v>
      </c>
      <c r="F50" s="51">
        <f t="shared" si="4"/>
        <v>55.946999999999996</v>
      </c>
      <c r="G50" s="51">
        <f t="shared" si="4"/>
        <v>65.819999999999993</v>
      </c>
      <c r="H50" s="51">
        <f t="shared" si="4"/>
        <v>77.887</v>
      </c>
      <c r="I50" s="51">
        <f t="shared" si="4"/>
        <v>85.566000000000003</v>
      </c>
      <c r="J50" s="52">
        <f t="shared" si="4"/>
        <v>92.14800000000001</v>
      </c>
      <c r="K50" s="53">
        <f t="shared" si="4"/>
        <v>87.76</v>
      </c>
      <c r="L50" s="54">
        <f t="shared" si="4"/>
        <v>92.147999999999996</v>
      </c>
      <c r="M50" s="51">
        <f t="shared" si="4"/>
        <v>84.46899999999998</v>
      </c>
      <c r="N50" s="51">
        <f t="shared" si="4"/>
        <v>61.432000000000002</v>
      </c>
      <c r="O50" s="51">
        <f t="shared" si="4"/>
        <v>58.140999999999998</v>
      </c>
    </row>
    <row r="51" spans="1:15" x14ac:dyDescent="0.25">
      <c r="A51" s="128"/>
      <c r="B51" s="129"/>
      <c r="C51" s="22" t="s">
        <v>5</v>
      </c>
      <c r="D51" s="51">
        <f>SUM(D15,D24,D33,D42)</f>
        <v>163.45299999999997</v>
      </c>
      <c r="E51" s="51">
        <f t="shared" ref="E51:O51" si="5">SUM(E15,E24,E33,E42)</f>
        <v>163.45299999999997</v>
      </c>
      <c r="F51" s="51">
        <f t="shared" si="5"/>
        <v>174.423</v>
      </c>
      <c r="G51" s="51">
        <f t="shared" si="5"/>
        <v>189.78100000000001</v>
      </c>
      <c r="H51" s="51">
        <f t="shared" si="5"/>
        <v>234.75800000000001</v>
      </c>
      <c r="I51" s="51">
        <f t="shared" si="5"/>
        <v>257.79500000000002</v>
      </c>
      <c r="J51" s="52">
        <f t="shared" si="5"/>
        <v>265.47399999999999</v>
      </c>
      <c r="K51" s="53">
        <f t="shared" si="5"/>
        <v>266.57100000000003</v>
      </c>
      <c r="L51" s="54">
        <f t="shared" si="5"/>
        <v>272.05600000000004</v>
      </c>
      <c r="M51" s="51">
        <f t="shared" si="5"/>
        <v>241.34</v>
      </c>
      <c r="N51" s="51">
        <f t="shared" si="5"/>
        <v>190.87799999999999</v>
      </c>
      <c r="O51" s="51">
        <f t="shared" si="5"/>
        <v>177.714</v>
      </c>
    </row>
    <row r="52" spans="1:15" x14ac:dyDescent="0.25">
      <c r="A52" s="142" t="s">
        <v>47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4"/>
    </row>
    <row r="53" spans="1:15" s="35" customFormat="1" ht="30" x14ac:dyDescent="0.25">
      <c r="A53" s="31" t="s">
        <v>47</v>
      </c>
      <c r="B53" s="29" t="s">
        <v>27</v>
      </c>
      <c r="C53" s="38"/>
      <c r="D53" s="32">
        <v>45292</v>
      </c>
      <c r="E53" s="32">
        <v>45323</v>
      </c>
      <c r="F53" s="32">
        <v>45352</v>
      </c>
      <c r="G53" s="32">
        <v>45383</v>
      </c>
      <c r="H53" s="32">
        <v>45413</v>
      </c>
      <c r="I53" s="32">
        <v>45444</v>
      </c>
      <c r="J53" s="32">
        <v>45474</v>
      </c>
      <c r="K53" s="32">
        <v>45505</v>
      </c>
      <c r="L53" s="32">
        <v>45536</v>
      </c>
      <c r="M53" s="32">
        <v>45566</v>
      </c>
      <c r="N53" s="32">
        <v>45597</v>
      </c>
      <c r="O53" s="32">
        <v>45627</v>
      </c>
    </row>
    <row r="54" spans="1:15" ht="30" customHeight="1" x14ac:dyDescent="0.25">
      <c r="A54" s="130" t="s">
        <v>20</v>
      </c>
      <c r="B54" s="93" t="s">
        <v>35</v>
      </c>
      <c r="C54" s="5" t="s">
        <v>6</v>
      </c>
      <c r="D54" s="42">
        <f>'PG&amp;E 2024 DR Allocations'!D53*1.097</f>
        <v>0</v>
      </c>
      <c r="E54" s="42">
        <f>'PG&amp;E 2024 DR Allocations'!E53*1.097</f>
        <v>0</v>
      </c>
      <c r="F54" s="42">
        <f>'PG&amp;E 2024 DR Allocations'!F53*1.097</f>
        <v>0</v>
      </c>
      <c r="G54" s="42">
        <f>'PG&amp;E 2024 DR Allocations'!G53*1.097</f>
        <v>0</v>
      </c>
      <c r="H54" s="42">
        <f>'PG&amp;E 2024 DR Allocations'!H53*1.097</f>
        <v>0</v>
      </c>
      <c r="I54" s="42">
        <f>'PG&amp;E 2024 DR Allocations'!I53*1.097</f>
        <v>0</v>
      </c>
      <c r="J54" s="42">
        <f>'PG&amp;E 2024 DR Allocations'!J53*1.097</f>
        <v>0</v>
      </c>
      <c r="K54" s="42">
        <f>'PG&amp;E 2024 DR Allocations'!K53*1.097</f>
        <v>0</v>
      </c>
      <c r="L54" s="42">
        <f>'PG&amp;E 2024 DR Allocations'!L53*1.097</f>
        <v>0</v>
      </c>
      <c r="M54" s="42">
        <f>'PG&amp;E 2024 DR Allocations'!M53*1.097</f>
        <v>0</v>
      </c>
      <c r="N54" s="42">
        <f>'PG&amp;E 2024 DR Allocations'!N53*1.097</f>
        <v>0</v>
      </c>
      <c r="O54" s="42">
        <f>'PG&amp;E 2024 DR Allocations'!O53*1.097</f>
        <v>0</v>
      </c>
    </row>
    <row r="55" spans="1:15" x14ac:dyDescent="0.25">
      <c r="A55" s="131"/>
      <c r="B55" s="94"/>
      <c r="C55" s="5" t="s">
        <v>7</v>
      </c>
      <c r="D55" s="42">
        <f>'PG&amp;E 2024 DR Allocations'!D54*1.097</f>
        <v>0</v>
      </c>
      <c r="E55" s="42">
        <f>'PG&amp;E 2024 DR Allocations'!E54*1.097</f>
        <v>0</v>
      </c>
      <c r="F55" s="42">
        <f>'PG&amp;E 2024 DR Allocations'!F54*1.097</f>
        <v>0</v>
      </c>
      <c r="G55" s="42">
        <f>'PG&amp;E 2024 DR Allocations'!G54*1.097</f>
        <v>1.097</v>
      </c>
      <c r="H55" s="42">
        <f>'PG&amp;E 2024 DR Allocations'!H54*1.097</f>
        <v>1.097</v>
      </c>
      <c r="I55" s="42">
        <f>'PG&amp;E 2024 DR Allocations'!I54*1.097</f>
        <v>1.097</v>
      </c>
      <c r="J55" s="42">
        <f>'PG&amp;E 2024 DR Allocations'!J54*1.097</f>
        <v>1.097</v>
      </c>
      <c r="K55" s="42">
        <f>'PG&amp;E 2024 DR Allocations'!K54*1.097</f>
        <v>1.097</v>
      </c>
      <c r="L55" s="42">
        <f>'PG&amp;E 2024 DR Allocations'!L54*1.097</f>
        <v>1.097</v>
      </c>
      <c r="M55" s="42">
        <f>'PG&amp;E 2024 DR Allocations'!M54*1.097</f>
        <v>1.097</v>
      </c>
      <c r="N55" s="42">
        <f>'PG&amp;E 2024 DR Allocations'!N54*1.097</f>
        <v>0</v>
      </c>
      <c r="O55" s="42">
        <f>'PG&amp;E 2024 DR Allocations'!O54*1.097</f>
        <v>0</v>
      </c>
    </row>
    <row r="56" spans="1:15" x14ac:dyDescent="0.25">
      <c r="A56" s="131"/>
      <c r="B56" s="94"/>
      <c r="C56" s="5" t="s">
        <v>8</v>
      </c>
      <c r="D56" s="42">
        <f>'PG&amp;E 2024 DR Allocations'!D55*1.097</f>
        <v>0</v>
      </c>
      <c r="E56" s="42">
        <f>'PG&amp;E 2024 DR Allocations'!E55*1.097</f>
        <v>0</v>
      </c>
      <c r="F56" s="42">
        <f>'PG&amp;E 2024 DR Allocations'!F55*1.097</f>
        <v>0</v>
      </c>
      <c r="G56" s="42">
        <f>'PG&amp;E 2024 DR Allocations'!G55*1.097</f>
        <v>0</v>
      </c>
      <c r="H56" s="42">
        <f>'PG&amp;E 2024 DR Allocations'!H55*1.097</f>
        <v>0</v>
      </c>
      <c r="I56" s="42">
        <f>'PG&amp;E 2024 DR Allocations'!I55*1.097</f>
        <v>0</v>
      </c>
      <c r="J56" s="42">
        <f>'PG&amp;E 2024 DR Allocations'!J55*1.097</f>
        <v>0</v>
      </c>
      <c r="K56" s="42">
        <f>'PG&amp;E 2024 DR Allocations'!K55*1.097</f>
        <v>0</v>
      </c>
      <c r="L56" s="42">
        <f>'PG&amp;E 2024 DR Allocations'!L55*1.097</f>
        <v>0</v>
      </c>
      <c r="M56" s="42">
        <f>'PG&amp;E 2024 DR Allocations'!M55*1.097</f>
        <v>0</v>
      </c>
      <c r="N56" s="42">
        <f>'PG&amp;E 2024 DR Allocations'!N55*1.097</f>
        <v>0</v>
      </c>
      <c r="O56" s="42">
        <f>'PG&amp;E 2024 DR Allocations'!O55*1.097</f>
        <v>0</v>
      </c>
    </row>
    <row r="57" spans="1:15" x14ac:dyDescent="0.25">
      <c r="A57" s="131"/>
      <c r="B57" s="94"/>
      <c r="C57" s="5" t="s">
        <v>9</v>
      </c>
      <c r="D57" s="42">
        <f>'PG&amp;E 2024 DR Allocations'!D56*1.097</f>
        <v>0</v>
      </c>
      <c r="E57" s="42">
        <f>'PG&amp;E 2024 DR Allocations'!E56*1.097</f>
        <v>0</v>
      </c>
      <c r="F57" s="42">
        <f>'PG&amp;E 2024 DR Allocations'!F56*1.097</f>
        <v>0</v>
      </c>
      <c r="G57" s="42">
        <f>'PG&amp;E 2024 DR Allocations'!G56*1.097</f>
        <v>0</v>
      </c>
      <c r="H57" s="42">
        <f>'PG&amp;E 2024 DR Allocations'!H56*1.097</f>
        <v>0</v>
      </c>
      <c r="I57" s="42">
        <f>'PG&amp;E 2024 DR Allocations'!I56*1.097</f>
        <v>1.097</v>
      </c>
      <c r="J57" s="42">
        <f>'PG&amp;E 2024 DR Allocations'!J56*1.097</f>
        <v>1.097</v>
      </c>
      <c r="K57" s="42">
        <f>'PG&amp;E 2024 DR Allocations'!K56*1.097</f>
        <v>0</v>
      </c>
      <c r="L57" s="42">
        <f>'PG&amp;E 2024 DR Allocations'!L56*1.097</f>
        <v>0</v>
      </c>
      <c r="M57" s="42">
        <f>'PG&amp;E 2024 DR Allocations'!M56*1.097</f>
        <v>0</v>
      </c>
      <c r="N57" s="42">
        <f>'PG&amp;E 2024 DR Allocations'!N56*1.097</f>
        <v>0</v>
      </c>
      <c r="O57" s="42">
        <f>'PG&amp;E 2024 DR Allocations'!O56*1.097</f>
        <v>0</v>
      </c>
    </row>
    <row r="58" spans="1:15" x14ac:dyDescent="0.25">
      <c r="A58" s="131"/>
      <c r="B58" s="94"/>
      <c r="C58" s="5" t="s">
        <v>10</v>
      </c>
      <c r="D58" s="42">
        <f>'PG&amp;E 2024 DR Allocations'!D57*1.097</f>
        <v>0</v>
      </c>
      <c r="E58" s="42">
        <f>'PG&amp;E 2024 DR Allocations'!E57*1.097</f>
        <v>0</v>
      </c>
      <c r="F58" s="42">
        <f>'PG&amp;E 2024 DR Allocations'!F57*1.097</f>
        <v>0</v>
      </c>
      <c r="G58" s="42">
        <f>'PG&amp;E 2024 DR Allocations'!G57*1.097</f>
        <v>0</v>
      </c>
      <c r="H58" s="42">
        <f>'PG&amp;E 2024 DR Allocations'!H57*1.097</f>
        <v>0</v>
      </c>
      <c r="I58" s="42">
        <f>'PG&amp;E 2024 DR Allocations'!I57*1.097</f>
        <v>0</v>
      </c>
      <c r="J58" s="42">
        <f>'PG&amp;E 2024 DR Allocations'!J57*1.097</f>
        <v>0</v>
      </c>
      <c r="K58" s="42">
        <f>'PG&amp;E 2024 DR Allocations'!K57*1.097</f>
        <v>0</v>
      </c>
      <c r="L58" s="42">
        <f>'PG&amp;E 2024 DR Allocations'!L57*1.097</f>
        <v>0</v>
      </c>
      <c r="M58" s="42">
        <f>'PG&amp;E 2024 DR Allocations'!M57*1.097</f>
        <v>0</v>
      </c>
      <c r="N58" s="42">
        <f>'PG&amp;E 2024 DR Allocations'!N57*1.097</f>
        <v>0</v>
      </c>
      <c r="O58" s="42">
        <f>'PG&amp;E 2024 DR Allocations'!O57*1.097</f>
        <v>0</v>
      </c>
    </row>
    <row r="59" spans="1:15" x14ac:dyDescent="0.25">
      <c r="A59" s="131"/>
      <c r="B59" s="94"/>
      <c r="C59" s="5" t="s">
        <v>11</v>
      </c>
      <c r="D59" s="42">
        <f>'PG&amp;E 2024 DR Allocations'!D58*1.097</f>
        <v>0</v>
      </c>
      <c r="E59" s="42">
        <f>'PG&amp;E 2024 DR Allocations'!E58*1.097</f>
        <v>0</v>
      </c>
      <c r="F59" s="42">
        <f>'PG&amp;E 2024 DR Allocations'!F58*1.097</f>
        <v>0</v>
      </c>
      <c r="G59" s="42">
        <f>'PG&amp;E 2024 DR Allocations'!G58*1.097</f>
        <v>0</v>
      </c>
      <c r="H59" s="42">
        <f>'PG&amp;E 2024 DR Allocations'!H58*1.097</f>
        <v>0</v>
      </c>
      <c r="I59" s="42">
        <f>'PG&amp;E 2024 DR Allocations'!I58*1.097</f>
        <v>1.097</v>
      </c>
      <c r="J59" s="42">
        <f>'PG&amp;E 2024 DR Allocations'!J58*1.097</f>
        <v>1.097</v>
      </c>
      <c r="K59" s="42">
        <f>'PG&amp;E 2024 DR Allocations'!K58*1.097</f>
        <v>1.097</v>
      </c>
      <c r="L59" s="42">
        <f>'PG&amp;E 2024 DR Allocations'!L58*1.097</f>
        <v>0</v>
      </c>
      <c r="M59" s="42">
        <f>'PG&amp;E 2024 DR Allocations'!M58*1.097</f>
        <v>0</v>
      </c>
      <c r="N59" s="42">
        <f>'PG&amp;E 2024 DR Allocations'!N58*1.097</f>
        <v>0</v>
      </c>
      <c r="O59" s="42">
        <f>'PG&amp;E 2024 DR Allocations'!O58*1.097</f>
        <v>0</v>
      </c>
    </row>
    <row r="60" spans="1:15" x14ac:dyDescent="0.25">
      <c r="A60" s="131"/>
      <c r="B60" s="94"/>
      <c r="C60" s="5" t="s">
        <v>12</v>
      </c>
      <c r="D60" s="42">
        <f>'PG&amp;E 2024 DR Allocations'!D59*1.097</f>
        <v>0</v>
      </c>
      <c r="E60" s="42">
        <f>'PG&amp;E 2024 DR Allocations'!E59*1.097</f>
        <v>0</v>
      </c>
      <c r="F60" s="42">
        <f>'PG&amp;E 2024 DR Allocations'!F59*1.097</f>
        <v>0</v>
      </c>
      <c r="G60" s="42">
        <f>'PG&amp;E 2024 DR Allocations'!G59*1.097</f>
        <v>0</v>
      </c>
      <c r="H60" s="42">
        <f>'PG&amp;E 2024 DR Allocations'!H59*1.097</f>
        <v>0</v>
      </c>
      <c r="I60" s="42">
        <f>'PG&amp;E 2024 DR Allocations'!I59*1.097</f>
        <v>0</v>
      </c>
      <c r="J60" s="42">
        <f>'PG&amp;E 2024 DR Allocations'!J59*1.097</f>
        <v>0</v>
      </c>
      <c r="K60" s="42">
        <f>'PG&amp;E 2024 DR Allocations'!K59*1.097</f>
        <v>0</v>
      </c>
      <c r="L60" s="42">
        <f>'PG&amp;E 2024 DR Allocations'!L59*1.097</f>
        <v>0</v>
      </c>
      <c r="M60" s="42">
        <f>'PG&amp;E 2024 DR Allocations'!M59*1.097</f>
        <v>0</v>
      </c>
      <c r="N60" s="42">
        <f>'PG&amp;E 2024 DR Allocations'!N59*1.097</f>
        <v>0</v>
      </c>
      <c r="O60" s="42">
        <f>'PG&amp;E 2024 DR Allocations'!O59*1.097</f>
        <v>0</v>
      </c>
    </row>
    <row r="61" spans="1:15" x14ac:dyDescent="0.25">
      <c r="A61" s="131"/>
      <c r="B61" s="94"/>
      <c r="C61" s="5" t="s">
        <v>13</v>
      </c>
      <c r="D61" s="42">
        <f>'PG&amp;E 2024 DR Allocations'!D60*1.097</f>
        <v>0</v>
      </c>
      <c r="E61" s="42">
        <f>'PG&amp;E 2024 DR Allocations'!E60*1.097</f>
        <v>0</v>
      </c>
      <c r="F61" s="42">
        <f>'PG&amp;E 2024 DR Allocations'!F60*1.097</f>
        <v>0</v>
      </c>
      <c r="G61" s="42">
        <f>'PG&amp;E 2024 DR Allocations'!G60*1.097</f>
        <v>1.097</v>
      </c>
      <c r="H61" s="42">
        <f>'PG&amp;E 2024 DR Allocations'!H60*1.097</f>
        <v>1.097</v>
      </c>
      <c r="I61" s="42">
        <f>'PG&amp;E 2024 DR Allocations'!I60*1.097</f>
        <v>1.097</v>
      </c>
      <c r="J61" s="42">
        <f>'PG&amp;E 2024 DR Allocations'!J60*1.097</f>
        <v>1.097</v>
      </c>
      <c r="K61" s="42">
        <f>'PG&amp;E 2024 DR Allocations'!K60*1.097</f>
        <v>1.097</v>
      </c>
      <c r="L61" s="42">
        <f>'PG&amp;E 2024 DR Allocations'!L60*1.097</f>
        <v>1.097</v>
      </c>
      <c r="M61" s="42">
        <f>'PG&amp;E 2024 DR Allocations'!M60*1.097</f>
        <v>1.097</v>
      </c>
      <c r="N61" s="42">
        <f>'PG&amp;E 2024 DR Allocations'!N60*1.097</f>
        <v>0</v>
      </c>
      <c r="O61" s="42">
        <f>'PG&amp;E 2024 DR Allocations'!O60*1.097</f>
        <v>0</v>
      </c>
    </row>
    <row r="62" spans="1:15" x14ac:dyDescent="0.25">
      <c r="A62" s="132"/>
      <c r="B62" s="95"/>
      <c r="C62" s="5" t="s">
        <v>5</v>
      </c>
      <c r="D62" s="43">
        <f t="shared" ref="D62:O62" si="6">SUM(D54:D61)</f>
        <v>0</v>
      </c>
      <c r="E62" s="43">
        <f t="shared" si="6"/>
        <v>0</v>
      </c>
      <c r="F62" s="43">
        <f t="shared" si="6"/>
        <v>0</v>
      </c>
      <c r="G62" s="43">
        <f t="shared" si="6"/>
        <v>2.194</v>
      </c>
      <c r="H62" s="43">
        <f t="shared" si="6"/>
        <v>2.194</v>
      </c>
      <c r="I62" s="43">
        <f t="shared" si="6"/>
        <v>4.3879999999999999</v>
      </c>
      <c r="J62" s="43">
        <f t="shared" si="6"/>
        <v>4.3879999999999999</v>
      </c>
      <c r="K62" s="43">
        <f t="shared" si="6"/>
        <v>3.2909999999999999</v>
      </c>
      <c r="L62" s="43">
        <f t="shared" si="6"/>
        <v>2.194</v>
      </c>
      <c r="M62" s="43">
        <f t="shared" si="6"/>
        <v>2.194</v>
      </c>
      <c r="N62" s="43">
        <f t="shared" si="6"/>
        <v>0</v>
      </c>
      <c r="O62" s="43">
        <f t="shared" si="6"/>
        <v>0</v>
      </c>
    </row>
    <row r="63" spans="1:15" x14ac:dyDescent="0.25">
      <c r="A63" s="90" t="s">
        <v>21</v>
      </c>
      <c r="B63" s="93" t="s">
        <v>35</v>
      </c>
      <c r="C63" s="13" t="s">
        <v>6</v>
      </c>
      <c r="D63" s="44">
        <f>'PG&amp;E 2024 DR Allocations'!D62*1.097</f>
        <v>-0.72292363402212001</v>
      </c>
      <c r="E63" s="44">
        <f>'PG&amp;E 2024 DR Allocations'!E62*1.097</f>
        <v>-0.71486420582214394</v>
      </c>
      <c r="F63" s="44">
        <f>'PG&amp;E 2024 DR Allocations'!F62*1.097</f>
        <v>-0.73507959137348589</v>
      </c>
      <c r="G63" s="44">
        <f>'PG&amp;E 2024 DR Allocations'!G62*1.097</f>
        <v>-0.76578302770893003</v>
      </c>
      <c r="H63" s="44">
        <f>'PG&amp;E 2024 DR Allocations'!H62*1.097</f>
        <v>-0.76834556228536788</v>
      </c>
      <c r="I63" s="44">
        <f>'PG&amp;E 2024 DR Allocations'!I62*1.097</f>
        <v>-0.77651523833592007</v>
      </c>
      <c r="J63" s="44">
        <f>'PG&amp;E 2024 DR Allocations'!J62*1.097</f>
        <v>-0.7592216221375061</v>
      </c>
      <c r="K63" s="44">
        <f>'PG&amp;E 2024 DR Allocations'!K62*1.097</f>
        <v>-0.75847051947829591</v>
      </c>
      <c r="L63" s="44">
        <f>'PG&amp;E 2024 DR Allocations'!L62*1.097</f>
        <v>-0.76243943847454398</v>
      </c>
      <c r="M63" s="44">
        <f>'PG&amp;E 2024 DR Allocations'!M62*1.097</f>
        <v>-0.75758906016208816</v>
      </c>
      <c r="N63" s="44">
        <f>'PG&amp;E 2024 DR Allocations'!N62*1.097</f>
        <v>-0.69812658818917006</v>
      </c>
      <c r="O63" s="44">
        <f>'PG&amp;E 2024 DR Allocations'!O62*1.097</f>
        <v>-0.66564892943711984</v>
      </c>
    </row>
    <row r="64" spans="1:15" x14ac:dyDescent="0.25">
      <c r="A64" s="91"/>
      <c r="B64" s="94"/>
      <c r="C64" s="13" t="s">
        <v>7</v>
      </c>
      <c r="D64" s="44">
        <f>'PG&amp;E 2024 DR Allocations'!D63*1.097</f>
        <v>0.545297084712</v>
      </c>
      <c r="E64" s="44">
        <f>'PG&amp;E 2024 DR Allocations'!E63*1.097</f>
        <v>0.58891147687799994</v>
      </c>
      <c r="F64" s="44">
        <f>'PG&amp;E 2024 DR Allocations'!F63*1.097</f>
        <v>0.40450496052131607</v>
      </c>
      <c r="G64" s="44">
        <f>'PG&amp;E 2024 DR Allocations'!G63*1.097</f>
        <v>0.62620603108471795</v>
      </c>
      <c r="H64" s="44">
        <f>'PG&amp;E 2024 DR Allocations'!H63*1.097</f>
        <v>1.2548459170640001</v>
      </c>
      <c r="I64" s="44">
        <f>'PG&amp;E 2024 DR Allocations'!I63*1.097</f>
        <v>1.4334276594220001</v>
      </c>
      <c r="J64" s="44">
        <f>'PG&amp;E 2024 DR Allocations'!J63*1.097</f>
        <v>1.443995261173</v>
      </c>
      <c r="K64" s="44">
        <f>'PG&amp;E 2024 DR Allocations'!K63*1.097</f>
        <v>1.330540754539</v>
      </c>
      <c r="L64" s="44">
        <f>'PG&amp;E 2024 DR Allocations'!L63*1.097</f>
        <v>1.1541879000720001</v>
      </c>
      <c r="M64" s="44">
        <f>'PG&amp;E 2024 DR Allocations'!M63*1.097</f>
        <v>0.92039972376500001</v>
      </c>
      <c r="N64" s="44">
        <f>'PG&amp;E 2024 DR Allocations'!N63*1.097</f>
        <v>0.61807409087100007</v>
      </c>
      <c r="O64" s="44">
        <f>'PG&amp;E 2024 DR Allocations'!O63*1.097</f>
        <v>0.52786088074100002</v>
      </c>
    </row>
    <row r="65" spans="1:15" x14ac:dyDescent="0.25">
      <c r="A65" s="91"/>
      <c r="B65" s="94"/>
      <c r="C65" s="13" t="s">
        <v>8</v>
      </c>
      <c r="D65" s="44">
        <f>'PG&amp;E 2024 DR Allocations'!D64*1.097</f>
        <v>1.393446698E-3</v>
      </c>
      <c r="E65" s="44">
        <f>'PG&amp;E 2024 DR Allocations'!E64*1.097</f>
        <v>8.1254680300000008E-4</v>
      </c>
      <c r="F65" s="44">
        <f>'PG&amp;E 2024 DR Allocations'!F64*1.097</f>
        <v>1.4468225866979998E-3</v>
      </c>
      <c r="G65" s="44">
        <f>'PG&amp;E 2024 DR Allocations'!G64*1.097</f>
        <v>9.777609706800004E-4</v>
      </c>
      <c r="H65" s="44">
        <f>'PG&amp;E 2024 DR Allocations'!H64*1.097</f>
        <v>2.92625847E-4</v>
      </c>
      <c r="I65" s="44">
        <f>'PG&amp;E 2024 DR Allocations'!I64*1.097</f>
        <v>4.2716412099999996E-4</v>
      </c>
      <c r="J65" s="44">
        <f>'PG&amp;E 2024 DR Allocations'!J64*1.097</f>
        <v>1.7684737000000001E-4</v>
      </c>
      <c r="K65" s="44">
        <f>'PG&amp;E 2024 DR Allocations'!K64*1.097</f>
        <v>-1.11183144E-4</v>
      </c>
      <c r="L65" s="44">
        <f>'PG&amp;E 2024 DR Allocations'!L64*1.097</f>
        <v>-5.7757049999999997E-4</v>
      </c>
      <c r="M65" s="44">
        <f>'PG&amp;E 2024 DR Allocations'!M64*1.097</f>
        <v>1.5094138589999999E-3</v>
      </c>
      <c r="N65" s="44">
        <f>'PG&amp;E 2024 DR Allocations'!N64*1.097</f>
        <v>1.086784736E-3</v>
      </c>
      <c r="O65" s="44">
        <f>'PG&amp;E 2024 DR Allocations'!O64*1.097</f>
        <v>9.2574732999999997E-4</v>
      </c>
    </row>
    <row r="66" spans="1:15" x14ac:dyDescent="0.25">
      <c r="A66" s="91"/>
      <c r="B66" s="94"/>
      <c r="C66" s="13" t="s">
        <v>9</v>
      </c>
      <c r="D66" s="44">
        <f>'PG&amp;E 2024 DR Allocations'!D65*1.097</f>
        <v>0.91743988283399991</v>
      </c>
      <c r="E66" s="44">
        <f>'PG&amp;E 2024 DR Allocations'!E65*1.097</f>
        <v>0.96786840897600002</v>
      </c>
      <c r="F66" s="44">
        <f>'PG&amp;E 2024 DR Allocations'!F65*1.097</f>
        <v>0.82502791924064411</v>
      </c>
      <c r="G66" s="44">
        <f>'PG&amp;E 2024 DR Allocations'!G65*1.097</f>
        <v>1.0462042947588959</v>
      </c>
      <c r="H66" s="44">
        <f>'PG&amp;E 2024 DR Allocations'!H65*1.097</f>
        <v>1.458847627545</v>
      </c>
      <c r="I66" s="44">
        <f>'PG&amp;E 2024 DR Allocations'!I65*1.097</f>
        <v>1.731522602116</v>
      </c>
      <c r="J66" s="44">
        <f>'PG&amp;E 2024 DR Allocations'!J65*1.097</f>
        <v>1.7186443793919999</v>
      </c>
      <c r="K66" s="44">
        <f>'PG&amp;E 2024 DR Allocations'!K65*1.097</f>
        <v>1.6896073718989999</v>
      </c>
      <c r="L66" s="44">
        <f>'PG&amp;E 2024 DR Allocations'!L65*1.097</f>
        <v>1.5355688983009999</v>
      </c>
      <c r="M66" s="44">
        <f>'PG&amp;E 2024 DR Allocations'!M65*1.097</f>
        <v>1.225563318696</v>
      </c>
      <c r="N66" s="44">
        <f>'PG&amp;E 2024 DR Allocations'!N65*1.097</f>
        <v>0.91080873174900001</v>
      </c>
      <c r="O66" s="44">
        <f>'PG&amp;E 2024 DR Allocations'!O65*1.097</f>
        <v>0.83808387038800003</v>
      </c>
    </row>
    <row r="67" spans="1:15" x14ac:dyDescent="0.25">
      <c r="A67" s="91"/>
      <c r="B67" s="94"/>
      <c r="C67" s="13" t="s">
        <v>10</v>
      </c>
      <c r="D67" s="44">
        <f>'PG&amp;E 2024 DR Allocations'!D66*1.097</f>
        <v>6.7514827701999999E-2</v>
      </c>
      <c r="E67" s="44">
        <f>'PG&amp;E 2024 DR Allocations'!E66*1.097</f>
        <v>6.4270498470000006E-2</v>
      </c>
      <c r="F67" s="44">
        <f>'PG&amp;E 2024 DR Allocations'!F66*1.097</f>
        <v>7.5121953670547997E-2</v>
      </c>
      <c r="G67" s="44">
        <f>'PG&amp;E 2024 DR Allocations'!G66*1.097</f>
        <v>7.5676778538135994E-2</v>
      </c>
      <c r="H67" s="44">
        <f>'PG&amp;E 2024 DR Allocations'!H66*1.097</f>
        <v>8.1706003652000009E-2</v>
      </c>
      <c r="I67" s="44">
        <f>'PG&amp;E 2024 DR Allocations'!I66*1.097</f>
        <v>9.5834755913999994E-2</v>
      </c>
      <c r="J67" s="44">
        <f>'PG&amp;E 2024 DR Allocations'!J66*1.097</f>
        <v>9.5970734549E-2</v>
      </c>
      <c r="K67" s="44">
        <f>'PG&amp;E 2024 DR Allocations'!K66*1.097</f>
        <v>9.6427956470000006E-2</v>
      </c>
      <c r="L67" s="44">
        <f>'PG&amp;E 2024 DR Allocations'!L66*1.097</f>
        <v>9.3550159071999997E-2</v>
      </c>
      <c r="M67" s="44">
        <f>'PG&amp;E 2024 DR Allocations'!M66*1.097</f>
        <v>7.8502083511999984E-2</v>
      </c>
      <c r="N67" s="44">
        <f>'PG&amp;E 2024 DR Allocations'!N66*1.097</f>
        <v>6.0025228042999999E-2</v>
      </c>
      <c r="O67" s="44">
        <f>'PG&amp;E 2024 DR Allocations'!O66*1.097</f>
        <v>6.3902586609999992E-2</v>
      </c>
    </row>
    <row r="68" spans="1:15" x14ac:dyDescent="0.25">
      <c r="A68" s="91"/>
      <c r="B68" s="94"/>
      <c r="C68" s="13" t="s">
        <v>11</v>
      </c>
      <c r="D68" s="44">
        <f>'PG&amp;E 2024 DR Allocations'!D67*1.097</f>
        <v>-0.13957363454300001</v>
      </c>
      <c r="E68" s="44">
        <f>'PG&amp;E 2024 DR Allocations'!E67*1.097</f>
        <v>-0.138630258423</v>
      </c>
      <c r="F68" s="44">
        <f>'PG&amp;E 2024 DR Allocations'!F67*1.097</f>
        <v>-0.16378632031696796</v>
      </c>
      <c r="G68" s="44">
        <f>'PG&amp;E 2024 DR Allocations'!G67*1.097</f>
        <v>-0.169581091001448</v>
      </c>
      <c r="H68" s="44">
        <f>'PG&amp;E 2024 DR Allocations'!H67*1.097</f>
        <v>-0.17825054379700001</v>
      </c>
      <c r="I68" s="44">
        <f>'PG&amp;E 2024 DR Allocations'!I67*1.097</f>
        <v>-0.20100813021799999</v>
      </c>
      <c r="J68" s="44">
        <f>'PG&amp;E 2024 DR Allocations'!J67*1.097</f>
        <v>-0.199505830404</v>
      </c>
      <c r="K68" s="44">
        <f>'PG&amp;E 2024 DR Allocations'!K67*1.097</f>
        <v>-0.20280595854099998</v>
      </c>
      <c r="L68" s="44">
        <f>'PG&amp;E 2024 DR Allocations'!L67*1.097</f>
        <v>-0.19195999084599999</v>
      </c>
      <c r="M68" s="44">
        <f>'PG&amp;E 2024 DR Allocations'!M67*1.097</f>
        <v>-0.16442722705099999</v>
      </c>
      <c r="N68" s="44">
        <f>'PG&amp;E 2024 DR Allocations'!N67*1.097</f>
        <v>-0.13640987008799998</v>
      </c>
      <c r="O68" s="44">
        <f>'PG&amp;E 2024 DR Allocations'!O67*1.097</f>
        <v>-0.130289337399</v>
      </c>
    </row>
    <row r="69" spans="1:15" x14ac:dyDescent="0.25">
      <c r="A69" s="91"/>
      <c r="B69" s="94"/>
      <c r="C69" s="13" t="s">
        <v>12</v>
      </c>
      <c r="D69" s="44">
        <f>'PG&amp;E 2024 DR Allocations'!D68*1.097</f>
        <v>-0.20252545125299998</v>
      </c>
      <c r="E69" s="44">
        <f>'PG&amp;E 2024 DR Allocations'!E68*1.097</f>
        <v>-0.195269321716</v>
      </c>
      <c r="F69" s="44">
        <f>'PG&amp;E 2024 DR Allocations'!F68*1.097</f>
        <v>-0.16402050132787799</v>
      </c>
      <c r="G69" s="44">
        <f>'PG&amp;E 2024 DR Allocations'!G68*1.097</f>
        <v>-0.19257768481210999</v>
      </c>
      <c r="H69" s="44">
        <f>'PG&amp;E 2024 DR Allocations'!H68*1.097</f>
        <v>-0.267121324311</v>
      </c>
      <c r="I69" s="44">
        <f>'PG&amp;E 2024 DR Allocations'!I68*1.097</f>
        <v>-0.325513673339</v>
      </c>
      <c r="J69" s="44">
        <f>'PG&amp;E 2024 DR Allocations'!J68*1.097</f>
        <v>-0.33189913481899996</v>
      </c>
      <c r="K69" s="44">
        <f>'PG&amp;E 2024 DR Allocations'!K68*1.097</f>
        <v>-0.31797999512299996</v>
      </c>
      <c r="L69" s="44">
        <f>'PG&amp;E 2024 DR Allocations'!L68*1.097</f>
        <v>-0.29604540991499995</v>
      </c>
      <c r="M69" s="44">
        <f>'PG&amp;E 2024 DR Allocations'!M68*1.097</f>
        <v>-0.23676290901299998</v>
      </c>
      <c r="N69" s="44">
        <f>'PG&amp;E 2024 DR Allocations'!N68*1.097</f>
        <v>-0.18161630324999997</v>
      </c>
      <c r="O69" s="44">
        <f>'PG&amp;E 2024 DR Allocations'!O68*1.097</f>
        <v>-0.18666499234300002</v>
      </c>
    </row>
    <row r="70" spans="1:15" x14ac:dyDescent="0.25">
      <c r="A70" s="91"/>
      <c r="B70" s="94"/>
      <c r="C70" s="13" t="s">
        <v>13</v>
      </c>
      <c r="D70" s="44">
        <f>'PG&amp;E 2024 DR Allocations'!D69*1.097</f>
        <v>1.729375054581</v>
      </c>
      <c r="E70" s="44">
        <f>'PG&amp;E 2024 DR Allocations'!E69*1.097</f>
        <v>1.8370314982580001</v>
      </c>
      <c r="F70" s="44">
        <f>'PG&amp;E 2024 DR Allocations'!F69*1.097</f>
        <v>1.6591534245205499</v>
      </c>
      <c r="G70" s="44">
        <f>'PG&amp;E 2024 DR Allocations'!G69*1.097</f>
        <v>2.0795258531521883</v>
      </c>
      <c r="H70" s="44">
        <f>'PG&amp;E 2024 DR Allocations'!H69*1.097</f>
        <v>2.8124371814160001</v>
      </c>
      <c r="I70" s="44">
        <f>'PG&amp;E 2024 DR Allocations'!I69*1.097</f>
        <v>3.1656801033169999</v>
      </c>
      <c r="J70" s="44">
        <f>'PG&amp;E 2024 DR Allocations'!J69*1.097</f>
        <v>3.1739038680319998</v>
      </c>
      <c r="K70" s="44">
        <f>'PG&amp;E 2024 DR Allocations'!K69*1.097</f>
        <v>3.095514070149</v>
      </c>
      <c r="L70" s="44">
        <f>'PG&amp;E 2024 DR Allocations'!L69*1.097</f>
        <v>3.1155285532199999</v>
      </c>
      <c r="M70" s="44">
        <f>'PG&amp;E 2024 DR Allocations'!M69*1.097</f>
        <v>2.4707043400399997</v>
      </c>
      <c r="N70" s="44">
        <f>'PG&amp;E 2024 DR Allocations'!N69*1.097</f>
        <v>1.7574014519209999</v>
      </c>
      <c r="O70" s="44">
        <f>'PG&amp;E 2024 DR Allocations'!O69*1.097</f>
        <v>1.6314811781079999</v>
      </c>
    </row>
    <row r="71" spans="1:15" x14ac:dyDescent="0.25">
      <c r="A71" s="92"/>
      <c r="B71" s="95"/>
      <c r="C71" s="13" t="s">
        <v>5</v>
      </c>
      <c r="D71" s="49">
        <f t="shared" ref="D71:O71" si="7">SUM(D63:D70)</f>
        <v>2.19599757670888</v>
      </c>
      <c r="E71" s="49">
        <f t="shared" si="7"/>
        <v>2.4101306434238561</v>
      </c>
      <c r="F71" s="49">
        <f t="shared" si="7"/>
        <v>1.9023686675214242</v>
      </c>
      <c r="G71" s="49">
        <f t="shared" si="7"/>
        <v>2.7006489149821302</v>
      </c>
      <c r="H71" s="49">
        <f t="shared" si="7"/>
        <v>4.3944119251306324</v>
      </c>
      <c r="I71" s="49">
        <f t="shared" si="7"/>
        <v>5.1238552429970801</v>
      </c>
      <c r="J71" s="49">
        <f t="shared" si="7"/>
        <v>5.1420645031554937</v>
      </c>
      <c r="K71" s="49">
        <f t="shared" si="7"/>
        <v>4.9327224967707037</v>
      </c>
      <c r="L71" s="49">
        <f t="shared" si="7"/>
        <v>4.6478131009294561</v>
      </c>
      <c r="M71" s="49">
        <f t="shared" si="7"/>
        <v>3.5378996836459118</v>
      </c>
      <c r="N71" s="49">
        <f t="shared" si="7"/>
        <v>2.3312435257928299</v>
      </c>
      <c r="O71" s="49">
        <f t="shared" si="7"/>
        <v>2.0796510039978799</v>
      </c>
    </row>
    <row r="72" spans="1:15" x14ac:dyDescent="0.25">
      <c r="A72" s="130" t="s">
        <v>4</v>
      </c>
      <c r="B72" s="93" t="s">
        <v>34</v>
      </c>
      <c r="C72" s="5" t="s">
        <v>6</v>
      </c>
      <c r="D72" s="42">
        <f>'PG&amp;E 2024 DR Allocations'!D71*1.097</f>
        <v>12.067</v>
      </c>
      <c r="E72" s="42">
        <f>'PG&amp;E 2024 DR Allocations'!E71*1.097</f>
        <v>10.969999999999999</v>
      </c>
      <c r="F72" s="42">
        <f>'PG&amp;E 2024 DR Allocations'!F71*1.097</f>
        <v>10.969999999999999</v>
      </c>
      <c r="G72" s="42">
        <f>'PG&amp;E 2024 DR Allocations'!G71*1.097</f>
        <v>8.7759999999999998</v>
      </c>
      <c r="H72" s="42">
        <f>'PG&amp;E 2024 DR Allocations'!H71*1.097</f>
        <v>13.164</v>
      </c>
      <c r="I72" s="42">
        <f>'PG&amp;E 2024 DR Allocations'!I71*1.097</f>
        <v>21.939999999999998</v>
      </c>
      <c r="J72" s="42">
        <f>'PG&amp;E 2024 DR Allocations'!J71*1.097</f>
        <v>21.939999999999998</v>
      </c>
      <c r="K72" s="42">
        <f>'PG&amp;E 2024 DR Allocations'!K71*1.097</f>
        <v>23.036999999999999</v>
      </c>
      <c r="L72" s="42">
        <f>'PG&amp;E 2024 DR Allocations'!L71*1.097</f>
        <v>24.134</v>
      </c>
      <c r="M72" s="42">
        <f>'PG&amp;E 2024 DR Allocations'!M71*1.097</f>
        <v>14.260999999999999</v>
      </c>
      <c r="N72" s="42">
        <f>'PG&amp;E 2024 DR Allocations'!N71*1.097</f>
        <v>13.164</v>
      </c>
      <c r="O72" s="42">
        <f>'PG&amp;E 2024 DR Allocations'!O71*1.097</f>
        <v>15.358000000000001</v>
      </c>
    </row>
    <row r="73" spans="1:15" x14ac:dyDescent="0.25">
      <c r="A73" s="131"/>
      <c r="B73" s="94"/>
      <c r="C73" s="5" t="s">
        <v>7</v>
      </c>
      <c r="D73" s="42">
        <f>'PG&amp;E 2024 DR Allocations'!D72*1.097</f>
        <v>4.3879999999999999</v>
      </c>
      <c r="E73" s="42">
        <f>'PG&amp;E 2024 DR Allocations'!E72*1.097</f>
        <v>3.2909999999999999</v>
      </c>
      <c r="F73" s="42">
        <f>'PG&amp;E 2024 DR Allocations'!F72*1.097</f>
        <v>3.2909999999999999</v>
      </c>
      <c r="G73" s="42">
        <f>'PG&amp;E 2024 DR Allocations'!G72*1.097</f>
        <v>3.2909999999999999</v>
      </c>
      <c r="H73" s="42">
        <f>'PG&amp;E 2024 DR Allocations'!H72*1.097</f>
        <v>6.5819999999999999</v>
      </c>
      <c r="I73" s="42">
        <f>'PG&amp;E 2024 DR Allocations'!I72*1.097</f>
        <v>17.552</v>
      </c>
      <c r="J73" s="42">
        <f>'PG&amp;E 2024 DR Allocations'!J72*1.097</f>
        <v>18.649000000000001</v>
      </c>
      <c r="K73" s="42">
        <f>'PG&amp;E 2024 DR Allocations'!K72*1.097</f>
        <v>17.552</v>
      </c>
      <c r="L73" s="42">
        <f>'PG&amp;E 2024 DR Allocations'!L72*1.097</f>
        <v>15.358000000000001</v>
      </c>
      <c r="M73" s="42">
        <f>'PG&amp;E 2024 DR Allocations'!M72*1.097</f>
        <v>6.5819999999999999</v>
      </c>
      <c r="N73" s="42">
        <f>'PG&amp;E 2024 DR Allocations'!N72*1.097</f>
        <v>4.3879999999999999</v>
      </c>
      <c r="O73" s="42">
        <f>'PG&amp;E 2024 DR Allocations'!O72*1.097</f>
        <v>4.3879999999999999</v>
      </c>
    </row>
    <row r="74" spans="1:15" x14ac:dyDescent="0.25">
      <c r="A74" s="131"/>
      <c r="B74" s="94"/>
      <c r="C74" s="5" t="s">
        <v>8</v>
      </c>
      <c r="D74" s="42">
        <f>'PG&amp;E 2024 DR Allocations'!D73*1.097</f>
        <v>0</v>
      </c>
      <c r="E74" s="42">
        <f>'PG&amp;E 2024 DR Allocations'!E73*1.097</f>
        <v>0</v>
      </c>
      <c r="F74" s="42">
        <f>'PG&amp;E 2024 DR Allocations'!F73*1.097</f>
        <v>0</v>
      </c>
      <c r="G74" s="42">
        <f>'PG&amp;E 2024 DR Allocations'!G73*1.097</f>
        <v>0</v>
      </c>
      <c r="H74" s="42">
        <f>'PG&amp;E 2024 DR Allocations'!H73*1.097</f>
        <v>0</v>
      </c>
      <c r="I74" s="42">
        <f>'PG&amp;E 2024 DR Allocations'!I73*1.097</f>
        <v>0</v>
      </c>
      <c r="J74" s="42">
        <f>'PG&amp;E 2024 DR Allocations'!J73*1.097</f>
        <v>0</v>
      </c>
      <c r="K74" s="42">
        <f>'PG&amp;E 2024 DR Allocations'!K73*1.097</f>
        <v>0</v>
      </c>
      <c r="L74" s="42">
        <f>'PG&amp;E 2024 DR Allocations'!L73*1.097</f>
        <v>0</v>
      </c>
      <c r="M74" s="42">
        <f>'PG&amp;E 2024 DR Allocations'!M73*1.097</f>
        <v>0</v>
      </c>
      <c r="N74" s="42">
        <f>'PG&amp;E 2024 DR Allocations'!N73*1.097</f>
        <v>0</v>
      </c>
      <c r="O74" s="42">
        <f>'PG&amp;E 2024 DR Allocations'!O73*1.097</f>
        <v>0</v>
      </c>
    </row>
    <row r="75" spans="1:15" x14ac:dyDescent="0.25">
      <c r="A75" s="131"/>
      <c r="B75" s="94"/>
      <c r="C75" s="5" t="s">
        <v>9</v>
      </c>
      <c r="D75" s="42">
        <f>'PG&amp;E 2024 DR Allocations'!D74*1.097</f>
        <v>1.097</v>
      </c>
      <c r="E75" s="42">
        <f>'PG&amp;E 2024 DR Allocations'!E74*1.097</f>
        <v>1.097</v>
      </c>
      <c r="F75" s="42">
        <f>'PG&amp;E 2024 DR Allocations'!F74*1.097</f>
        <v>1.097</v>
      </c>
      <c r="G75" s="42">
        <f>'PG&amp;E 2024 DR Allocations'!G74*1.097</f>
        <v>1.097</v>
      </c>
      <c r="H75" s="42">
        <f>'PG&amp;E 2024 DR Allocations'!H74*1.097</f>
        <v>2.194</v>
      </c>
      <c r="I75" s="42">
        <f>'PG&amp;E 2024 DR Allocations'!I74*1.097</f>
        <v>6.5819999999999999</v>
      </c>
      <c r="J75" s="42">
        <f>'PG&amp;E 2024 DR Allocations'!J74*1.097</f>
        <v>6.5819999999999999</v>
      </c>
      <c r="K75" s="42">
        <f>'PG&amp;E 2024 DR Allocations'!K74*1.097</f>
        <v>6.5819999999999999</v>
      </c>
      <c r="L75" s="42">
        <f>'PG&amp;E 2024 DR Allocations'!L74*1.097</f>
        <v>5.4849999999999994</v>
      </c>
      <c r="M75" s="42">
        <f>'PG&amp;E 2024 DR Allocations'!M74*1.097</f>
        <v>2.194</v>
      </c>
      <c r="N75" s="42">
        <f>'PG&amp;E 2024 DR Allocations'!N74*1.097</f>
        <v>1.097</v>
      </c>
      <c r="O75" s="42">
        <f>'PG&amp;E 2024 DR Allocations'!O74*1.097</f>
        <v>1.097</v>
      </c>
    </row>
    <row r="76" spans="1:15" x14ac:dyDescent="0.25">
      <c r="A76" s="131"/>
      <c r="B76" s="94"/>
      <c r="C76" s="5" t="s">
        <v>10</v>
      </c>
      <c r="D76" s="42">
        <f>'PG&amp;E 2024 DR Allocations'!D75*1.097</f>
        <v>3.2909999999999999</v>
      </c>
      <c r="E76" s="42">
        <f>'PG&amp;E 2024 DR Allocations'!E75*1.097</f>
        <v>3.2909999999999999</v>
      </c>
      <c r="F76" s="42">
        <f>'PG&amp;E 2024 DR Allocations'!F75*1.097</f>
        <v>3.2909999999999999</v>
      </c>
      <c r="G76" s="42">
        <f>'PG&amp;E 2024 DR Allocations'!G75*1.097</f>
        <v>2.194</v>
      </c>
      <c r="H76" s="42">
        <f>'PG&amp;E 2024 DR Allocations'!H75*1.097</f>
        <v>3.2909999999999999</v>
      </c>
      <c r="I76" s="42">
        <f>'PG&amp;E 2024 DR Allocations'!I75*1.097</f>
        <v>4.3879999999999999</v>
      </c>
      <c r="J76" s="42">
        <f>'PG&amp;E 2024 DR Allocations'!J75*1.097</f>
        <v>4.3879999999999999</v>
      </c>
      <c r="K76" s="42">
        <f>'PG&amp;E 2024 DR Allocations'!K75*1.097</f>
        <v>4.3879999999999999</v>
      </c>
      <c r="L76" s="42">
        <f>'PG&amp;E 2024 DR Allocations'!L75*1.097</f>
        <v>4.3879999999999999</v>
      </c>
      <c r="M76" s="42">
        <f>'PG&amp;E 2024 DR Allocations'!M75*1.097</f>
        <v>3.2909999999999999</v>
      </c>
      <c r="N76" s="42">
        <f>'PG&amp;E 2024 DR Allocations'!N75*1.097</f>
        <v>3.2909999999999999</v>
      </c>
      <c r="O76" s="42">
        <f>'PG&amp;E 2024 DR Allocations'!O75*1.097</f>
        <v>4.3879999999999999</v>
      </c>
    </row>
    <row r="77" spans="1:15" x14ac:dyDescent="0.25">
      <c r="A77" s="131"/>
      <c r="B77" s="94"/>
      <c r="C77" s="5" t="s">
        <v>11</v>
      </c>
      <c r="D77" s="42">
        <f>'PG&amp;E 2024 DR Allocations'!D76*1.097</f>
        <v>4.3879999999999999</v>
      </c>
      <c r="E77" s="42">
        <f>'PG&amp;E 2024 DR Allocations'!E76*1.097</f>
        <v>4.3879999999999999</v>
      </c>
      <c r="F77" s="42">
        <f>'PG&amp;E 2024 DR Allocations'!F76*1.097</f>
        <v>4.3879999999999999</v>
      </c>
      <c r="G77" s="42">
        <f>'PG&amp;E 2024 DR Allocations'!G76*1.097</f>
        <v>3.2909999999999999</v>
      </c>
      <c r="H77" s="42">
        <f>'PG&amp;E 2024 DR Allocations'!H76*1.097</f>
        <v>6.5819999999999999</v>
      </c>
      <c r="I77" s="42">
        <f>'PG&amp;E 2024 DR Allocations'!I76*1.097</f>
        <v>17.552</v>
      </c>
      <c r="J77" s="42">
        <f>'PG&amp;E 2024 DR Allocations'!J76*1.097</f>
        <v>17.552</v>
      </c>
      <c r="K77" s="42">
        <f>'PG&amp;E 2024 DR Allocations'!K76*1.097</f>
        <v>16.454999999999998</v>
      </c>
      <c r="L77" s="42">
        <f>'PG&amp;E 2024 DR Allocations'!L76*1.097</f>
        <v>15.358000000000001</v>
      </c>
      <c r="M77" s="42">
        <f>'PG&amp;E 2024 DR Allocations'!M76*1.097</f>
        <v>6.5819999999999999</v>
      </c>
      <c r="N77" s="42">
        <f>'PG&amp;E 2024 DR Allocations'!N76*1.097</f>
        <v>4.3879999999999999</v>
      </c>
      <c r="O77" s="42">
        <f>'PG&amp;E 2024 DR Allocations'!O76*1.097</f>
        <v>5.4849999999999994</v>
      </c>
    </row>
    <row r="78" spans="1:15" x14ac:dyDescent="0.25">
      <c r="A78" s="131"/>
      <c r="B78" s="94"/>
      <c r="C78" s="5" t="s">
        <v>12</v>
      </c>
      <c r="D78" s="42">
        <f>'PG&amp;E 2024 DR Allocations'!D77*1.097</f>
        <v>2.194</v>
      </c>
      <c r="E78" s="42">
        <f>'PG&amp;E 2024 DR Allocations'!E77*1.097</f>
        <v>2.194</v>
      </c>
      <c r="F78" s="42">
        <f>'PG&amp;E 2024 DR Allocations'!F77*1.097</f>
        <v>1.097</v>
      </c>
      <c r="G78" s="42">
        <f>'PG&amp;E 2024 DR Allocations'!G77*1.097</f>
        <v>1.097</v>
      </c>
      <c r="H78" s="42">
        <f>'PG&amp;E 2024 DR Allocations'!H77*1.097</f>
        <v>3.2909999999999999</v>
      </c>
      <c r="I78" s="42">
        <f>'PG&amp;E 2024 DR Allocations'!I77*1.097</f>
        <v>7.6790000000000003</v>
      </c>
      <c r="J78" s="42">
        <f>'PG&amp;E 2024 DR Allocations'!J77*1.097</f>
        <v>7.6790000000000003</v>
      </c>
      <c r="K78" s="42">
        <f>'PG&amp;E 2024 DR Allocations'!K77*1.097</f>
        <v>7.6790000000000003</v>
      </c>
      <c r="L78" s="42">
        <f>'PG&amp;E 2024 DR Allocations'!L77*1.097</f>
        <v>6.5819999999999999</v>
      </c>
      <c r="M78" s="42">
        <f>'PG&amp;E 2024 DR Allocations'!M77*1.097</f>
        <v>3.2909999999999999</v>
      </c>
      <c r="N78" s="42">
        <f>'PG&amp;E 2024 DR Allocations'!N77*1.097</f>
        <v>2.194</v>
      </c>
      <c r="O78" s="42">
        <f>'PG&amp;E 2024 DR Allocations'!O77*1.097</f>
        <v>2.194</v>
      </c>
    </row>
    <row r="79" spans="1:15" x14ac:dyDescent="0.25">
      <c r="A79" s="131"/>
      <c r="B79" s="94"/>
      <c r="C79" s="5" t="s">
        <v>13</v>
      </c>
      <c r="D79" s="42">
        <f>'PG&amp;E 2024 DR Allocations'!D78*1.097</f>
        <v>2.194</v>
      </c>
      <c r="E79" s="42">
        <f>'PG&amp;E 2024 DR Allocations'!E78*1.097</f>
        <v>2.194</v>
      </c>
      <c r="F79" s="42">
        <f>'PG&amp;E 2024 DR Allocations'!F78*1.097</f>
        <v>2.194</v>
      </c>
      <c r="G79" s="42">
        <f>'PG&amp;E 2024 DR Allocations'!G78*1.097</f>
        <v>2.194</v>
      </c>
      <c r="H79" s="42">
        <f>'PG&amp;E 2024 DR Allocations'!H78*1.097</f>
        <v>3.2909999999999999</v>
      </c>
      <c r="I79" s="42">
        <f>'PG&amp;E 2024 DR Allocations'!I78*1.097</f>
        <v>9.8729999999999993</v>
      </c>
      <c r="J79" s="42">
        <f>'PG&amp;E 2024 DR Allocations'!J78*1.097</f>
        <v>10.969999999999999</v>
      </c>
      <c r="K79" s="42">
        <f>'PG&amp;E 2024 DR Allocations'!K78*1.097</f>
        <v>10.969999999999999</v>
      </c>
      <c r="L79" s="42">
        <f>'PG&amp;E 2024 DR Allocations'!L78*1.097</f>
        <v>9.8729999999999993</v>
      </c>
      <c r="M79" s="42">
        <f>'PG&amp;E 2024 DR Allocations'!M78*1.097</f>
        <v>3.2909999999999999</v>
      </c>
      <c r="N79" s="42">
        <f>'PG&amp;E 2024 DR Allocations'!N78*1.097</f>
        <v>3.2909999999999999</v>
      </c>
      <c r="O79" s="42">
        <f>'PG&amp;E 2024 DR Allocations'!O78*1.097</f>
        <v>3.2909999999999999</v>
      </c>
    </row>
    <row r="80" spans="1:15" x14ac:dyDescent="0.25">
      <c r="A80" s="132"/>
      <c r="B80" s="95"/>
      <c r="C80" s="5" t="s">
        <v>5</v>
      </c>
      <c r="D80" s="43">
        <f t="shared" ref="D80:O80" si="8">SUM(D72:D79)</f>
        <v>29.619</v>
      </c>
      <c r="E80" s="43">
        <f t="shared" si="8"/>
        <v>27.424999999999997</v>
      </c>
      <c r="F80" s="43">
        <f t="shared" si="8"/>
        <v>26.327999999999999</v>
      </c>
      <c r="G80" s="43">
        <f t="shared" si="8"/>
        <v>21.94</v>
      </c>
      <c r="H80" s="43">
        <f t="shared" si="8"/>
        <v>38.394999999999996</v>
      </c>
      <c r="I80" s="43">
        <f t="shared" si="8"/>
        <v>85.566000000000003</v>
      </c>
      <c r="J80" s="43">
        <f t="shared" si="8"/>
        <v>87.759999999999991</v>
      </c>
      <c r="K80" s="43">
        <f t="shared" si="8"/>
        <v>86.662999999999997</v>
      </c>
      <c r="L80" s="43">
        <f t="shared" si="8"/>
        <v>81.177999999999997</v>
      </c>
      <c r="M80" s="43">
        <f t="shared" si="8"/>
        <v>39.49199999999999</v>
      </c>
      <c r="N80" s="43">
        <f t="shared" si="8"/>
        <v>31.813000000000002</v>
      </c>
      <c r="O80" s="43">
        <f t="shared" si="8"/>
        <v>36.201000000000001</v>
      </c>
    </row>
    <row r="81" spans="1:15" ht="15.6" customHeight="1" x14ac:dyDescent="0.25">
      <c r="A81" s="90" t="s">
        <v>22</v>
      </c>
      <c r="B81" s="93" t="s">
        <v>34</v>
      </c>
      <c r="C81" s="13" t="s">
        <v>6</v>
      </c>
      <c r="D81" s="44">
        <f>'PG&amp;E 2024 DR Allocations'!D80*1.097</f>
        <v>0</v>
      </c>
      <c r="E81" s="44">
        <f>'PG&amp;E 2024 DR Allocations'!E80*1.097</f>
        <v>0</v>
      </c>
      <c r="F81" s="44">
        <f>'PG&amp;E 2024 DR Allocations'!F80*1.097</f>
        <v>0</v>
      </c>
      <c r="G81" s="44">
        <f>'PG&amp;E 2024 DR Allocations'!G80*1.097</f>
        <v>0</v>
      </c>
      <c r="H81" s="44">
        <f>'PG&amp;E 2024 DR Allocations'!H80*1.097</f>
        <v>0</v>
      </c>
      <c r="I81" s="44">
        <f>'PG&amp;E 2024 DR Allocations'!I80*1.097</f>
        <v>0</v>
      </c>
      <c r="J81" s="44">
        <f>'PG&amp;E 2024 DR Allocations'!J80*1.097</f>
        <v>0</v>
      </c>
      <c r="K81" s="44">
        <f>'PG&amp;E 2024 DR Allocations'!K80*1.097</f>
        <v>0</v>
      </c>
      <c r="L81" s="44">
        <f>'PG&amp;E 2024 DR Allocations'!L80*1.097</f>
        <v>0</v>
      </c>
      <c r="M81" s="44">
        <f>'PG&amp;E 2024 DR Allocations'!M80*1.097</f>
        <v>0</v>
      </c>
      <c r="N81" s="44">
        <f>'PG&amp;E 2024 DR Allocations'!N80*1.097</f>
        <v>0</v>
      </c>
      <c r="O81" s="44">
        <f>'PG&amp;E 2024 DR Allocations'!O80*1.097</f>
        <v>0</v>
      </c>
    </row>
    <row r="82" spans="1:15" x14ac:dyDescent="0.25">
      <c r="A82" s="91"/>
      <c r="B82" s="94"/>
      <c r="C82" s="13" t="s">
        <v>7</v>
      </c>
      <c r="D82" s="44">
        <f>'PG&amp;E 2024 DR Allocations'!D81*1.097</f>
        <v>0</v>
      </c>
      <c r="E82" s="44">
        <f>'PG&amp;E 2024 DR Allocations'!E81*1.097</f>
        <v>0</v>
      </c>
      <c r="F82" s="44">
        <f>'PG&amp;E 2024 DR Allocations'!F81*1.097</f>
        <v>0</v>
      </c>
      <c r="G82" s="44">
        <f>'PG&amp;E 2024 DR Allocations'!G81*1.097</f>
        <v>0</v>
      </c>
      <c r="H82" s="44">
        <f>'PG&amp;E 2024 DR Allocations'!H81*1.097</f>
        <v>0</v>
      </c>
      <c r="I82" s="44">
        <f>'PG&amp;E 2024 DR Allocations'!I81*1.097</f>
        <v>0</v>
      </c>
      <c r="J82" s="44">
        <f>'PG&amp;E 2024 DR Allocations'!J81*1.097</f>
        <v>0</v>
      </c>
      <c r="K82" s="44">
        <f>'PG&amp;E 2024 DR Allocations'!K81*1.097</f>
        <v>0</v>
      </c>
      <c r="L82" s="44">
        <f>'PG&amp;E 2024 DR Allocations'!L81*1.097</f>
        <v>0</v>
      </c>
      <c r="M82" s="44">
        <f>'PG&amp;E 2024 DR Allocations'!M81*1.097</f>
        <v>0</v>
      </c>
      <c r="N82" s="44">
        <f>'PG&amp;E 2024 DR Allocations'!N81*1.097</f>
        <v>0</v>
      </c>
      <c r="O82" s="44">
        <f>'PG&amp;E 2024 DR Allocations'!O81*1.097</f>
        <v>0</v>
      </c>
    </row>
    <row r="83" spans="1:15" x14ac:dyDescent="0.25">
      <c r="A83" s="91"/>
      <c r="B83" s="94"/>
      <c r="C83" s="13" t="s">
        <v>8</v>
      </c>
      <c r="D83" s="44">
        <f>'PG&amp;E 2024 DR Allocations'!D82*1.097</f>
        <v>0</v>
      </c>
      <c r="E83" s="44">
        <f>'PG&amp;E 2024 DR Allocations'!E82*1.097</f>
        <v>0</v>
      </c>
      <c r="F83" s="44">
        <f>'PG&amp;E 2024 DR Allocations'!F82*1.097</f>
        <v>0</v>
      </c>
      <c r="G83" s="44">
        <f>'PG&amp;E 2024 DR Allocations'!G82*1.097</f>
        <v>0</v>
      </c>
      <c r="H83" s="44">
        <f>'PG&amp;E 2024 DR Allocations'!H82*1.097</f>
        <v>0</v>
      </c>
      <c r="I83" s="44">
        <f>'PG&amp;E 2024 DR Allocations'!I82*1.097</f>
        <v>0</v>
      </c>
      <c r="J83" s="44">
        <f>'PG&amp;E 2024 DR Allocations'!J82*1.097</f>
        <v>0</v>
      </c>
      <c r="K83" s="44">
        <f>'PG&amp;E 2024 DR Allocations'!K82*1.097</f>
        <v>0</v>
      </c>
      <c r="L83" s="44">
        <f>'PG&amp;E 2024 DR Allocations'!L82*1.097</f>
        <v>0</v>
      </c>
      <c r="M83" s="44">
        <f>'PG&amp;E 2024 DR Allocations'!M82*1.097</f>
        <v>0</v>
      </c>
      <c r="N83" s="44">
        <f>'PG&amp;E 2024 DR Allocations'!N82*1.097</f>
        <v>0</v>
      </c>
      <c r="O83" s="44">
        <f>'PG&amp;E 2024 DR Allocations'!O82*1.097</f>
        <v>0</v>
      </c>
    </row>
    <row r="84" spans="1:15" x14ac:dyDescent="0.25">
      <c r="A84" s="91"/>
      <c r="B84" s="94"/>
      <c r="C84" s="13" t="s">
        <v>9</v>
      </c>
      <c r="D84" s="44">
        <f>'PG&amp;E 2024 DR Allocations'!D83*1.097</f>
        <v>0</v>
      </c>
      <c r="E84" s="44">
        <f>'PG&amp;E 2024 DR Allocations'!E83*1.097</f>
        <v>0</v>
      </c>
      <c r="F84" s="44">
        <f>'PG&amp;E 2024 DR Allocations'!F83*1.097</f>
        <v>0</v>
      </c>
      <c r="G84" s="44">
        <f>'PG&amp;E 2024 DR Allocations'!G83*1.097</f>
        <v>0</v>
      </c>
      <c r="H84" s="44">
        <f>'PG&amp;E 2024 DR Allocations'!H83*1.097</f>
        <v>0</v>
      </c>
      <c r="I84" s="44">
        <f>'PG&amp;E 2024 DR Allocations'!I83*1.097</f>
        <v>0</v>
      </c>
      <c r="J84" s="44">
        <f>'PG&amp;E 2024 DR Allocations'!J83*1.097</f>
        <v>0</v>
      </c>
      <c r="K84" s="44">
        <f>'PG&amp;E 2024 DR Allocations'!K83*1.097</f>
        <v>0</v>
      </c>
      <c r="L84" s="44">
        <f>'PG&amp;E 2024 DR Allocations'!L83*1.097</f>
        <v>0</v>
      </c>
      <c r="M84" s="44">
        <f>'PG&amp;E 2024 DR Allocations'!M83*1.097</f>
        <v>0</v>
      </c>
      <c r="N84" s="44">
        <f>'PG&amp;E 2024 DR Allocations'!N83*1.097</f>
        <v>0</v>
      </c>
      <c r="O84" s="44">
        <f>'PG&amp;E 2024 DR Allocations'!O83*1.097</f>
        <v>0</v>
      </c>
    </row>
    <row r="85" spans="1:15" x14ac:dyDescent="0.25">
      <c r="A85" s="91"/>
      <c r="B85" s="94"/>
      <c r="C85" s="13" t="s">
        <v>10</v>
      </c>
      <c r="D85" s="44">
        <f>'PG&amp;E 2024 DR Allocations'!D84*1.097</f>
        <v>0</v>
      </c>
      <c r="E85" s="44">
        <f>'PG&amp;E 2024 DR Allocations'!E84*1.097</f>
        <v>0</v>
      </c>
      <c r="F85" s="44">
        <f>'PG&amp;E 2024 DR Allocations'!F84*1.097</f>
        <v>0</v>
      </c>
      <c r="G85" s="44">
        <f>'PG&amp;E 2024 DR Allocations'!G84*1.097</f>
        <v>0</v>
      </c>
      <c r="H85" s="44">
        <f>'PG&amp;E 2024 DR Allocations'!H84*1.097</f>
        <v>0</v>
      </c>
      <c r="I85" s="44">
        <f>'PG&amp;E 2024 DR Allocations'!I84*1.097</f>
        <v>0</v>
      </c>
      <c r="J85" s="44">
        <f>'PG&amp;E 2024 DR Allocations'!J84*1.097</f>
        <v>0</v>
      </c>
      <c r="K85" s="44">
        <f>'PG&amp;E 2024 DR Allocations'!K84*1.097</f>
        <v>0</v>
      </c>
      <c r="L85" s="44">
        <f>'PG&amp;E 2024 DR Allocations'!L84*1.097</f>
        <v>0</v>
      </c>
      <c r="M85" s="44">
        <f>'PG&amp;E 2024 DR Allocations'!M84*1.097</f>
        <v>0</v>
      </c>
      <c r="N85" s="44">
        <f>'PG&amp;E 2024 DR Allocations'!N84*1.097</f>
        <v>0</v>
      </c>
      <c r="O85" s="44">
        <f>'PG&amp;E 2024 DR Allocations'!O84*1.097</f>
        <v>0</v>
      </c>
    </row>
    <row r="86" spans="1:15" x14ac:dyDescent="0.25">
      <c r="A86" s="91"/>
      <c r="B86" s="94"/>
      <c r="C86" s="13" t="s">
        <v>11</v>
      </c>
      <c r="D86" s="44">
        <f>'PG&amp;E 2024 DR Allocations'!D85*1.097</f>
        <v>0</v>
      </c>
      <c r="E86" s="44">
        <f>'PG&amp;E 2024 DR Allocations'!E85*1.097</f>
        <v>0</v>
      </c>
      <c r="F86" s="44">
        <f>'PG&amp;E 2024 DR Allocations'!F85*1.097</f>
        <v>0</v>
      </c>
      <c r="G86" s="44">
        <f>'PG&amp;E 2024 DR Allocations'!G85*1.097</f>
        <v>0</v>
      </c>
      <c r="H86" s="44">
        <f>'PG&amp;E 2024 DR Allocations'!H85*1.097</f>
        <v>0</v>
      </c>
      <c r="I86" s="44">
        <f>'PG&amp;E 2024 DR Allocations'!I85*1.097</f>
        <v>0</v>
      </c>
      <c r="J86" s="44">
        <f>'PG&amp;E 2024 DR Allocations'!J85*1.097</f>
        <v>0</v>
      </c>
      <c r="K86" s="44">
        <f>'PG&amp;E 2024 DR Allocations'!K85*1.097</f>
        <v>0</v>
      </c>
      <c r="L86" s="44">
        <f>'PG&amp;E 2024 DR Allocations'!L85*1.097</f>
        <v>0</v>
      </c>
      <c r="M86" s="44">
        <f>'PG&amp;E 2024 DR Allocations'!M85*1.097</f>
        <v>0</v>
      </c>
      <c r="N86" s="44">
        <f>'PG&amp;E 2024 DR Allocations'!N85*1.097</f>
        <v>0</v>
      </c>
      <c r="O86" s="44">
        <f>'PG&amp;E 2024 DR Allocations'!O85*1.097</f>
        <v>0</v>
      </c>
    </row>
    <row r="87" spans="1:15" x14ac:dyDescent="0.25">
      <c r="A87" s="91"/>
      <c r="B87" s="94"/>
      <c r="C87" s="13" t="s">
        <v>12</v>
      </c>
      <c r="D87" s="44">
        <f>'PG&amp;E 2024 DR Allocations'!D86*1.097</f>
        <v>0</v>
      </c>
      <c r="E87" s="44">
        <f>'PG&amp;E 2024 DR Allocations'!E86*1.097</f>
        <v>0</v>
      </c>
      <c r="F87" s="44">
        <f>'PG&amp;E 2024 DR Allocations'!F86*1.097</f>
        <v>0</v>
      </c>
      <c r="G87" s="44">
        <f>'PG&amp;E 2024 DR Allocations'!G86*1.097</f>
        <v>0</v>
      </c>
      <c r="H87" s="44">
        <f>'PG&amp;E 2024 DR Allocations'!H86*1.097</f>
        <v>0</v>
      </c>
      <c r="I87" s="44">
        <f>'PG&amp;E 2024 DR Allocations'!I86*1.097</f>
        <v>0</v>
      </c>
      <c r="J87" s="44">
        <f>'PG&amp;E 2024 DR Allocations'!J86*1.097</f>
        <v>0</v>
      </c>
      <c r="K87" s="44">
        <f>'PG&amp;E 2024 DR Allocations'!K86*1.097</f>
        <v>0</v>
      </c>
      <c r="L87" s="44">
        <f>'PG&amp;E 2024 DR Allocations'!L86*1.097</f>
        <v>0</v>
      </c>
      <c r="M87" s="44">
        <f>'PG&amp;E 2024 DR Allocations'!M86*1.097</f>
        <v>0</v>
      </c>
      <c r="N87" s="44">
        <f>'PG&amp;E 2024 DR Allocations'!N86*1.097</f>
        <v>0</v>
      </c>
      <c r="O87" s="44">
        <f>'PG&amp;E 2024 DR Allocations'!O86*1.097</f>
        <v>0</v>
      </c>
    </row>
    <row r="88" spans="1:15" x14ac:dyDescent="0.25">
      <c r="A88" s="91"/>
      <c r="B88" s="94"/>
      <c r="C88" s="13" t="s">
        <v>13</v>
      </c>
      <c r="D88" s="44">
        <f>'PG&amp;E 2024 DR Allocations'!D87*1.097</f>
        <v>0</v>
      </c>
      <c r="E88" s="44">
        <f>'PG&amp;E 2024 DR Allocations'!E87*1.097</f>
        <v>0</v>
      </c>
      <c r="F88" s="44">
        <f>'PG&amp;E 2024 DR Allocations'!F87*1.097</f>
        <v>0</v>
      </c>
      <c r="G88" s="44">
        <f>'PG&amp;E 2024 DR Allocations'!G87*1.097</f>
        <v>0</v>
      </c>
      <c r="H88" s="44">
        <f>'PG&amp;E 2024 DR Allocations'!H87*1.097</f>
        <v>0</v>
      </c>
      <c r="I88" s="44">
        <f>'PG&amp;E 2024 DR Allocations'!I87*1.097</f>
        <v>0</v>
      </c>
      <c r="J88" s="44">
        <f>'PG&amp;E 2024 DR Allocations'!J87*1.097</f>
        <v>0</v>
      </c>
      <c r="K88" s="44">
        <f>'PG&amp;E 2024 DR Allocations'!K87*1.097</f>
        <v>0</v>
      </c>
      <c r="L88" s="44">
        <f>'PG&amp;E 2024 DR Allocations'!L87*1.097</f>
        <v>0</v>
      </c>
      <c r="M88" s="44">
        <f>'PG&amp;E 2024 DR Allocations'!M87*1.097</f>
        <v>0</v>
      </c>
      <c r="N88" s="44">
        <f>'PG&amp;E 2024 DR Allocations'!N87*1.097</f>
        <v>0</v>
      </c>
      <c r="O88" s="44">
        <f>'PG&amp;E 2024 DR Allocations'!O87*1.097</f>
        <v>0</v>
      </c>
    </row>
    <row r="89" spans="1:15" x14ac:dyDescent="0.25">
      <c r="A89" s="92"/>
      <c r="B89" s="95"/>
      <c r="C89" s="13" t="s">
        <v>5</v>
      </c>
      <c r="D89" s="49">
        <f t="shared" ref="D89:O89" si="9">SUM(D81:D88)</f>
        <v>0</v>
      </c>
      <c r="E89" s="49">
        <f t="shared" si="9"/>
        <v>0</v>
      </c>
      <c r="F89" s="49">
        <f t="shared" si="9"/>
        <v>0</v>
      </c>
      <c r="G89" s="49">
        <f t="shared" si="9"/>
        <v>0</v>
      </c>
      <c r="H89" s="49">
        <f t="shared" si="9"/>
        <v>0</v>
      </c>
      <c r="I89" s="49">
        <f t="shared" si="9"/>
        <v>0</v>
      </c>
      <c r="J89" s="49">
        <f t="shared" si="9"/>
        <v>0</v>
      </c>
      <c r="K89" s="49">
        <f t="shared" si="9"/>
        <v>0</v>
      </c>
      <c r="L89" s="49">
        <f t="shared" si="9"/>
        <v>0</v>
      </c>
      <c r="M89" s="49">
        <f t="shared" si="9"/>
        <v>0</v>
      </c>
      <c r="N89" s="49">
        <f t="shared" si="9"/>
        <v>0</v>
      </c>
      <c r="O89" s="49">
        <f t="shared" si="9"/>
        <v>0</v>
      </c>
    </row>
    <row r="90" spans="1:15" x14ac:dyDescent="0.25">
      <c r="A90" s="96" t="s">
        <v>41</v>
      </c>
      <c r="B90" s="97"/>
      <c r="C90" s="22" t="s">
        <v>6</v>
      </c>
      <c r="D90" s="56">
        <f t="shared" ref="D90:O96" si="10">D54+D63+D72+D81</f>
        <v>11.34407636597788</v>
      </c>
      <c r="E90" s="56">
        <f t="shared" si="10"/>
        <v>10.255135794177855</v>
      </c>
      <c r="F90" s="56">
        <f t="shared" si="10"/>
        <v>10.234920408626513</v>
      </c>
      <c r="G90" s="56">
        <f t="shared" si="10"/>
        <v>8.0102169722910705</v>
      </c>
      <c r="H90" s="56">
        <f t="shared" si="10"/>
        <v>12.395654437714631</v>
      </c>
      <c r="I90" s="56">
        <f t="shared" si="10"/>
        <v>21.163484761664076</v>
      </c>
      <c r="J90" s="56">
        <f t="shared" si="10"/>
        <v>21.180778377862492</v>
      </c>
      <c r="K90" s="56">
        <f t="shared" si="10"/>
        <v>22.278529480521705</v>
      </c>
      <c r="L90" s="56">
        <f t="shared" si="10"/>
        <v>23.371560561525456</v>
      </c>
      <c r="M90" s="56">
        <f t="shared" si="10"/>
        <v>13.503410939837911</v>
      </c>
      <c r="N90" s="56">
        <f t="shared" si="10"/>
        <v>12.465873411810829</v>
      </c>
      <c r="O90" s="56">
        <f t="shared" si="10"/>
        <v>14.69235107056288</v>
      </c>
    </row>
    <row r="91" spans="1:15" x14ac:dyDescent="0.25">
      <c r="A91" s="98"/>
      <c r="B91" s="99"/>
      <c r="C91" s="23" t="s">
        <v>7</v>
      </c>
      <c r="D91" s="56">
        <f t="shared" si="10"/>
        <v>4.9332970847119997</v>
      </c>
      <c r="E91" s="56">
        <f t="shared" si="10"/>
        <v>3.8799114768780001</v>
      </c>
      <c r="F91" s="56">
        <f t="shared" si="10"/>
        <v>3.6955049605213159</v>
      </c>
      <c r="G91" s="56">
        <f t="shared" si="10"/>
        <v>5.0142060310847176</v>
      </c>
      <c r="H91" s="56">
        <f t="shared" si="10"/>
        <v>8.9338459170639997</v>
      </c>
      <c r="I91" s="56">
        <f t="shared" si="10"/>
        <v>20.082427659421999</v>
      </c>
      <c r="J91" s="56">
        <f t="shared" si="10"/>
        <v>21.189995261173003</v>
      </c>
      <c r="K91" s="56">
        <f t="shared" si="10"/>
        <v>19.979540754538998</v>
      </c>
      <c r="L91" s="56">
        <f t="shared" si="10"/>
        <v>17.609187900072001</v>
      </c>
      <c r="M91" s="56">
        <f t="shared" si="10"/>
        <v>8.5993997237649999</v>
      </c>
      <c r="N91" s="56">
        <f t="shared" si="10"/>
        <v>5.0060740908709995</v>
      </c>
      <c r="O91" s="56">
        <f t="shared" si="10"/>
        <v>4.9158608807409996</v>
      </c>
    </row>
    <row r="92" spans="1:15" x14ac:dyDescent="0.25">
      <c r="A92" s="98"/>
      <c r="B92" s="99"/>
      <c r="C92" s="22" t="s">
        <v>8</v>
      </c>
      <c r="D92" s="56">
        <f t="shared" si="10"/>
        <v>1.393446698E-3</v>
      </c>
      <c r="E92" s="56">
        <f t="shared" si="10"/>
        <v>8.1254680300000008E-4</v>
      </c>
      <c r="F92" s="56">
        <f t="shared" si="10"/>
        <v>1.4468225866979998E-3</v>
      </c>
      <c r="G92" s="56">
        <f t="shared" si="10"/>
        <v>9.777609706800004E-4</v>
      </c>
      <c r="H92" s="56">
        <f t="shared" si="10"/>
        <v>2.92625847E-4</v>
      </c>
      <c r="I92" s="56">
        <f t="shared" si="10"/>
        <v>4.2716412099999996E-4</v>
      </c>
      <c r="J92" s="56">
        <f t="shared" si="10"/>
        <v>1.7684737000000001E-4</v>
      </c>
      <c r="K92" s="56">
        <f t="shared" si="10"/>
        <v>-1.11183144E-4</v>
      </c>
      <c r="L92" s="56">
        <f t="shared" si="10"/>
        <v>-5.7757049999999997E-4</v>
      </c>
      <c r="M92" s="56">
        <f t="shared" si="10"/>
        <v>1.5094138589999999E-3</v>
      </c>
      <c r="N92" s="56">
        <f t="shared" si="10"/>
        <v>1.086784736E-3</v>
      </c>
      <c r="O92" s="56">
        <f t="shared" si="10"/>
        <v>9.2574732999999997E-4</v>
      </c>
    </row>
    <row r="93" spans="1:15" x14ac:dyDescent="0.25">
      <c r="A93" s="98"/>
      <c r="B93" s="99"/>
      <c r="C93" s="22" t="s">
        <v>9</v>
      </c>
      <c r="D93" s="56">
        <f t="shared" si="10"/>
        <v>2.014439882834</v>
      </c>
      <c r="E93" s="56">
        <f t="shared" si="10"/>
        <v>2.0648684089759999</v>
      </c>
      <c r="F93" s="56">
        <f t="shared" si="10"/>
        <v>1.922027919240644</v>
      </c>
      <c r="G93" s="56">
        <f t="shared" si="10"/>
        <v>2.1432042947588958</v>
      </c>
      <c r="H93" s="56">
        <f t="shared" si="10"/>
        <v>3.6528476275449999</v>
      </c>
      <c r="I93" s="56">
        <f t="shared" si="10"/>
        <v>9.410522602116</v>
      </c>
      <c r="J93" s="56">
        <f t="shared" si="10"/>
        <v>9.3976443793920001</v>
      </c>
      <c r="K93" s="56">
        <f t="shared" si="10"/>
        <v>8.271607371899</v>
      </c>
      <c r="L93" s="56">
        <f t="shared" si="10"/>
        <v>7.0205688983009988</v>
      </c>
      <c r="M93" s="56">
        <f t="shared" si="10"/>
        <v>3.4195633186959999</v>
      </c>
      <c r="N93" s="56">
        <f t="shared" si="10"/>
        <v>2.0078087317489999</v>
      </c>
      <c r="O93" s="56">
        <f t="shared" si="10"/>
        <v>1.935083870388</v>
      </c>
    </row>
    <row r="94" spans="1:15" x14ac:dyDescent="0.25">
      <c r="A94" s="98"/>
      <c r="B94" s="99"/>
      <c r="C94" s="22" t="s">
        <v>10</v>
      </c>
      <c r="D94" s="56">
        <f t="shared" si="10"/>
        <v>3.3585148277019998</v>
      </c>
      <c r="E94" s="56">
        <f t="shared" si="10"/>
        <v>3.3552704984699999</v>
      </c>
      <c r="F94" s="56">
        <f t="shared" si="10"/>
        <v>3.366121953670548</v>
      </c>
      <c r="G94" s="56">
        <f t="shared" si="10"/>
        <v>2.2696767785381358</v>
      </c>
      <c r="H94" s="56">
        <f t="shared" si="10"/>
        <v>3.372706003652</v>
      </c>
      <c r="I94" s="56">
        <f t="shared" si="10"/>
        <v>4.4838347559139997</v>
      </c>
      <c r="J94" s="56">
        <f t="shared" si="10"/>
        <v>4.4839707345489996</v>
      </c>
      <c r="K94" s="56">
        <f t="shared" si="10"/>
        <v>4.4844279564700003</v>
      </c>
      <c r="L94" s="56">
        <f t="shared" si="10"/>
        <v>4.4815501590719995</v>
      </c>
      <c r="M94" s="56">
        <f t="shared" si="10"/>
        <v>3.3695020835119998</v>
      </c>
      <c r="N94" s="56">
        <f t="shared" si="10"/>
        <v>3.351025228043</v>
      </c>
      <c r="O94" s="56">
        <f t="shared" si="10"/>
        <v>4.4519025866100002</v>
      </c>
    </row>
    <row r="95" spans="1:15" x14ac:dyDescent="0.25">
      <c r="A95" s="98"/>
      <c r="B95" s="99"/>
      <c r="C95" s="22" t="s">
        <v>11</v>
      </c>
      <c r="D95" s="56">
        <f t="shared" si="10"/>
        <v>4.248426365457</v>
      </c>
      <c r="E95" s="56">
        <f t="shared" si="10"/>
        <v>4.2493697415769995</v>
      </c>
      <c r="F95" s="56">
        <f t="shared" si="10"/>
        <v>4.2242136796830323</v>
      </c>
      <c r="G95" s="56">
        <f t="shared" si="10"/>
        <v>3.1214189089985518</v>
      </c>
      <c r="H95" s="56">
        <f t="shared" si="10"/>
        <v>6.4037494562030002</v>
      </c>
      <c r="I95" s="56">
        <f t="shared" si="10"/>
        <v>18.447991869782001</v>
      </c>
      <c r="J95" s="56">
        <f t="shared" si="10"/>
        <v>18.449494169596001</v>
      </c>
      <c r="K95" s="56">
        <f t="shared" si="10"/>
        <v>17.349194041458997</v>
      </c>
      <c r="L95" s="56">
        <f t="shared" si="10"/>
        <v>15.166040009154001</v>
      </c>
      <c r="M95" s="56">
        <f t="shared" si="10"/>
        <v>6.4175727729489997</v>
      </c>
      <c r="N95" s="56">
        <f t="shared" si="10"/>
        <v>4.2515901299119996</v>
      </c>
      <c r="O95" s="56">
        <f t="shared" si="10"/>
        <v>5.3547106626009997</v>
      </c>
    </row>
    <row r="96" spans="1:15" x14ac:dyDescent="0.25">
      <c r="A96" s="98"/>
      <c r="B96" s="99"/>
      <c r="C96" s="22" t="s">
        <v>12</v>
      </c>
      <c r="D96" s="56">
        <f t="shared" si="10"/>
        <v>1.991474548747</v>
      </c>
      <c r="E96" s="56">
        <f t="shared" si="10"/>
        <v>1.998730678284</v>
      </c>
      <c r="F96" s="56">
        <f t="shared" si="10"/>
        <v>0.93297949867212204</v>
      </c>
      <c r="G96" s="56">
        <f t="shared" si="10"/>
        <v>0.90442231518788996</v>
      </c>
      <c r="H96" s="56">
        <f t="shared" si="10"/>
        <v>3.0238786756889997</v>
      </c>
      <c r="I96" s="56">
        <f t="shared" si="10"/>
        <v>7.3534863266610007</v>
      </c>
      <c r="J96" s="56">
        <f t="shared" si="10"/>
        <v>7.3471008651809999</v>
      </c>
      <c r="K96" s="56">
        <f t="shared" si="10"/>
        <v>7.361020004877</v>
      </c>
      <c r="L96" s="56">
        <f t="shared" si="10"/>
        <v>6.2859545900849998</v>
      </c>
      <c r="M96" s="56">
        <f t="shared" si="10"/>
        <v>3.0542370909869998</v>
      </c>
      <c r="N96" s="56">
        <f t="shared" si="10"/>
        <v>2.0123836967500002</v>
      </c>
      <c r="O96" s="56">
        <f t="shared" si="10"/>
        <v>2.0073350076569998</v>
      </c>
    </row>
    <row r="97" spans="1:15" x14ac:dyDescent="0.25">
      <c r="A97" s="98"/>
      <c r="B97" s="99"/>
      <c r="C97" s="22" t="s">
        <v>13</v>
      </c>
      <c r="D97" s="57">
        <f>SUM(D61,D70,D79,D88)</f>
        <v>3.9233750545810002</v>
      </c>
      <c r="E97" s="57">
        <f t="shared" ref="E97:O97" si="11">SUM(E61,E70,E79,E88)</f>
        <v>4.0310314982579998</v>
      </c>
      <c r="F97" s="57">
        <f t="shared" si="11"/>
        <v>3.8531534245205501</v>
      </c>
      <c r="G97" s="57">
        <f t="shared" si="11"/>
        <v>5.3705258531521878</v>
      </c>
      <c r="H97" s="57">
        <f t="shared" si="11"/>
        <v>7.2004371814159995</v>
      </c>
      <c r="I97" s="57">
        <f t="shared" si="11"/>
        <v>14.135680103317</v>
      </c>
      <c r="J97" s="58">
        <f t="shared" si="11"/>
        <v>15.240903868031999</v>
      </c>
      <c r="K97" s="59">
        <f t="shared" si="11"/>
        <v>15.162514070148999</v>
      </c>
      <c r="L97" s="60">
        <f t="shared" si="11"/>
        <v>14.08552855322</v>
      </c>
      <c r="M97" s="57">
        <f t="shared" si="11"/>
        <v>6.8587043400399992</v>
      </c>
      <c r="N97" s="57">
        <f t="shared" si="11"/>
        <v>5.0484014519210003</v>
      </c>
      <c r="O97" s="57">
        <f t="shared" si="11"/>
        <v>4.9224811781079998</v>
      </c>
    </row>
    <row r="98" spans="1:15" x14ac:dyDescent="0.25">
      <c r="A98" s="100"/>
      <c r="B98" s="101"/>
      <c r="C98" s="22" t="s">
        <v>5</v>
      </c>
      <c r="D98" s="57">
        <f>SUM(D62,D71,D80,D89)</f>
        <v>31.81499757670888</v>
      </c>
      <c r="E98" s="57">
        <f t="shared" ref="E98:O98" si="12">SUM(E62,E71,E80,E89)</f>
        <v>29.835130643423852</v>
      </c>
      <c r="F98" s="57">
        <f t="shared" si="12"/>
        <v>28.230368667521425</v>
      </c>
      <c r="G98" s="57">
        <f t="shared" si="12"/>
        <v>26.834648914982132</v>
      </c>
      <c r="H98" s="57">
        <f t="shared" si="12"/>
        <v>44.983411925130625</v>
      </c>
      <c r="I98" s="57">
        <f t="shared" si="12"/>
        <v>95.077855242997089</v>
      </c>
      <c r="J98" s="58">
        <f t="shared" si="12"/>
        <v>97.290064503155492</v>
      </c>
      <c r="K98" s="59">
        <f t="shared" si="12"/>
        <v>94.886722496770702</v>
      </c>
      <c r="L98" s="60">
        <f t="shared" si="12"/>
        <v>88.019813100929454</v>
      </c>
      <c r="M98" s="57">
        <f t="shared" si="12"/>
        <v>45.223899683645904</v>
      </c>
      <c r="N98" s="57">
        <f t="shared" si="12"/>
        <v>34.144243525792831</v>
      </c>
      <c r="O98" s="57">
        <f t="shared" si="12"/>
        <v>38.280651003997882</v>
      </c>
    </row>
    <row r="99" spans="1:15" x14ac:dyDescent="0.25">
      <c r="A99" s="10"/>
      <c r="B99" s="10"/>
      <c r="C99" s="10"/>
      <c r="D99" s="67"/>
      <c r="E99" s="67"/>
      <c r="F99" s="67"/>
      <c r="G99" s="67"/>
      <c r="H99" s="67"/>
      <c r="I99" s="67"/>
      <c r="J99" s="68"/>
      <c r="K99" s="69"/>
      <c r="L99" s="70"/>
      <c r="M99" s="67"/>
      <c r="N99" s="67"/>
      <c r="O99" s="67"/>
    </row>
    <row r="100" spans="1:15" x14ac:dyDescent="0.25">
      <c r="A100" s="88" t="s">
        <v>38</v>
      </c>
      <c r="B100" s="89"/>
      <c r="C100" s="24"/>
      <c r="D100" s="57">
        <f t="shared" ref="D100:O100" si="13">SUM(D51,D98)</f>
        <v>195.26799757670886</v>
      </c>
      <c r="E100" s="57">
        <f t="shared" si="13"/>
        <v>193.28813064342381</v>
      </c>
      <c r="F100" s="57">
        <f t="shared" si="13"/>
        <v>202.65336866752142</v>
      </c>
      <c r="G100" s="57">
        <f t="shared" si="13"/>
        <v>216.61564891498213</v>
      </c>
      <c r="H100" s="57">
        <f t="shared" si="13"/>
        <v>279.74141192513065</v>
      </c>
      <c r="I100" s="57">
        <f t="shared" si="13"/>
        <v>352.8728552429971</v>
      </c>
      <c r="J100" s="58">
        <f t="shared" si="13"/>
        <v>362.76406450315551</v>
      </c>
      <c r="K100" s="59">
        <f t="shared" si="13"/>
        <v>361.45772249677071</v>
      </c>
      <c r="L100" s="60">
        <f t="shared" si="13"/>
        <v>360.07581310092951</v>
      </c>
      <c r="M100" s="57">
        <f t="shared" si="13"/>
        <v>286.5638996836459</v>
      </c>
      <c r="N100" s="57">
        <f t="shared" si="13"/>
        <v>225.02224352579282</v>
      </c>
      <c r="O100" s="57">
        <f t="shared" si="13"/>
        <v>215.99465100399789</v>
      </c>
    </row>
    <row r="101" spans="1:15" x14ac:dyDescent="0.25">
      <c r="A101" s="12"/>
      <c r="B101" s="12"/>
      <c r="C101" s="12"/>
      <c r="D101" s="1"/>
      <c r="E101" s="1"/>
      <c r="F101" s="1"/>
      <c r="G101" s="1"/>
      <c r="H101" s="1"/>
      <c r="I101" s="1"/>
      <c r="J101" s="1"/>
      <c r="K101" s="19"/>
      <c r="L101" s="1"/>
      <c r="M101" s="1"/>
      <c r="N101" s="1"/>
      <c r="O101" s="1"/>
    </row>
    <row r="102" spans="1:15" x14ac:dyDescent="0.25">
      <c r="A102" s="117" t="s">
        <v>17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</row>
    <row r="103" spans="1:15" x14ac:dyDescent="0.25">
      <c r="A103" s="117" t="s">
        <v>18</v>
      </c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</row>
    <row r="104" spans="1:15" x14ac:dyDescent="0.25">
      <c r="A104" s="117" t="s">
        <v>48</v>
      </c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</row>
  </sheetData>
  <mergeCells count="28">
    <mergeCell ref="B4:O4"/>
    <mergeCell ref="A72:A80"/>
    <mergeCell ref="A90:B98"/>
    <mergeCell ref="A100:B100"/>
    <mergeCell ref="A104:O104"/>
    <mergeCell ref="A1:O1"/>
    <mergeCell ref="A2:O2"/>
    <mergeCell ref="A3:O3"/>
    <mergeCell ref="A5:O5"/>
    <mergeCell ref="A7:A15"/>
    <mergeCell ref="B7:B15"/>
    <mergeCell ref="B16:B24"/>
    <mergeCell ref="A25:A33"/>
    <mergeCell ref="B25:B33"/>
    <mergeCell ref="A34:A42"/>
    <mergeCell ref="B34:B42"/>
    <mergeCell ref="A102:O102"/>
    <mergeCell ref="A103:O103"/>
    <mergeCell ref="A63:A71"/>
    <mergeCell ref="B63:B71"/>
    <mergeCell ref="B72:B80"/>
    <mergeCell ref="A81:A89"/>
    <mergeCell ref="B81:B89"/>
    <mergeCell ref="A16:A24"/>
    <mergeCell ref="A43:B51"/>
    <mergeCell ref="A52:O52"/>
    <mergeCell ref="A54:A62"/>
    <mergeCell ref="B54:B62"/>
  </mergeCells>
  <pageMargins left="0.75" right="0.75" top="1" bottom="1" header="0.5" footer="0.5"/>
  <pageSetup orientation="portrait" horizontalDpi="4294967293" verticalDpi="0" r:id="rId1"/>
  <ignoredErrors>
    <ignoredError sqref="B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3"/>
  <sheetViews>
    <sheetView zoomScale="80" zoomScaleNormal="80" workbookViewId="0">
      <selection activeCell="F27" sqref="F27"/>
    </sheetView>
  </sheetViews>
  <sheetFormatPr defaultColWidth="11" defaultRowHeight="15.75" x14ac:dyDescent="0.25"/>
  <cols>
    <col min="1" max="1" width="45.75" customWidth="1"/>
    <col min="2" max="2" width="13" customWidth="1"/>
    <col min="3" max="3" width="28.5" customWidth="1"/>
  </cols>
  <sheetData>
    <row r="1" spans="1:15" x14ac:dyDescent="0.25">
      <c r="A1" s="102" t="s">
        <v>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</row>
    <row r="2" spans="1:15" ht="18" customHeight="1" x14ac:dyDescent="0.25">
      <c r="A2" s="105" t="s">
        <v>15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</row>
    <row r="3" spans="1:15" ht="46.15" customHeight="1" x14ac:dyDescent="0.25">
      <c r="A3" s="108" t="s">
        <v>31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</row>
    <row r="4" spans="1:15" ht="10.15" customHeight="1" x14ac:dyDescent="0.25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</row>
    <row r="5" spans="1:15" s="35" customFormat="1" ht="30" x14ac:dyDescent="0.25">
      <c r="A5" s="30" t="s">
        <v>19</v>
      </c>
      <c r="B5" s="28" t="s">
        <v>27</v>
      </c>
      <c r="C5" s="31" t="s">
        <v>14</v>
      </c>
      <c r="D5" s="32">
        <v>45658</v>
      </c>
      <c r="E5" s="32">
        <v>45689</v>
      </c>
      <c r="F5" s="32">
        <v>45717</v>
      </c>
      <c r="G5" s="32">
        <v>45748</v>
      </c>
      <c r="H5" s="32">
        <v>45778</v>
      </c>
      <c r="I5" s="32">
        <v>45809</v>
      </c>
      <c r="J5" s="32">
        <v>45839</v>
      </c>
      <c r="K5" s="32">
        <v>45870</v>
      </c>
      <c r="L5" s="32">
        <v>45901</v>
      </c>
      <c r="M5" s="32">
        <v>45931</v>
      </c>
      <c r="N5" s="32">
        <v>45962</v>
      </c>
      <c r="O5" s="32">
        <v>45992</v>
      </c>
    </row>
    <row r="6" spans="1:15" x14ac:dyDescent="0.25">
      <c r="A6" s="111" t="s">
        <v>2</v>
      </c>
      <c r="B6" s="114" t="s">
        <v>34</v>
      </c>
      <c r="C6" s="4" t="s">
        <v>6</v>
      </c>
      <c r="D6" s="42">
        <v>41</v>
      </c>
      <c r="E6" s="42">
        <v>43</v>
      </c>
      <c r="F6" s="42">
        <v>43</v>
      </c>
      <c r="G6" s="42">
        <v>46</v>
      </c>
      <c r="H6" s="42">
        <v>46</v>
      </c>
      <c r="I6" s="42">
        <v>47</v>
      </c>
      <c r="J6" s="42">
        <v>46</v>
      </c>
      <c r="K6" s="42">
        <v>48</v>
      </c>
      <c r="L6" s="42">
        <v>51</v>
      </c>
      <c r="M6" s="42">
        <v>49</v>
      </c>
      <c r="N6" s="42">
        <v>50</v>
      </c>
      <c r="O6" s="42">
        <v>46</v>
      </c>
    </row>
    <row r="7" spans="1:15" x14ac:dyDescent="0.25">
      <c r="A7" s="112"/>
      <c r="B7" s="115"/>
      <c r="C7" s="4" t="s">
        <v>7</v>
      </c>
      <c r="D7" s="42">
        <v>5</v>
      </c>
      <c r="E7" s="42">
        <v>4</v>
      </c>
      <c r="F7" s="42">
        <v>6</v>
      </c>
      <c r="G7" s="42">
        <v>7</v>
      </c>
      <c r="H7" s="42">
        <v>10</v>
      </c>
      <c r="I7" s="42">
        <v>12</v>
      </c>
      <c r="J7" s="42">
        <v>8</v>
      </c>
      <c r="K7" s="42">
        <v>7</v>
      </c>
      <c r="L7" s="42">
        <v>8</v>
      </c>
      <c r="M7" s="42">
        <v>6</v>
      </c>
      <c r="N7" s="42">
        <v>5</v>
      </c>
      <c r="O7" s="42">
        <v>5</v>
      </c>
    </row>
    <row r="8" spans="1:15" x14ac:dyDescent="0.25">
      <c r="A8" s="112"/>
      <c r="B8" s="115"/>
      <c r="C8" s="4" t="s">
        <v>8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</row>
    <row r="9" spans="1:15" x14ac:dyDescent="0.25">
      <c r="A9" s="112"/>
      <c r="B9" s="115"/>
      <c r="C9" s="4" t="s">
        <v>9</v>
      </c>
      <c r="D9" s="42">
        <v>41</v>
      </c>
      <c r="E9" s="42">
        <v>40</v>
      </c>
      <c r="F9" s="42">
        <v>43</v>
      </c>
      <c r="G9" s="42">
        <v>45</v>
      </c>
      <c r="H9" s="42">
        <v>46</v>
      </c>
      <c r="I9" s="42">
        <v>47</v>
      </c>
      <c r="J9" s="42">
        <v>47</v>
      </c>
      <c r="K9" s="42">
        <v>48</v>
      </c>
      <c r="L9" s="42">
        <v>46</v>
      </c>
      <c r="M9" s="42">
        <v>42</v>
      </c>
      <c r="N9" s="42">
        <v>43</v>
      </c>
      <c r="O9" s="42">
        <v>41</v>
      </c>
    </row>
    <row r="10" spans="1:15" x14ac:dyDescent="0.25">
      <c r="A10" s="112"/>
      <c r="B10" s="115"/>
      <c r="C10" s="4" t="s">
        <v>10</v>
      </c>
      <c r="D10" s="42">
        <v>3</v>
      </c>
      <c r="E10" s="42">
        <v>3</v>
      </c>
      <c r="F10" s="42">
        <v>3</v>
      </c>
      <c r="G10" s="42">
        <v>2</v>
      </c>
      <c r="H10" s="42">
        <v>3</v>
      </c>
      <c r="I10" s="42">
        <v>3</v>
      </c>
      <c r="J10" s="42">
        <v>2</v>
      </c>
      <c r="K10" s="42">
        <v>3</v>
      </c>
      <c r="L10" s="42">
        <v>3</v>
      </c>
      <c r="M10" s="42">
        <v>3</v>
      </c>
      <c r="N10" s="42">
        <v>2</v>
      </c>
      <c r="O10" s="42">
        <v>3</v>
      </c>
    </row>
    <row r="11" spans="1:15" x14ac:dyDescent="0.25">
      <c r="A11" s="112"/>
      <c r="B11" s="115"/>
      <c r="C11" s="4" t="s">
        <v>11</v>
      </c>
      <c r="D11" s="42">
        <v>9</v>
      </c>
      <c r="E11" s="42">
        <v>9</v>
      </c>
      <c r="F11" s="42">
        <v>9</v>
      </c>
      <c r="G11" s="42">
        <v>9</v>
      </c>
      <c r="H11" s="42">
        <v>9</v>
      </c>
      <c r="I11" s="42">
        <v>8</v>
      </c>
      <c r="J11" s="42">
        <v>10</v>
      </c>
      <c r="K11" s="42">
        <v>10</v>
      </c>
      <c r="L11" s="42">
        <v>10</v>
      </c>
      <c r="M11" s="42">
        <v>10</v>
      </c>
      <c r="N11" s="42">
        <v>11</v>
      </c>
      <c r="O11" s="42">
        <v>9</v>
      </c>
    </row>
    <row r="12" spans="1:15" x14ac:dyDescent="0.25">
      <c r="A12" s="112"/>
      <c r="B12" s="115"/>
      <c r="C12" s="4" t="s">
        <v>12</v>
      </c>
      <c r="D12" s="42">
        <v>7</v>
      </c>
      <c r="E12" s="42">
        <v>7</v>
      </c>
      <c r="F12" s="42">
        <v>8</v>
      </c>
      <c r="G12" s="42">
        <v>7</v>
      </c>
      <c r="H12" s="42">
        <v>8</v>
      </c>
      <c r="I12" s="42">
        <v>10</v>
      </c>
      <c r="J12" s="42">
        <v>8</v>
      </c>
      <c r="K12" s="42">
        <v>9</v>
      </c>
      <c r="L12" s="42">
        <v>10</v>
      </c>
      <c r="M12" s="42">
        <v>10</v>
      </c>
      <c r="N12" s="42">
        <v>7</v>
      </c>
      <c r="O12" s="42">
        <v>6</v>
      </c>
    </row>
    <row r="13" spans="1:15" x14ac:dyDescent="0.25">
      <c r="A13" s="112"/>
      <c r="B13" s="115"/>
      <c r="C13" s="4" t="s">
        <v>13</v>
      </c>
      <c r="D13" s="42">
        <v>49</v>
      </c>
      <c r="E13" s="42">
        <v>50</v>
      </c>
      <c r="F13" s="42">
        <v>53</v>
      </c>
      <c r="G13" s="42">
        <v>62</v>
      </c>
      <c r="H13" s="42">
        <v>62</v>
      </c>
      <c r="I13" s="42">
        <v>65</v>
      </c>
      <c r="J13" s="42">
        <v>66</v>
      </c>
      <c r="K13" s="42">
        <v>61</v>
      </c>
      <c r="L13" s="42">
        <v>65</v>
      </c>
      <c r="M13" s="42">
        <v>64</v>
      </c>
      <c r="N13" s="42">
        <v>57</v>
      </c>
      <c r="O13" s="42">
        <v>55</v>
      </c>
    </row>
    <row r="14" spans="1:15" x14ac:dyDescent="0.25">
      <c r="A14" s="113"/>
      <c r="B14" s="116"/>
      <c r="C14" s="4" t="s">
        <v>5</v>
      </c>
      <c r="D14" s="43">
        <f>SUM(D6:D13)</f>
        <v>155</v>
      </c>
      <c r="E14" s="43">
        <f t="shared" ref="E14:O14" si="0">SUM(E6:E13)</f>
        <v>156</v>
      </c>
      <c r="F14" s="43">
        <f t="shared" si="0"/>
        <v>165</v>
      </c>
      <c r="G14" s="43">
        <f t="shared" si="0"/>
        <v>178</v>
      </c>
      <c r="H14" s="43">
        <f t="shared" si="0"/>
        <v>184</v>
      </c>
      <c r="I14" s="43">
        <f t="shared" si="0"/>
        <v>192</v>
      </c>
      <c r="J14" s="43">
        <f t="shared" si="0"/>
        <v>187</v>
      </c>
      <c r="K14" s="43">
        <f t="shared" si="0"/>
        <v>186</v>
      </c>
      <c r="L14" s="43">
        <f t="shared" si="0"/>
        <v>193</v>
      </c>
      <c r="M14" s="43">
        <f t="shared" si="0"/>
        <v>184</v>
      </c>
      <c r="N14" s="43">
        <f t="shared" si="0"/>
        <v>175</v>
      </c>
      <c r="O14" s="43">
        <f t="shared" si="0"/>
        <v>165</v>
      </c>
    </row>
    <row r="15" spans="1:15" x14ac:dyDescent="0.25">
      <c r="A15" s="118" t="s">
        <v>3</v>
      </c>
      <c r="B15" s="121" t="s">
        <v>34</v>
      </c>
      <c r="C15" s="13" t="s">
        <v>6</v>
      </c>
      <c r="D15" s="44">
        <v>0</v>
      </c>
      <c r="E15" s="44">
        <v>0</v>
      </c>
      <c r="F15" s="44">
        <v>0</v>
      </c>
      <c r="G15" s="44">
        <v>0</v>
      </c>
      <c r="H15" s="44">
        <v>4</v>
      </c>
      <c r="I15" s="44">
        <v>4</v>
      </c>
      <c r="J15" s="44">
        <v>9</v>
      </c>
      <c r="K15" s="44">
        <v>11</v>
      </c>
      <c r="L15" s="44">
        <v>10</v>
      </c>
      <c r="M15" s="44">
        <v>9</v>
      </c>
      <c r="N15" s="44">
        <v>0</v>
      </c>
      <c r="O15" s="44">
        <v>0</v>
      </c>
    </row>
    <row r="16" spans="1:15" x14ac:dyDescent="0.25">
      <c r="A16" s="119"/>
      <c r="B16" s="122"/>
      <c r="C16" s="13" t="s">
        <v>7</v>
      </c>
      <c r="D16" s="44">
        <v>0</v>
      </c>
      <c r="E16" s="44">
        <v>0</v>
      </c>
      <c r="F16" s="44">
        <v>0</v>
      </c>
      <c r="G16" s="44">
        <v>0</v>
      </c>
      <c r="H16" s="44">
        <v>4</v>
      </c>
      <c r="I16" s="44">
        <v>4</v>
      </c>
      <c r="J16" s="44">
        <v>5</v>
      </c>
      <c r="K16" s="44">
        <v>5</v>
      </c>
      <c r="L16" s="44">
        <v>5</v>
      </c>
      <c r="M16" s="44">
        <v>5</v>
      </c>
      <c r="N16" s="44">
        <v>0</v>
      </c>
      <c r="O16" s="44">
        <v>0</v>
      </c>
    </row>
    <row r="17" spans="1:15" x14ac:dyDescent="0.25">
      <c r="A17" s="119"/>
      <c r="B17" s="122"/>
      <c r="C17" s="13" t="s">
        <v>8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</row>
    <row r="18" spans="1:15" x14ac:dyDescent="0.25">
      <c r="A18" s="119"/>
      <c r="B18" s="122"/>
      <c r="C18" s="13" t="s">
        <v>9</v>
      </c>
      <c r="D18" s="44">
        <v>0</v>
      </c>
      <c r="E18" s="44">
        <v>0</v>
      </c>
      <c r="F18" s="44">
        <v>0</v>
      </c>
      <c r="G18" s="44">
        <v>0</v>
      </c>
      <c r="H18" s="44">
        <v>1</v>
      </c>
      <c r="I18" s="44">
        <v>1</v>
      </c>
      <c r="J18" s="44">
        <v>2</v>
      </c>
      <c r="K18" s="44">
        <v>2</v>
      </c>
      <c r="L18" s="44">
        <v>2</v>
      </c>
      <c r="M18" s="44">
        <v>1</v>
      </c>
      <c r="N18" s="44">
        <v>0</v>
      </c>
      <c r="O18" s="44">
        <v>0</v>
      </c>
    </row>
    <row r="19" spans="1:15" x14ac:dyDescent="0.25">
      <c r="A19" s="119"/>
      <c r="B19" s="122"/>
      <c r="C19" s="13" t="s">
        <v>10</v>
      </c>
      <c r="D19" s="44">
        <v>0</v>
      </c>
      <c r="E19" s="44">
        <v>0</v>
      </c>
      <c r="F19" s="44">
        <v>0</v>
      </c>
      <c r="G19" s="44">
        <v>0</v>
      </c>
      <c r="H19" s="44">
        <v>1</v>
      </c>
      <c r="I19" s="44">
        <v>1</v>
      </c>
      <c r="J19" s="44">
        <v>2</v>
      </c>
      <c r="K19" s="44">
        <v>2</v>
      </c>
      <c r="L19" s="44">
        <v>2</v>
      </c>
      <c r="M19" s="44">
        <v>2</v>
      </c>
      <c r="N19" s="44">
        <v>0</v>
      </c>
      <c r="O19" s="44">
        <v>0</v>
      </c>
    </row>
    <row r="20" spans="1:15" x14ac:dyDescent="0.25">
      <c r="A20" s="119"/>
      <c r="B20" s="122"/>
      <c r="C20" s="13" t="s">
        <v>11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</row>
    <row r="21" spans="1:15" x14ac:dyDescent="0.25">
      <c r="A21" s="119"/>
      <c r="B21" s="122"/>
      <c r="C21" s="13" t="s">
        <v>12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1</v>
      </c>
      <c r="K21" s="44">
        <v>1</v>
      </c>
      <c r="L21" s="44">
        <v>1</v>
      </c>
      <c r="M21" s="44">
        <v>1</v>
      </c>
      <c r="N21" s="44">
        <v>0</v>
      </c>
      <c r="O21" s="44">
        <v>0</v>
      </c>
    </row>
    <row r="22" spans="1:15" x14ac:dyDescent="0.25">
      <c r="A22" s="119"/>
      <c r="B22" s="122"/>
      <c r="C22" s="13" t="s">
        <v>13</v>
      </c>
      <c r="D22" s="44">
        <v>0</v>
      </c>
      <c r="E22" s="44">
        <v>0</v>
      </c>
      <c r="F22" s="44">
        <v>0</v>
      </c>
      <c r="G22" s="44">
        <v>0</v>
      </c>
      <c r="H22" s="44">
        <v>10</v>
      </c>
      <c r="I22" s="44">
        <v>12</v>
      </c>
      <c r="J22" s="44">
        <v>16</v>
      </c>
      <c r="K22" s="44">
        <v>16</v>
      </c>
      <c r="L22" s="44">
        <v>14</v>
      </c>
      <c r="M22" s="44">
        <v>13</v>
      </c>
      <c r="N22" s="44">
        <v>0</v>
      </c>
      <c r="O22" s="44">
        <v>0</v>
      </c>
    </row>
    <row r="23" spans="1:15" ht="15.6" customHeight="1" x14ac:dyDescent="0.25">
      <c r="A23" s="120"/>
      <c r="B23" s="123"/>
      <c r="C23" s="13" t="s">
        <v>5</v>
      </c>
      <c r="D23" s="49">
        <f>SUM(D15:D22)</f>
        <v>0</v>
      </c>
      <c r="E23" s="49">
        <f t="shared" ref="E23:O23" si="1">SUM(E15:E22)</f>
        <v>0</v>
      </c>
      <c r="F23" s="49">
        <f t="shared" si="1"/>
        <v>0</v>
      </c>
      <c r="G23" s="49">
        <f t="shared" si="1"/>
        <v>0</v>
      </c>
      <c r="H23" s="49">
        <f t="shared" si="1"/>
        <v>20</v>
      </c>
      <c r="I23" s="49">
        <f t="shared" si="1"/>
        <v>22</v>
      </c>
      <c r="J23" s="49">
        <f t="shared" si="1"/>
        <v>35</v>
      </c>
      <c r="K23" s="49">
        <f t="shared" si="1"/>
        <v>37</v>
      </c>
      <c r="L23" s="49">
        <f t="shared" si="1"/>
        <v>34</v>
      </c>
      <c r="M23" s="49">
        <f t="shared" si="1"/>
        <v>31</v>
      </c>
      <c r="N23" s="49">
        <f t="shared" si="1"/>
        <v>0</v>
      </c>
      <c r="O23" s="49">
        <f t="shared" si="1"/>
        <v>0</v>
      </c>
    </row>
    <row r="24" spans="1:15" x14ac:dyDescent="0.25">
      <c r="A24" s="111" t="s">
        <v>0</v>
      </c>
      <c r="B24" s="114" t="s">
        <v>34</v>
      </c>
      <c r="C24" s="5" t="s">
        <v>6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</row>
    <row r="25" spans="1:15" x14ac:dyDescent="0.25">
      <c r="A25" s="112"/>
      <c r="B25" s="115"/>
      <c r="C25" s="5" t="s">
        <v>7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</row>
    <row r="26" spans="1:15" x14ac:dyDescent="0.25">
      <c r="A26" s="112"/>
      <c r="B26" s="115"/>
      <c r="C26" s="5" t="s">
        <v>8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</row>
    <row r="27" spans="1:15" x14ac:dyDescent="0.25">
      <c r="A27" s="112"/>
      <c r="B27" s="115"/>
      <c r="C27" s="5" t="s">
        <v>9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</row>
    <row r="28" spans="1:15" x14ac:dyDescent="0.25">
      <c r="A28" s="112"/>
      <c r="B28" s="115"/>
      <c r="C28" s="5" t="s">
        <v>10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</row>
    <row r="29" spans="1:15" x14ac:dyDescent="0.25">
      <c r="A29" s="112"/>
      <c r="B29" s="115"/>
      <c r="C29" s="5" t="s">
        <v>11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</row>
    <row r="30" spans="1:15" x14ac:dyDescent="0.25">
      <c r="A30" s="112"/>
      <c r="B30" s="115"/>
      <c r="C30" s="5" t="s">
        <v>12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</row>
    <row r="31" spans="1:15" x14ac:dyDescent="0.25">
      <c r="A31" s="112"/>
      <c r="B31" s="115"/>
      <c r="C31" s="5" t="s">
        <v>13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1</v>
      </c>
      <c r="K31" s="42">
        <v>1</v>
      </c>
      <c r="L31" s="42">
        <v>1</v>
      </c>
      <c r="M31" s="42">
        <v>1</v>
      </c>
      <c r="N31" s="42">
        <v>0</v>
      </c>
      <c r="O31" s="42">
        <v>0</v>
      </c>
    </row>
    <row r="32" spans="1:15" x14ac:dyDescent="0.25">
      <c r="A32" s="113"/>
      <c r="B32" s="116"/>
      <c r="C32" s="5" t="s">
        <v>5</v>
      </c>
      <c r="D32" s="43">
        <f t="shared" ref="D32:O32" si="2">SUM(D24:D31)</f>
        <v>0</v>
      </c>
      <c r="E32" s="43">
        <f t="shared" si="2"/>
        <v>0</v>
      </c>
      <c r="F32" s="43">
        <f t="shared" si="2"/>
        <v>0</v>
      </c>
      <c r="G32" s="43">
        <f t="shared" si="2"/>
        <v>0</v>
      </c>
      <c r="H32" s="43">
        <f t="shared" si="2"/>
        <v>0</v>
      </c>
      <c r="I32" s="43">
        <f t="shared" si="2"/>
        <v>0</v>
      </c>
      <c r="J32" s="43">
        <f t="shared" si="2"/>
        <v>1</v>
      </c>
      <c r="K32" s="43">
        <f t="shared" si="2"/>
        <v>1</v>
      </c>
      <c r="L32" s="43">
        <f t="shared" si="2"/>
        <v>1</v>
      </c>
      <c r="M32" s="43">
        <f t="shared" si="2"/>
        <v>1</v>
      </c>
      <c r="N32" s="43">
        <f t="shared" si="2"/>
        <v>0</v>
      </c>
      <c r="O32" s="43">
        <f t="shared" si="2"/>
        <v>0</v>
      </c>
    </row>
    <row r="33" spans="1:15" x14ac:dyDescent="0.25">
      <c r="A33" s="118" t="s">
        <v>1</v>
      </c>
      <c r="B33" s="121" t="s">
        <v>34</v>
      </c>
      <c r="C33" s="13" t="s">
        <v>6</v>
      </c>
      <c r="D33" s="44">
        <v>0</v>
      </c>
      <c r="E33" s="44">
        <v>0</v>
      </c>
      <c r="F33" s="44">
        <v>0</v>
      </c>
      <c r="G33" s="44">
        <v>0</v>
      </c>
      <c r="H33" s="44">
        <v>3</v>
      </c>
      <c r="I33" s="44">
        <v>6</v>
      </c>
      <c r="J33" s="44">
        <v>6</v>
      </c>
      <c r="K33" s="44">
        <v>6</v>
      </c>
      <c r="L33" s="44">
        <v>6</v>
      </c>
      <c r="M33" s="44">
        <v>3</v>
      </c>
      <c r="N33" s="44">
        <v>0</v>
      </c>
      <c r="O33" s="44">
        <v>0</v>
      </c>
    </row>
    <row r="34" spans="1:15" x14ac:dyDescent="0.25">
      <c r="A34" s="119"/>
      <c r="B34" s="122"/>
      <c r="C34" s="13" t="s">
        <v>7</v>
      </c>
      <c r="D34" s="44">
        <v>0</v>
      </c>
      <c r="E34" s="44">
        <v>0</v>
      </c>
      <c r="F34" s="44">
        <v>0</v>
      </c>
      <c r="G34" s="44">
        <v>0</v>
      </c>
      <c r="H34" s="44">
        <v>3</v>
      </c>
      <c r="I34" s="44">
        <v>6</v>
      </c>
      <c r="J34" s="44">
        <v>6</v>
      </c>
      <c r="K34" s="44">
        <v>6</v>
      </c>
      <c r="L34" s="44">
        <v>5</v>
      </c>
      <c r="M34" s="44">
        <v>1</v>
      </c>
      <c r="N34" s="44">
        <v>0</v>
      </c>
      <c r="O34" s="44">
        <v>0</v>
      </c>
    </row>
    <row r="35" spans="1:15" x14ac:dyDescent="0.25">
      <c r="A35" s="119"/>
      <c r="B35" s="122"/>
      <c r="C35" s="13" t="s">
        <v>8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</row>
    <row r="36" spans="1:15" x14ac:dyDescent="0.25">
      <c r="A36" s="119"/>
      <c r="B36" s="122"/>
      <c r="C36" s="13" t="s">
        <v>9</v>
      </c>
      <c r="D36" s="44">
        <v>0</v>
      </c>
      <c r="E36" s="44">
        <v>0</v>
      </c>
      <c r="F36" s="44">
        <v>0</v>
      </c>
      <c r="G36" s="44">
        <v>0</v>
      </c>
      <c r="H36" s="44">
        <v>1</v>
      </c>
      <c r="I36" s="44">
        <v>3</v>
      </c>
      <c r="J36" s="44">
        <v>3</v>
      </c>
      <c r="K36" s="44">
        <v>3</v>
      </c>
      <c r="L36" s="44">
        <v>2</v>
      </c>
      <c r="M36" s="44">
        <v>1</v>
      </c>
      <c r="N36" s="44">
        <v>0</v>
      </c>
      <c r="O36" s="44">
        <v>0</v>
      </c>
    </row>
    <row r="37" spans="1:15" x14ac:dyDescent="0.25">
      <c r="A37" s="119"/>
      <c r="B37" s="122"/>
      <c r="C37" s="13" t="s">
        <v>10</v>
      </c>
      <c r="D37" s="44">
        <v>0</v>
      </c>
      <c r="E37" s="44">
        <v>0</v>
      </c>
      <c r="F37" s="44">
        <v>0</v>
      </c>
      <c r="G37" s="44">
        <v>0</v>
      </c>
      <c r="H37" s="44">
        <v>1</v>
      </c>
      <c r="I37" s="44">
        <v>1</v>
      </c>
      <c r="J37" s="44">
        <v>1</v>
      </c>
      <c r="K37" s="44">
        <v>1</v>
      </c>
      <c r="L37" s="44">
        <v>1</v>
      </c>
      <c r="M37" s="44">
        <v>0</v>
      </c>
      <c r="N37" s="44">
        <v>0</v>
      </c>
      <c r="O37" s="44">
        <v>0</v>
      </c>
    </row>
    <row r="38" spans="1:15" x14ac:dyDescent="0.25">
      <c r="A38" s="119"/>
      <c r="B38" s="122"/>
      <c r="C38" s="13" t="s">
        <v>11</v>
      </c>
      <c r="D38" s="44">
        <v>0</v>
      </c>
      <c r="E38" s="44">
        <v>0</v>
      </c>
      <c r="F38" s="44">
        <v>0</v>
      </c>
      <c r="G38" s="44">
        <v>0</v>
      </c>
      <c r="H38" s="44">
        <v>2</v>
      </c>
      <c r="I38" s="44">
        <v>4</v>
      </c>
      <c r="J38" s="44">
        <v>4</v>
      </c>
      <c r="K38" s="44">
        <v>3</v>
      </c>
      <c r="L38" s="44">
        <v>3</v>
      </c>
      <c r="M38" s="44">
        <v>1</v>
      </c>
      <c r="N38" s="44">
        <v>0</v>
      </c>
      <c r="O38" s="44">
        <v>0</v>
      </c>
    </row>
    <row r="39" spans="1:15" x14ac:dyDescent="0.25">
      <c r="A39" s="119"/>
      <c r="B39" s="122"/>
      <c r="C39" s="13" t="s">
        <v>12</v>
      </c>
      <c r="D39" s="44">
        <v>0</v>
      </c>
      <c r="E39" s="44">
        <v>0</v>
      </c>
      <c r="F39" s="44">
        <v>0</v>
      </c>
      <c r="G39" s="44">
        <v>0</v>
      </c>
      <c r="H39" s="44">
        <v>1</v>
      </c>
      <c r="I39" s="44">
        <v>2</v>
      </c>
      <c r="J39" s="44">
        <v>2</v>
      </c>
      <c r="K39" s="44">
        <v>2</v>
      </c>
      <c r="L39" s="44">
        <v>2</v>
      </c>
      <c r="M39" s="44">
        <v>1</v>
      </c>
      <c r="N39" s="44">
        <v>0</v>
      </c>
      <c r="O39" s="44">
        <v>0</v>
      </c>
    </row>
    <row r="40" spans="1:15" x14ac:dyDescent="0.25">
      <c r="A40" s="119"/>
      <c r="B40" s="122"/>
      <c r="C40" s="13" t="s">
        <v>13</v>
      </c>
      <c r="D40" s="44">
        <v>0</v>
      </c>
      <c r="E40" s="44">
        <v>0</v>
      </c>
      <c r="F40" s="44">
        <v>0</v>
      </c>
      <c r="G40" s="44">
        <v>0</v>
      </c>
      <c r="H40" s="44">
        <v>2</v>
      </c>
      <c r="I40" s="44">
        <v>4</v>
      </c>
      <c r="J40" s="44">
        <v>4</v>
      </c>
      <c r="K40" s="44">
        <v>4</v>
      </c>
      <c r="L40" s="44">
        <v>4</v>
      </c>
      <c r="M40" s="44">
        <v>1</v>
      </c>
      <c r="N40" s="44">
        <v>0</v>
      </c>
      <c r="O40" s="44">
        <v>0</v>
      </c>
    </row>
    <row r="41" spans="1:15" x14ac:dyDescent="0.25">
      <c r="A41" s="120"/>
      <c r="B41" s="123"/>
      <c r="C41" s="13" t="s">
        <v>5</v>
      </c>
      <c r="D41" s="49">
        <f>SUM(D33:D40)</f>
        <v>0</v>
      </c>
      <c r="E41" s="49">
        <f t="shared" ref="E41:O41" si="3">SUM(E33:E40)</f>
        <v>0</v>
      </c>
      <c r="F41" s="49">
        <f t="shared" si="3"/>
        <v>0</v>
      </c>
      <c r="G41" s="49">
        <f t="shared" si="3"/>
        <v>0</v>
      </c>
      <c r="H41" s="49">
        <f t="shared" si="3"/>
        <v>13</v>
      </c>
      <c r="I41" s="49">
        <f t="shared" si="3"/>
        <v>26</v>
      </c>
      <c r="J41" s="49">
        <f t="shared" si="3"/>
        <v>26</v>
      </c>
      <c r="K41" s="49">
        <f t="shared" si="3"/>
        <v>25</v>
      </c>
      <c r="L41" s="49">
        <f t="shared" si="3"/>
        <v>23</v>
      </c>
      <c r="M41" s="49">
        <f t="shared" si="3"/>
        <v>8</v>
      </c>
      <c r="N41" s="49">
        <f t="shared" si="3"/>
        <v>0</v>
      </c>
      <c r="O41" s="49">
        <f t="shared" si="3"/>
        <v>0</v>
      </c>
    </row>
    <row r="42" spans="1:15" x14ac:dyDescent="0.25">
      <c r="A42" s="124" t="s">
        <v>43</v>
      </c>
      <c r="B42" s="125"/>
      <c r="C42" s="22" t="s">
        <v>6</v>
      </c>
      <c r="D42" s="51">
        <f>SUM(D6,D15,D24,D33)</f>
        <v>41</v>
      </c>
      <c r="E42" s="51">
        <f t="shared" ref="E42:O42" si="4">SUM(E6,E15,E24,E33)</f>
        <v>43</v>
      </c>
      <c r="F42" s="51">
        <f t="shared" si="4"/>
        <v>43</v>
      </c>
      <c r="G42" s="51">
        <f t="shared" si="4"/>
        <v>46</v>
      </c>
      <c r="H42" s="51">
        <f t="shared" si="4"/>
        <v>53</v>
      </c>
      <c r="I42" s="51">
        <f t="shared" si="4"/>
        <v>57</v>
      </c>
      <c r="J42" s="51">
        <f t="shared" si="4"/>
        <v>61</v>
      </c>
      <c r="K42" s="51">
        <f t="shared" si="4"/>
        <v>65</v>
      </c>
      <c r="L42" s="51">
        <f t="shared" si="4"/>
        <v>67</v>
      </c>
      <c r="M42" s="51">
        <f t="shared" si="4"/>
        <v>61</v>
      </c>
      <c r="N42" s="51">
        <f t="shared" si="4"/>
        <v>50</v>
      </c>
      <c r="O42" s="51">
        <f t="shared" si="4"/>
        <v>46</v>
      </c>
    </row>
    <row r="43" spans="1:15" x14ac:dyDescent="0.25">
      <c r="A43" s="126"/>
      <c r="B43" s="127"/>
      <c r="C43" s="22" t="s">
        <v>7</v>
      </c>
      <c r="D43" s="51">
        <f t="shared" ref="D43:O50" si="5">SUM(D7,D16,D25,D34)</f>
        <v>5</v>
      </c>
      <c r="E43" s="51">
        <f t="shared" si="5"/>
        <v>4</v>
      </c>
      <c r="F43" s="51">
        <f t="shared" si="5"/>
        <v>6</v>
      </c>
      <c r="G43" s="51">
        <f t="shared" si="5"/>
        <v>7</v>
      </c>
      <c r="H43" s="51">
        <f t="shared" si="5"/>
        <v>17</v>
      </c>
      <c r="I43" s="51">
        <f t="shared" si="5"/>
        <v>22</v>
      </c>
      <c r="J43" s="51">
        <f t="shared" si="5"/>
        <v>19</v>
      </c>
      <c r="K43" s="51">
        <f t="shared" si="5"/>
        <v>18</v>
      </c>
      <c r="L43" s="51">
        <f t="shared" si="5"/>
        <v>18</v>
      </c>
      <c r="M43" s="51">
        <f t="shared" si="5"/>
        <v>12</v>
      </c>
      <c r="N43" s="51">
        <f t="shared" si="5"/>
        <v>5</v>
      </c>
      <c r="O43" s="51">
        <f t="shared" si="5"/>
        <v>5</v>
      </c>
    </row>
    <row r="44" spans="1:15" ht="15.6" customHeight="1" x14ac:dyDescent="0.25">
      <c r="A44" s="126"/>
      <c r="B44" s="127"/>
      <c r="C44" s="22" t="s">
        <v>8</v>
      </c>
      <c r="D44" s="51">
        <f t="shared" si="5"/>
        <v>0</v>
      </c>
      <c r="E44" s="51">
        <f t="shared" si="5"/>
        <v>0</v>
      </c>
      <c r="F44" s="51">
        <f t="shared" si="5"/>
        <v>0</v>
      </c>
      <c r="G44" s="51">
        <f t="shared" si="5"/>
        <v>0</v>
      </c>
      <c r="H44" s="51">
        <f t="shared" si="5"/>
        <v>0</v>
      </c>
      <c r="I44" s="51">
        <f t="shared" si="5"/>
        <v>0</v>
      </c>
      <c r="J44" s="51">
        <f t="shared" si="5"/>
        <v>0</v>
      </c>
      <c r="K44" s="51">
        <f t="shared" si="5"/>
        <v>0</v>
      </c>
      <c r="L44" s="51">
        <f t="shared" si="5"/>
        <v>0</v>
      </c>
      <c r="M44" s="51">
        <f t="shared" si="5"/>
        <v>0</v>
      </c>
      <c r="N44" s="51">
        <f t="shared" si="5"/>
        <v>0</v>
      </c>
      <c r="O44" s="51">
        <f t="shared" si="5"/>
        <v>0</v>
      </c>
    </row>
    <row r="45" spans="1:15" x14ac:dyDescent="0.25">
      <c r="A45" s="126"/>
      <c r="B45" s="127"/>
      <c r="C45" s="22" t="s">
        <v>9</v>
      </c>
      <c r="D45" s="51">
        <f t="shared" si="5"/>
        <v>41</v>
      </c>
      <c r="E45" s="51">
        <f t="shared" si="5"/>
        <v>40</v>
      </c>
      <c r="F45" s="51">
        <f t="shared" si="5"/>
        <v>43</v>
      </c>
      <c r="G45" s="51">
        <f t="shared" si="5"/>
        <v>45</v>
      </c>
      <c r="H45" s="51">
        <f t="shared" si="5"/>
        <v>48</v>
      </c>
      <c r="I45" s="51">
        <f t="shared" si="5"/>
        <v>51</v>
      </c>
      <c r="J45" s="51">
        <f t="shared" si="5"/>
        <v>52</v>
      </c>
      <c r="K45" s="51">
        <f t="shared" si="5"/>
        <v>53</v>
      </c>
      <c r="L45" s="51">
        <f t="shared" si="5"/>
        <v>50</v>
      </c>
      <c r="M45" s="51">
        <f t="shared" si="5"/>
        <v>44</v>
      </c>
      <c r="N45" s="51">
        <f t="shared" si="5"/>
        <v>43</v>
      </c>
      <c r="O45" s="51">
        <f t="shared" si="5"/>
        <v>41</v>
      </c>
    </row>
    <row r="46" spans="1:15" x14ac:dyDescent="0.25">
      <c r="A46" s="126"/>
      <c r="B46" s="127"/>
      <c r="C46" s="22" t="s">
        <v>10</v>
      </c>
      <c r="D46" s="51">
        <f t="shared" si="5"/>
        <v>3</v>
      </c>
      <c r="E46" s="51">
        <f t="shared" si="5"/>
        <v>3</v>
      </c>
      <c r="F46" s="51">
        <f t="shared" si="5"/>
        <v>3</v>
      </c>
      <c r="G46" s="51">
        <f t="shared" si="5"/>
        <v>2</v>
      </c>
      <c r="H46" s="51">
        <f t="shared" si="5"/>
        <v>5</v>
      </c>
      <c r="I46" s="51">
        <f t="shared" si="5"/>
        <v>5</v>
      </c>
      <c r="J46" s="51">
        <f t="shared" si="5"/>
        <v>5</v>
      </c>
      <c r="K46" s="51">
        <f t="shared" si="5"/>
        <v>6</v>
      </c>
      <c r="L46" s="51">
        <f t="shared" si="5"/>
        <v>6</v>
      </c>
      <c r="M46" s="51">
        <f t="shared" si="5"/>
        <v>5</v>
      </c>
      <c r="N46" s="51">
        <f t="shared" si="5"/>
        <v>2</v>
      </c>
      <c r="O46" s="51">
        <f t="shared" si="5"/>
        <v>3</v>
      </c>
    </row>
    <row r="47" spans="1:15" x14ac:dyDescent="0.25">
      <c r="A47" s="126"/>
      <c r="B47" s="127"/>
      <c r="C47" s="22" t="s">
        <v>11</v>
      </c>
      <c r="D47" s="51">
        <f t="shared" si="5"/>
        <v>9</v>
      </c>
      <c r="E47" s="51">
        <f t="shared" si="5"/>
        <v>9</v>
      </c>
      <c r="F47" s="51">
        <f t="shared" si="5"/>
        <v>9</v>
      </c>
      <c r="G47" s="51">
        <f t="shared" si="5"/>
        <v>9</v>
      </c>
      <c r="H47" s="51">
        <f t="shared" si="5"/>
        <v>11</v>
      </c>
      <c r="I47" s="51">
        <f t="shared" si="5"/>
        <v>12</v>
      </c>
      <c r="J47" s="51">
        <f t="shared" si="5"/>
        <v>14</v>
      </c>
      <c r="K47" s="51">
        <f t="shared" si="5"/>
        <v>13</v>
      </c>
      <c r="L47" s="51">
        <f t="shared" si="5"/>
        <v>13</v>
      </c>
      <c r="M47" s="51">
        <f t="shared" si="5"/>
        <v>11</v>
      </c>
      <c r="N47" s="51">
        <f t="shared" si="5"/>
        <v>11</v>
      </c>
      <c r="O47" s="51">
        <f t="shared" si="5"/>
        <v>9</v>
      </c>
    </row>
    <row r="48" spans="1:15" x14ac:dyDescent="0.25">
      <c r="A48" s="126"/>
      <c r="B48" s="127"/>
      <c r="C48" s="22" t="s">
        <v>12</v>
      </c>
      <c r="D48" s="51">
        <f t="shared" si="5"/>
        <v>7</v>
      </c>
      <c r="E48" s="51">
        <f t="shared" si="5"/>
        <v>7</v>
      </c>
      <c r="F48" s="51">
        <f t="shared" si="5"/>
        <v>8</v>
      </c>
      <c r="G48" s="51">
        <f t="shared" si="5"/>
        <v>7</v>
      </c>
      <c r="H48" s="51">
        <f t="shared" si="5"/>
        <v>9</v>
      </c>
      <c r="I48" s="51">
        <f t="shared" si="5"/>
        <v>12</v>
      </c>
      <c r="J48" s="51">
        <f t="shared" si="5"/>
        <v>11</v>
      </c>
      <c r="K48" s="51">
        <f t="shared" si="5"/>
        <v>12</v>
      </c>
      <c r="L48" s="51">
        <f t="shared" si="5"/>
        <v>13</v>
      </c>
      <c r="M48" s="51">
        <f t="shared" si="5"/>
        <v>12</v>
      </c>
      <c r="N48" s="51">
        <f t="shared" si="5"/>
        <v>7</v>
      </c>
      <c r="O48" s="51">
        <f t="shared" si="5"/>
        <v>6</v>
      </c>
    </row>
    <row r="49" spans="1:15" x14ac:dyDescent="0.25">
      <c r="A49" s="126"/>
      <c r="B49" s="127"/>
      <c r="C49" s="22" t="s">
        <v>13</v>
      </c>
      <c r="D49" s="51">
        <f t="shared" si="5"/>
        <v>49</v>
      </c>
      <c r="E49" s="51">
        <f t="shared" si="5"/>
        <v>50</v>
      </c>
      <c r="F49" s="51">
        <f t="shared" si="5"/>
        <v>53</v>
      </c>
      <c r="G49" s="51">
        <f t="shared" si="5"/>
        <v>62</v>
      </c>
      <c r="H49" s="51">
        <f t="shared" si="5"/>
        <v>74</v>
      </c>
      <c r="I49" s="51">
        <f t="shared" si="5"/>
        <v>81</v>
      </c>
      <c r="J49" s="51">
        <f t="shared" si="5"/>
        <v>87</v>
      </c>
      <c r="K49" s="51">
        <f t="shared" si="5"/>
        <v>82</v>
      </c>
      <c r="L49" s="51">
        <f t="shared" si="5"/>
        <v>84</v>
      </c>
      <c r="M49" s="51">
        <f t="shared" si="5"/>
        <v>79</v>
      </c>
      <c r="N49" s="51">
        <f t="shared" si="5"/>
        <v>57</v>
      </c>
      <c r="O49" s="51">
        <f t="shared" si="5"/>
        <v>55</v>
      </c>
    </row>
    <row r="50" spans="1:15" x14ac:dyDescent="0.25">
      <c r="A50" s="128"/>
      <c r="B50" s="129"/>
      <c r="C50" s="22" t="s">
        <v>5</v>
      </c>
      <c r="D50" s="51">
        <f>SUM(D14,D23,D32,D41)</f>
        <v>155</v>
      </c>
      <c r="E50" s="51">
        <f t="shared" si="5"/>
        <v>156</v>
      </c>
      <c r="F50" s="51">
        <f t="shared" si="5"/>
        <v>165</v>
      </c>
      <c r="G50" s="51">
        <f t="shared" si="5"/>
        <v>178</v>
      </c>
      <c r="H50" s="51">
        <f t="shared" si="5"/>
        <v>217</v>
      </c>
      <c r="I50" s="51">
        <f t="shared" si="5"/>
        <v>240</v>
      </c>
      <c r="J50" s="52">
        <f t="shared" si="5"/>
        <v>249</v>
      </c>
      <c r="K50" s="53">
        <f t="shared" si="5"/>
        <v>249</v>
      </c>
      <c r="L50" s="54">
        <f t="shared" si="5"/>
        <v>251</v>
      </c>
      <c r="M50" s="51">
        <f t="shared" si="5"/>
        <v>224</v>
      </c>
      <c r="N50" s="51">
        <f t="shared" si="5"/>
        <v>175</v>
      </c>
      <c r="O50" s="51">
        <f t="shared" si="5"/>
        <v>165</v>
      </c>
    </row>
    <row r="51" spans="1:15" x14ac:dyDescent="0.25">
      <c r="A51" s="142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4"/>
    </row>
    <row r="52" spans="1:15" ht="30" x14ac:dyDescent="0.25">
      <c r="A52" s="8" t="s">
        <v>47</v>
      </c>
      <c r="B52" s="25" t="s">
        <v>27</v>
      </c>
      <c r="C52" s="9"/>
      <c r="D52" s="32">
        <v>45658</v>
      </c>
      <c r="E52" s="32">
        <v>45689</v>
      </c>
      <c r="F52" s="32">
        <v>45717</v>
      </c>
      <c r="G52" s="32">
        <v>45748</v>
      </c>
      <c r="H52" s="32">
        <v>45778</v>
      </c>
      <c r="I52" s="32">
        <v>45809</v>
      </c>
      <c r="J52" s="32">
        <v>45839</v>
      </c>
      <c r="K52" s="32">
        <v>45870</v>
      </c>
      <c r="L52" s="32">
        <v>45901</v>
      </c>
      <c r="M52" s="32">
        <v>45931</v>
      </c>
      <c r="N52" s="32">
        <v>45962</v>
      </c>
      <c r="O52" s="32">
        <v>45992</v>
      </c>
    </row>
    <row r="53" spans="1:15" ht="30" customHeight="1" x14ac:dyDescent="0.25">
      <c r="A53" s="130" t="s">
        <v>20</v>
      </c>
      <c r="B53" s="93" t="s">
        <v>35</v>
      </c>
      <c r="C53" s="5" t="s">
        <v>6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</row>
    <row r="54" spans="1:15" x14ac:dyDescent="0.25">
      <c r="A54" s="131"/>
      <c r="B54" s="94"/>
      <c r="C54" s="5" t="s">
        <v>7</v>
      </c>
      <c r="D54" s="42">
        <v>0</v>
      </c>
      <c r="E54" s="42">
        <v>0</v>
      </c>
      <c r="F54" s="42">
        <v>0</v>
      </c>
      <c r="G54" s="42">
        <v>1</v>
      </c>
      <c r="H54" s="42">
        <v>1</v>
      </c>
      <c r="I54" s="42">
        <v>1</v>
      </c>
      <c r="J54" s="42">
        <v>1</v>
      </c>
      <c r="K54" s="42">
        <v>1</v>
      </c>
      <c r="L54" s="42">
        <v>1</v>
      </c>
      <c r="M54" s="42">
        <v>1</v>
      </c>
      <c r="N54" s="42">
        <v>0</v>
      </c>
      <c r="O54" s="42">
        <v>0</v>
      </c>
    </row>
    <row r="55" spans="1:15" x14ac:dyDescent="0.25">
      <c r="A55" s="131"/>
      <c r="B55" s="94"/>
      <c r="C55" s="5" t="s">
        <v>8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</row>
    <row r="56" spans="1:15" x14ac:dyDescent="0.25">
      <c r="A56" s="131"/>
      <c r="B56" s="94"/>
      <c r="C56" s="5" t="s">
        <v>9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1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</row>
    <row r="57" spans="1:15" x14ac:dyDescent="0.25">
      <c r="A57" s="131"/>
      <c r="B57" s="94"/>
      <c r="C57" s="5" t="s">
        <v>10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</row>
    <row r="58" spans="1:15" x14ac:dyDescent="0.25">
      <c r="A58" s="131"/>
      <c r="B58" s="94"/>
      <c r="C58" s="5" t="s">
        <v>11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1</v>
      </c>
      <c r="J58" s="42">
        <v>1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</row>
    <row r="59" spans="1:15" x14ac:dyDescent="0.25">
      <c r="A59" s="131"/>
      <c r="B59" s="94"/>
      <c r="C59" s="5" t="s">
        <v>12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</row>
    <row r="60" spans="1:15" x14ac:dyDescent="0.25">
      <c r="A60" s="131"/>
      <c r="B60" s="94"/>
      <c r="C60" s="5" t="s">
        <v>13</v>
      </c>
      <c r="D60" s="42">
        <v>0</v>
      </c>
      <c r="E60" s="42">
        <v>0</v>
      </c>
      <c r="F60" s="42">
        <v>0</v>
      </c>
      <c r="G60" s="42">
        <v>0</v>
      </c>
      <c r="H60" s="42">
        <v>1</v>
      </c>
      <c r="I60" s="42">
        <v>1</v>
      </c>
      <c r="J60" s="42">
        <v>1</v>
      </c>
      <c r="K60" s="42">
        <v>1</v>
      </c>
      <c r="L60" s="42">
        <v>1</v>
      </c>
      <c r="M60" s="42">
        <v>1</v>
      </c>
      <c r="N60" s="42">
        <v>0</v>
      </c>
      <c r="O60" s="42">
        <v>0</v>
      </c>
    </row>
    <row r="61" spans="1:15" x14ac:dyDescent="0.25">
      <c r="A61" s="132"/>
      <c r="B61" s="95"/>
      <c r="C61" s="5" t="s">
        <v>5</v>
      </c>
      <c r="D61" s="43">
        <f t="shared" ref="D61:O61" si="6">SUM(D53:D60)</f>
        <v>0</v>
      </c>
      <c r="E61" s="43">
        <f t="shared" si="6"/>
        <v>0</v>
      </c>
      <c r="F61" s="43">
        <f t="shared" si="6"/>
        <v>0</v>
      </c>
      <c r="G61" s="43">
        <f t="shared" si="6"/>
        <v>1</v>
      </c>
      <c r="H61" s="43">
        <f t="shared" si="6"/>
        <v>2</v>
      </c>
      <c r="I61" s="43">
        <f t="shared" si="6"/>
        <v>4</v>
      </c>
      <c r="J61" s="43">
        <f t="shared" si="6"/>
        <v>3</v>
      </c>
      <c r="K61" s="43">
        <f t="shared" si="6"/>
        <v>2</v>
      </c>
      <c r="L61" s="43">
        <f t="shared" si="6"/>
        <v>2</v>
      </c>
      <c r="M61" s="43">
        <f t="shared" si="6"/>
        <v>2</v>
      </c>
      <c r="N61" s="43">
        <f t="shared" si="6"/>
        <v>0</v>
      </c>
      <c r="O61" s="43">
        <f t="shared" si="6"/>
        <v>0</v>
      </c>
    </row>
    <row r="62" spans="1:15" x14ac:dyDescent="0.25">
      <c r="A62" s="90" t="s">
        <v>21</v>
      </c>
      <c r="B62" s="93" t="s">
        <v>35</v>
      </c>
      <c r="C62" s="13" t="s">
        <v>6</v>
      </c>
      <c r="D62" s="44">
        <v>-1</v>
      </c>
      <c r="E62" s="44">
        <v>-1</v>
      </c>
      <c r="F62" s="44">
        <v>-1</v>
      </c>
      <c r="G62" s="44">
        <v>-1</v>
      </c>
      <c r="H62" s="44">
        <v>-1</v>
      </c>
      <c r="I62" s="44">
        <v>-1</v>
      </c>
      <c r="J62" s="44">
        <v>-1</v>
      </c>
      <c r="K62" s="44">
        <v>-1</v>
      </c>
      <c r="L62" s="44">
        <v>-1</v>
      </c>
      <c r="M62" s="44">
        <v>-1</v>
      </c>
      <c r="N62" s="44">
        <v>-1</v>
      </c>
      <c r="O62" s="44">
        <v>-1</v>
      </c>
    </row>
    <row r="63" spans="1:15" x14ac:dyDescent="0.25">
      <c r="A63" s="91"/>
      <c r="B63" s="94"/>
      <c r="C63" s="13" t="s">
        <v>7</v>
      </c>
      <c r="D63" s="44">
        <v>0</v>
      </c>
      <c r="E63" s="44">
        <v>1</v>
      </c>
      <c r="F63" s="44">
        <v>0</v>
      </c>
      <c r="G63" s="44">
        <v>1</v>
      </c>
      <c r="H63" s="44">
        <v>1</v>
      </c>
      <c r="I63" s="44">
        <v>1</v>
      </c>
      <c r="J63" s="44">
        <v>1</v>
      </c>
      <c r="K63" s="44">
        <v>1</v>
      </c>
      <c r="L63" s="44">
        <v>1</v>
      </c>
      <c r="M63" s="44">
        <v>1</v>
      </c>
      <c r="N63" s="44">
        <v>1</v>
      </c>
      <c r="O63" s="44">
        <v>0</v>
      </c>
    </row>
    <row r="64" spans="1:15" x14ac:dyDescent="0.25">
      <c r="A64" s="91"/>
      <c r="B64" s="94"/>
      <c r="C64" s="13" t="s">
        <v>8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</row>
    <row r="65" spans="1:15" x14ac:dyDescent="0.25">
      <c r="A65" s="91"/>
      <c r="B65" s="94"/>
      <c r="C65" s="13" t="s">
        <v>9</v>
      </c>
      <c r="D65" s="44">
        <v>1</v>
      </c>
      <c r="E65" s="44">
        <v>1</v>
      </c>
      <c r="F65" s="44">
        <v>1</v>
      </c>
      <c r="G65" s="44">
        <v>1</v>
      </c>
      <c r="H65" s="44">
        <v>1</v>
      </c>
      <c r="I65" s="44">
        <v>1</v>
      </c>
      <c r="J65" s="44">
        <v>1</v>
      </c>
      <c r="K65" s="44">
        <v>1</v>
      </c>
      <c r="L65" s="44">
        <v>1</v>
      </c>
      <c r="M65" s="44">
        <v>1</v>
      </c>
      <c r="N65" s="44">
        <v>1</v>
      </c>
      <c r="O65" s="44">
        <v>1</v>
      </c>
    </row>
    <row r="66" spans="1:15" x14ac:dyDescent="0.25">
      <c r="A66" s="91"/>
      <c r="B66" s="94"/>
      <c r="C66" s="13" t="s">
        <v>10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</row>
    <row r="67" spans="1:15" x14ac:dyDescent="0.25">
      <c r="A67" s="91"/>
      <c r="B67" s="94"/>
      <c r="C67" s="13" t="s">
        <v>11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</row>
    <row r="68" spans="1:15" x14ac:dyDescent="0.25">
      <c r="A68" s="91"/>
      <c r="B68" s="94"/>
      <c r="C68" s="13" t="s">
        <v>12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</row>
    <row r="69" spans="1:15" x14ac:dyDescent="0.25">
      <c r="A69" s="91"/>
      <c r="B69" s="94"/>
      <c r="C69" s="13" t="s">
        <v>13</v>
      </c>
      <c r="D69" s="44">
        <v>1</v>
      </c>
      <c r="E69" s="44">
        <v>2</v>
      </c>
      <c r="F69" s="44">
        <v>1</v>
      </c>
      <c r="G69" s="44">
        <v>2</v>
      </c>
      <c r="H69" s="44">
        <v>2</v>
      </c>
      <c r="I69" s="44">
        <v>3</v>
      </c>
      <c r="J69" s="44">
        <v>3</v>
      </c>
      <c r="K69" s="44">
        <v>3</v>
      </c>
      <c r="L69" s="44">
        <v>3</v>
      </c>
      <c r="M69" s="44">
        <v>2</v>
      </c>
      <c r="N69" s="44">
        <v>2</v>
      </c>
      <c r="O69" s="44">
        <v>1</v>
      </c>
    </row>
    <row r="70" spans="1:15" x14ac:dyDescent="0.25">
      <c r="A70" s="92"/>
      <c r="B70" s="95"/>
      <c r="C70" s="13" t="s">
        <v>5</v>
      </c>
      <c r="D70" s="49">
        <f t="shared" ref="D70:O70" si="7">SUM(D62:D69)</f>
        <v>1</v>
      </c>
      <c r="E70" s="49">
        <f t="shared" si="7"/>
        <v>3</v>
      </c>
      <c r="F70" s="49">
        <f t="shared" si="7"/>
        <v>1</v>
      </c>
      <c r="G70" s="49">
        <f t="shared" si="7"/>
        <v>3</v>
      </c>
      <c r="H70" s="49">
        <f t="shared" si="7"/>
        <v>3</v>
      </c>
      <c r="I70" s="49">
        <f t="shared" si="7"/>
        <v>4</v>
      </c>
      <c r="J70" s="49">
        <f t="shared" si="7"/>
        <v>4</v>
      </c>
      <c r="K70" s="49">
        <f t="shared" si="7"/>
        <v>4</v>
      </c>
      <c r="L70" s="49">
        <f t="shared" si="7"/>
        <v>4</v>
      </c>
      <c r="M70" s="49">
        <f t="shared" si="7"/>
        <v>3</v>
      </c>
      <c r="N70" s="49">
        <f t="shared" si="7"/>
        <v>3</v>
      </c>
      <c r="O70" s="49">
        <f t="shared" si="7"/>
        <v>1</v>
      </c>
    </row>
    <row r="71" spans="1:15" x14ac:dyDescent="0.25">
      <c r="A71" s="130" t="s">
        <v>4</v>
      </c>
      <c r="B71" s="93" t="s">
        <v>34</v>
      </c>
      <c r="C71" s="5" t="s">
        <v>6</v>
      </c>
      <c r="D71" s="42">
        <v>14</v>
      </c>
      <c r="E71" s="42">
        <v>14</v>
      </c>
      <c r="F71" s="42">
        <v>14</v>
      </c>
      <c r="G71" s="42">
        <v>12</v>
      </c>
      <c r="H71" s="42">
        <v>16</v>
      </c>
      <c r="I71" s="42">
        <v>26</v>
      </c>
      <c r="J71" s="42">
        <v>27</v>
      </c>
      <c r="K71" s="42">
        <v>28</v>
      </c>
      <c r="L71" s="42">
        <v>29</v>
      </c>
      <c r="M71" s="42">
        <v>17</v>
      </c>
      <c r="N71" s="42">
        <v>19</v>
      </c>
      <c r="O71" s="42">
        <v>23</v>
      </c>
    </row>
    <row r="72" spans="1:15" x14ac:dyDescent="0.25">
      <c r="A72" s="131"/>
      <c r="B72" s="94"/>
      <c r="C72" s="5" t="s">
        <v>7</v>
      </c>
      <c r="D72" s="42">
        <v>4</v>
      </c>
      <c r="E72" s="42">
        <v>4</v>
      </c>
      <c r="F72" s="42">
        <v>3</v>
      </c>
      <c r="G72" s="42">
        <v>3</v>
      </c>
      <c r="H72" s="42">
        <v>7</v>
      </c>
      <c r="I72" s="42">
        <v>17</v>
      </c>
      <c r="J72" s="42">
        <v>18</v>
      </c>
      <c r="K72" s="42">
        <v>17</v>
      </c>
      <c r="L72" s="42">
        <v>15</v>
      </c>
      <c r="M72" s="42">
        <v>6</v>
      </c>
      <c r="N72" s="42">
        <v>5</v>
      </c>
      <c r="O72" s="42">
        <v>5</v>
      </c>
    </row>
    <row r="73" spans="1:15" x14ac:dyDescent="0.25">
      <c r="A73" s="131"/>
      <c r="B73" s="94"/>
      <c r="C73" s="5" t="s">
        <v>8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</row>
    <row r="74" spans="1:15" x14ac:dyDescent="0.25">
      <c r="A74" s="131"/>
      <c r="B74" s="94"/>
      <c r="C74" s="5" t="s">
        <v>9</v>
      </c>
      <c r="D74" s="42">
        <v>1</v>
      </c>
      <c r="E74" s="42">
        <v>1</v>
      </c>
      <c r="F74" s="42">
        <v>1</v>
      </c>
      <c r="G74" s="42">
        <v>1</v>
      </c>
      <c r="H74" s="42">
        <v>3</v>
      </c>
      <c r="I74" s="42">
        <v>7</v>
      </c>
      <c r="J74" s="42">
        <v>7</v>
      </c>
      <c r="K74" s="42">
        <v>7</v>
      </c>
      <c r="L74" s="42">
        <v>6</v>
      </c>
      <c r="M74" s="42">
        <v>2</v>
      </c>
      <c r="N74" s="42">
        <v>1</v>
      </c>
      <c r="O74" s="42">
        <v>1</v>
      </c>
    </row>
    <row r="75" spans="1:15" x14ac:dyDescent="0.25">
      <c r="A75" s="131"/>
      <c r="B75" s="94"/>
      <c r="C75" s="5" t="s">
        <v>10</v>
      </c>
      <c r="D75" s="42">
        <v>4</v>
      </c>
      <c r="E75" s="42">
        <v>4</v>
      </c>
      <c r="F75" s="42">
        <v>3</v>
      </c>
      <c r="G75" s="42">
        <v>3</v>
      </c>
      <c r="H75" s="42">
        <v>4</v>
      </c>
      <c r="I75" s="42">
        <v>6</v>
      </c>
      <c r="J75" s="42">
        <v>5</v>
      </c>
      <c r="K75" s="42">
        <v>5</v>
      </c>
      <c r="L75" s="42">
        <v>5</v>
      </c>
      <c r="M75" s="42">
        <v>4</v>
      </c>
      <c r="N75" s="42">
        <v>4</v>
      </c>
      <c r="O75" s="42">
        <v>5</v>
      </c>
    </row>
    <row r="76" spans="1:15" x14ac:dyDescent="0.25">
      <c r="A76" s="131"/>
      <c r="B76" s="94"/>
      <c r="C76" s="5" t="s">
        <v>11</v>
      </c>
      <c r="D76" s="42">
        <v>5</v>
      </c>
      <c r="E76" s="42">
        <v>5</v>
      </c>
      <c r="F76" s="42">
        <v>3</v>
      </c>
      <c r="G76" s="42">
        <v>2</v>
      </c>
      <c r="H76" s="42">
        <v>7</v>
      </c>
      <c r="I76" s="42">
        <v>18</v>
      </c>
      <c r="J76" s="42">
        <v>18</v>
      </c>
      <c r="K76" s="42">
        <v>17</v>
      </c>
      <c r="L76" s="42">
        <v>16</v>
      </c>
      <c r="M76" s="42">
        <v>6</v>
      </c>
      <c r="N76" s="42">
        <v>6</v>
      </c>
      <c r="O76" s="42">
        <v>7</v>
      </c>
    </row>
    <row r="77" spans="1:15" x14ac:dyDescent="0.25">
      <c r="A77" s="131"/>
      <c r="B77" s="94"/>
      <c r="C77" s="5" t="s">
        <v>12</v>
      </c>
      <c r="D77" s="42">
        <v>2</v>
      </c>
      <c r="E77" s="42">
        <v>2</v>
      </c>
      <c r="F77" s="42">
        <v>4</v>
      </c>
      <c r="G77" s="42">
        <v>4</v>
      </c>
      <c r="H77" s="42">
        <v>3</v>
      </c>
      <c r="I77" s="42">
        <v>7</v>
      </c>
      <c r="J77" s="42">
        <v>8</v>
      </c>
      <c r="K77" s="42">
        <v>7</v>
      </c>
      <c r="L77" s="42">
        <v>7</v>
      </c>
      <c r="M77" s="42">
        <v>3</v>
      </c>
      <c r="N77" s="42">
        <v>2</v>
      </c>
      <c r="O77" s="42">
        <v>3</v>
      </c>
    </row>
    <row r="78" spans="1:15" x14ac:dyDescent="0.25">
      <c r="A78" s="131"/>
      <c r="B78" s="94"/>
      <c r="C78" s="5" t="s">
        <v>13</v>
      </c>
      <c r="D78" s="42">
        <v>3</v>
      </c>
      <c r="E78" s="42">
        <v>3</v>
      </c>
      <c r="F78" s="42">
        <v>2</v>
      </c>
      <c r="G78" s="42">
        <v>1</v>
      </c>
      <c r="H78" s="42">
        <v>4</v>
      </c>
      <c r="I78" s="42">
        <v>10</v>
      </c>
      <c r="J78" s="42">
        <v>11</v>
      </c>
      <c r="K78" s="42">
        <v>11</v>
      </c>
      <c r="L78" s="42">
        <v>11</v>
      </c>
      <c r="M78" s="42">
        <v>4</v>
      </c>
      <c r="N78" s="42">
        <v>4</v>
      </c>
      <c r="O78" s="42">
        <v>5</v>
      </c>
    </row>
    <row r="79" spans="1:15" x14ac:dyDescent="0.25">
      <c r="A79" s="132"/>
      <c r="B79" s="95"/>
      <c r="C79" s="5" t="s">
        <v>5</v>
      </c>
      <c r="D79" s="43">
        <f t="shared" ref="D79:O79" si="8">SUM(D71:D78)</f>
        <v>33</v>
      </c>
      <c r="E79" s="43">
        <f t="shared" si="8"/>
        <v>33</v>
      </c>
      <c r="F79" s="43">
        <f t="shared" si="8"/>
        <v>30</v>
      </c>
      <c r="G79" s="43">
        <f t="shared" si="8"/>
        <v>26</v>
      </c>
      <c r="H79" s="43">
        <f t="shared" si="8"/>
        <v>44</v>
      </c>
      <c r="I79" s="43">
        <f t="shared" si="8"/>
        <v>91</v>
      </c>
      <c r="J79" s="43">
        <f t="shared" si="8"/>
        <v>94</v>
      </c>
      <c r="K79" s="43">
        <f t="shared" si="8"/>
        <v>92</v>
      </c>
      <c r="L79" s="43">
        <f t="shared" si="8"/>
        <v>89</v>
      </c>
      <c r="M79" s="43">
        <f t="shared" si="8"/>
        <v>42</v>
      </c>
      <c r="N79" s="43">
        <f t="shared" si="8"/>
        <v>41</v>
      </c>
      <c r="O79" s="43">
        <f t="shared" si="8"/>
        <v>49</v>
      </c>
    </row>
    <row r="80" spans="1:15" ht="15.6" customHeight="1" x14ac:dyDescent="0.25">
      <c r="A80" s="90" t="s">
        <v>22</v>
      </c>
      <c r="B80" s="93" t="s">
        <v>34</v>
      </c>
      <c r="C80" s="13" t="s">
        <v>6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</row>
    <row r="81" spans="1:15" x14ac:dyDescent="0.25">
      <c r="A81" s="91"/>
      <c r="B81" s="94"/>
      <c r="C81" s="13" t="s">
        <v>7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</row>
    <row r="82" spans="1:15" x14ac:dyDescent="0.25">
      <c r="A82" s="91"/>
      <c r="B82" s="94"/>
      <c r="C82" s="13" t="s">
        <v>8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</row>
    <row r="83" spans="1:15" x14ac:dyDescent="0.25">
      <c r="A83" s="91"/>
      <c r="B83" s="94"/>
      <c r="C83" s="13" t="s">
        <v>9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</row>
    <row r="84" spans="1:15" x14ac:dyDescent="0.25">
      <c r="A84" s="91"/>
      <c r="B84" s="94"/>
      <c r="C84" s="13" t="s">
        <v>10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</row>
    <row r="85" spans="1:15" x14ac:dyDescent="0.25">
      <c r="A85" s="91"/>
      <c r="B85" s="94"/>
      <c r="C85" s="13" t="s">
        <v>11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</row>
    <row r="86" spans="1:15" x14ac:dyDescent="0.25">
      <c r="A86" s="91"/>
      <c r="B86" s="94"/>
      <c r="C86" s="13" t="s">
        <v>12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</row>
    <row r="87" spans="1:15" x14ac:dyDescent="0.25">
      <c r="A87" s="91"/>
      <c r="B87" s="94"/>
      <c r="C87" s="13" t="s">
        <v>13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</row>
    <row r="88" spans="1:15" x14ac:dyDescent="0.25">
      <c r="A88" s="92"/>
      <c r="B88" s="95"/>
      <c r="C88" s="13" t="s">
        <v>5</v>
      </c>
      <c r="D88" s="49">
        <f t="shared" ref="D88:O88" si="9">SUM(D80:D87)</f>
        <v>0</v>
      </c>
      <c r="E88" s="49">
        <f t="shared" si="9"/>
        <v>0</v>
      </c>
      <c r="F88" s="49">
        <f t="shared" si="9"/>
        <v>0</v>
      </c>
      <c r="G88" s="49">
        <f t="shared" si="9"/>
        <v>0</v>
      </c>
      <c r="H88" s="49">
        <f t="shared" si="9"/>
        <v>0</v>
      </c>
      <c r="I88" s="49">
        <f t="shared" si="9"/>
        <v>0</v>
      </c>
      <c r="J88" s="49">
        <f t="shared" si="9"/>
        <v>0</v>
      </c>
      <c r="K88" s="49">
        <f t="shared" si="9"/>
        <v>0</v>
      </c>
      <c r="L88" s="49">
        <f t="shared" si="9"/>
        <v>0</v>
      </c>
      <c r="M88" s="49">
        <f t="shared" si="9"/>
        <v>0</v>
      </c>
      <c r="N88" s="49">
        <f t="shared" si="9"/>
        <v>0</v>
      </c>
      <c r="O88" s="49">
        <f t="shared" si="9"/>
        <v>0</v>
      </c>
    </row>
    <row r="89" spans="1:15" x14ac:dyDescent="0.25">
      <c r="A89" s="96" t="s">
        <v>46</v>
      </c>
      <c r="B89" s="97"/>
      <c r="C89" s="22" t="s">
        <v>6</v>
      </c>
      <c r="D89" s="56">
        <f>D53+D62+D71+D80</f>
        <v>13</v>
      </c>
      <c r="E89" s="56">
        <f t="shared" ref="E89:O89" si="10">E53+E62+E71+E80</f>
        <v>13</v>
      </c>
      <c r="F89" s="56">
        <f t="shared" si="10"/>
        <v>13</v>
      </c>
      <c r="G89" s="56">
        <f t="shared" si="10"/>
        <v>11</v>
      </c>
      <c r="H89" s="56">
        <f t="shared" si="10"/>
        <v>15</v>
      </c>
      <c r="I89" s="56">
        <f t="shared" si="10"/>
        <v>25</v>
      </c>
      <c r="J89" s="56">
        <f t="shared" si="10"/>
        <v>26</v>
      </c>
      <c r="K89" s="56">
        <f t="shared" si="10"/>
        <v>27</v>
      </c>
      <c r="L89" s="56">
        <f t="shared" si="10"/>
        <v>28</v>
      </c>
      <c r="M89" s="56">
        <f t="shared" si="10"/>
        <v>16</v>
      </c>
      <c r="N89" s="56">
        <f t="shared" si="10"/>
        <v>18</v>
      </c>
      <c r="O89" s="56">
        <f t="shared" si="10"/>
        <v>22</v>
      </c>
    </row>
    <row r="90" spans="1:15" ht="17.25" customHeight="1" x14ac:dyDescent="0.25">
      <c r="A90" s="98"/>
      <c r="B90" s="99"/>
      <c r="C90" s="23" t="s">
        <v>7</v>
      </c>
      <c r="D90" s="56">
        <f t="shared" ref="D90:O96" si="11">D54+D63+D72+D81</f>
        <v>4</v>
      </c>
      <c r="E90" s="56">
        <f t="shared" si="11"/>
        <v>5</v>
      </c>
      <c r="F90" s="56">
        <f t="shared" si="11"/>
        <v>3</v>
      </c>
      <c r="G90" s="56">
        <f t="shared" si="11"/>
        <v>5</v>
      </c>
      <c r="H90" s="56">
        <f t="shared" si="11"/>
        <v>9</v>
      </c>
      <c r="I90" s="56">
        <f t="shared" si="11"/>
        <v>19</v>
      </c>
      <c r="J90" s="56">
        <f t="shared" si="11"/>
        <v>20</v>
      </c>
      <c r="K90" s="56">
        <f t="shared" si="11"/>
        <v>19</v>
      </c>
      <c r="L90" s="56">
        <f t="shared" si="11"/>
        <v>17</v>
      </c>
      <c r="M90" s="56">
        <f t="shared" si="11"/>
        <v>8</v>
      </c>
      <c r="N90" s="56">
        <f t="shared" si="11"/>
        <v>6</v>
      </c>
      <c r="O90" s="56">
        <f t="shared" si="11"/>
        <v>5</v>
      </c>
    </row>
    <row r="91" spans="1:15" x14ac:dyDescent="0.25">
      <c r="A91" s="98"/>
      <c r="B91" s="99"/>
      <c r="C91" s="22" t="s">
        <v>8</v>
      </c>
      <c r="D91" s="56">
        <f t="shared" si="11"/>
        <v>0</v>
      </c>
      <c r="E91" s="56">
        <f t="shared" si="11"/>
        <v>0</v>
      </c>
      <c r="F91" s="56">
        <f t="shared" si="11"/>
        <v>0</v>
      </c>
      <c r="G91" s="56">
        <f t="shared" si="11"/>
        <v>0</v>
      </c>
      <c r="H91" s="56">
        <f t="shared" si="11"/>
        <v>0</v>
      </c>
      <c r="I91" s="56">
        <f t="shared" si="11"/>
        <v>0</v>
      </c>
      <c r="J91" s="56">
        <f t="shared" si="11"/>
        <v>0</v>
      </c>
      <c r="K91" s="56">
        <f t="shared" si="11"/>
        <v>0</v>
      </c>
      <c r="L91" s="56">
        <f t="shared" si="11"/>
        <v>0</v>
      </c>
      <c r="M91" s="56">
        <f t="shared" si="11"/>
        <v>0</v>
      </c>
      <c r="N91" s="56">
        <f t="shared" si="11"/>
        <v>0</v>
      </c>
      <c r="O91" s="56">
        <f t="shared" si="11"/>
        <v>0</v>
      </c>
    </row>
    <row r="92" spans="1:15" x14ac:dyDescent="0.25">
      <c r="A92" s="98"/>
      <c r="B92" s="99"/>
      <c r="C92" s="22" t="s">
        <v>9</v>
      </c>
      <c r="D92" s="56">
        <f t="shared" si="11"/>
        <v>2</v>
      </c>
      <c r="E92" s="56">
        <f t="shared" si="11"/>
        <v>2</v>
      </c>
      <c r="F92" s="56">
        <f t="shared" si="11"/>
        <v>2</v>
      </c>
      <c r="G92" s="56">
        <f t="shared" si="11"/>
        <v>2</v>
      </c>
      <c r="H92" s="56">
        <f t="shared" si="11"/>
        <v>4</v>
      </c>
      <c r="I92" s="56">
        <f t="shared" si="11"/>
        <v>9</v>
      </c>
      <c r="J92" s="56">
        <f t="shared" si="11"/>
        <v>8</v>
      </c>
      <c r="K92" s="56">
        <f t="shared" si="11"/>
        <v>8</v>
      </c>
      <c r="L92" s="56">
        <f t="shared" si="11"/>
        <v>7</v>
      </c>
      <c r="M92" s="56">
        <f t="shared" si="11"/>
        <v>3</v>
      </c>
      <c r="N92" s="56">
        <f t="shared" si="11"/>
        <v>2</v>
      </c>
      <c r="O92" s="56">
        <f t="shared" si="11"/>
        <v>2</v>
      </c>
    </row>
    <row r="93" spans="1:15" x14ac:dyDescent="0.25">
      <c r="A93" s="98"/>
      <c r="B93" s="99"/>
      <c r="C93" s="22" t="s">
        <v>10</v>
      </c>
      <c r="D93" s="56">
        <f t="shared" si="11"/>
        <v>4</v>
      </c>
      <c r="E93" s="56">
        <f t="shared" si="11"/>
        <v>4</v>
      </c>
      <c r="F93" s="56">
        <f t="shared" si="11"/>
        <v>3</v>
      </c>
      <c r="G93" s="56">
        <f t="shared" si="11"/>
        <v>3</v>
      </c>
      <c r="H93" s="56">
        <f t="shared" si="11"/>
        <v>4</v>
      </c>
      <c r="I93" s="56">
        <f t="shared" si="11"/>
        <v>6</v>
      </c>
      <c r="J93" s="56">
        <f t="shared" si="11"/>
        <v>5</v>
      </c>
      <c r="K93" s="56">
        <f t="shared" si="11"/>
        <v>5</v>
      </c>
      <c r="L93" s="56">
        <f t="shared" si="11"/>
        <v>5</v>
      </c>
      <c r="M93" s="56">
        <f t="shared" si="11"/>
        <v>4</v>
      </c>
      <c r="N93" s="56">
        <f t="shared" si="11"/>
        <v>4</v>
      </c>
      <c r="O93" s="56">
        <f t="shared" si="11"/>
        <v>5</v>
      </c>
    </row>
    <row r="94" spans="1:15" x14ac:dyDescent="0.25">
      <c r="A94" s="98"/>
      <c r="B94" s="99"/>
      <c r="C94" s="22" t="s">
        <v>11</v>
      </c>
      <c r="D94" s="56">
        <f t="shared" si="11"/>
        <v>5</v>
      </c>
      <c r="E94" s="56">
        <f t="shared" si="11"/>
        <v>5</v>
      </c>
      <c r="F94" s="56">
        <f t="shared" si="11"/>
        <v>3</v>
      </c>
      <c r="G94" s="56">
        <f t="shared" si="11"/>
        <v>2</v>
      </c>
      <c r="H94" s="56">
        <f t="shared" si="11"/>
        <v>7</v>
      </c>
      <c r="I94" s="56">
        <f t="shared" si="11"/>
        <v>19</v>
      </c>
      <c r="J94" s="56">
        <f t="shared" si="11"/>
        <v>19</v>
      </c>
      <c r="K94" s="56">
        <f t="shared" si="11"/>
        <v>17</v>
      </c>
      <c r="L94" s="56">
        <f t="shared" si="11"/>
        <v>16</v>
      </c>
      <c r="M94" s="56">
        <f t="shared" si="11"/>
        <v>6</v>
      </c>
      <c r="N94" s="56">
        <f t="shared" si="11"/>
        <v>6</v>
      </c>
      <c r="O94" s="56">
        <f t="shared" si="11"/>
        <v>7</v>
      </c>
    </row>
    <row r="95" spans="1:15" x14ac:dyDescent="0.25">
      <c r="A95" s="98"/>
      <c r="B95" s="99"/>
      <c r="C95" s="22" t="s">
        <v>12</v>
      </c>
      <c r="D95" s="56">
        <f t="shared" si="11"/>
        <v>2</v>
      </c>
      <c r="E95" s="56">
        <f t="shared" si="11"/>
        <v>2</v>
      </c>
      <c r="F95" s="56">
        <f t="shared" si="11"/>
        <v>4</v>
      </c>
      <c r="G95" s="56">
        <f t="shared" si="11"/>
        <v>4</v>
      </c>
      <c r="H95" s="56">
        <f t="shared" si="11"/>
        <v>3</v>
      </c>
      <c r="I95" s="56">
        <f t="shared" si="11"/>
        <v>7</v>
      </c>
      <c r="J95" s="56">
        <f t="shared" si="11"/>
        <v>8</v>
      </c>
      <c r="K95" s="56">
        <f t="shared" si="11"/>
        <v>7</v>
      </c>
      <c r="L95" s="56">
        <f t="shared" si="11"/>
        <v>7</v>
      </c>
      <c r="M95" s="56">
        <f t="shared" si="11"/>
        <v>3</v>
      </c>
      <c r="N95" s="56">
        <f t="shared" si="11"/>
        <v>2</v>
      </c>
      <c r="O95" s="56">
        <f t="shared" si="11"/>
        <v>3</v>
      </c>
    </row>
    <row r="96" spans="1:15" x14ac:dyDescent="0.25">
      <c r="A96" s="98"/>
      <c r="B96" s="99"/>
      <c r="C96" s="22" t="s">
        <v>13</v>
      </c>
      <c r="D96" s="56">
        <f t="shared" si="11"/>
        <v>4</v>
      </c>
      <c r="E96" s="56">
        <f t="shared" si="11"/>
        <v>5</v>
      </c>
      <c r="F96" s="56">
        <f t="shared" si="11"/>
        <v>3</v>
      </c>
      <c r="G96" s="56">
        <f t="shared" si="11"/>
        <v>3</v>
      </c>
      <c r="H96" s="56">
        <f t="shared" si="11"/>
        <v>7</v>
      </c>
      <c r="I96" s="56">
        <f t="shared" si="11"/>
        <v>14</v>
      </c>
      <c r="J96" s="56">
        <f t="shared" si="11"/>
        <v>15</v>
      </c>
      <c r="K96" s="56">
        <f t="shared" si="11"/>
        <v>15</v>
      </c>
      <c r="L96" s="56">
        <f t="shared" si="11"/>
        <v>15</v>
      </c>
      <c r="M96" s="56">
        <f t="shared" si="11"/>
        <v>7</v>
      </c>
      <c r="N96" s="56">
        <f t="shared" si="11"/>
        <v>6</v>
      </c>
      <c r="O96" s="56">
        <f t="shared" si="11"/>
        <v>6</v>
      </c>
    </row>
    <row r="97" spans="1:15" x14ac:dyDescent="0.25">
      <c r="A97" s="100"/>
      <c r="B97" s="101"/>
      <c r="C97" s="22" t="s">
        <v>5</v>
      </c>
      <c r="D97" s="57">
        <f>SUM(D61,D70,D79,D88)</f>
        <v>34</v>
      </c>
      <c r="E97" s="57">
        <f t="shared" ref="E97:O97" si="12">SUM(E61,E70,E79,E88)</f>
        <v>36</v>
      </c>
      <c r="F97" s="57">
        <f t="shared" si="12"/>
        <v>31</v>
      </c>
      <c r="G97" s="57">
        <f t="shared" si="12"/>
        <v>30</v>
      </c>
      <c r="H97" s="57">
        <f t="shared" si="12"/>
        <v>49</v>
      </c>
      <c r="I97" s="57">
        <f t="shared" si="12"/>
        <v>99</v>
      </c>
      <c r="J97" s="58">
        <f t="shared" si="12"/>
        <v>101</v>
      </c>
      <c r="K97" s="59">
        <f t="shared" si="12"/>
        <v>98</v>
      </c>
      <c r="L97" s="60">
        <f t="shared" si="12"/>
        <v>95</v>
      </c>
      <c r="M97" s="57">
        <f t="shared" si="12"/>
        <v>47</v>
      </c>
      <c r="N97" s="57">
        <f t="shared" si="12"/>
        <v>44</v>
      </c>
      <c r="O97" s="57">
        <f t="shared" si="12"/>
        <v>50</v>
      </c>
    </row>
    <row r="98" spans="1:15" x14ac:dyDescent="0.25">
      <c r="A98" s="10"/>
      <c r="B98" s="10"/>
      <c r="C98" s="10"/>
      <c r="D98" s="67"/>
      <c r="E98" s="67"/>
      <c r="F98" s="67"/>
      <c r="G98" s="67"/>
      <c r="H98" s="67"/>
      <c r="I98" s="67"/>
      <c r="J98" s="68"/>
      <c r="K98" s="69"/>
      <c r="L98" s="70"/>
      <c r="M98" s="67"/>
      <c r="N98" s="67"/>
      <c r="O98" s="67"/>
    </row>
    <row r="99" spans="1:15" x14ac:dyDescent="0.25">
      <c r="A99" s="88" t="s">
        <v>42</v>
      </c>
      <c r="B99" s="89"/>
      <c r="C99" s="24"/>
      <c r="D99" s="57">
        <f t="shared" ref="D99:O99" si="13">SUM(D50,D97)</f>
        <v>189</v>
      </c>
      <c r="E99" s="57">
        <f t="shared" si="13"/>
        <v>192</v>
      </c>
      <c r="F99" s="57">
        <f t="shared" si="13"/>
        <v>196</v>
      </c>
      <c r="G99" s="57">
        <f t="shared" si="13"/>
        <v>208</v>
      </c>
      <c r="H99" s="57">
        <f t="shared" si="13"/>
        <v>266</v>
      </c>
      <c r="I99" s="57">
        <f t="shared" si="13"/>
        <v>339</v>
      </c>
      <c r="J99" s="58">
        <f t="shared" si="13"/>
        <v>350</v>
      </c>
      <c r="K99" s="59">
        <f t="shared" si="13"/>
        <v>347</v>
      </c>
      <c r="L99" s="60">
        <f t="shared" si="13"/>
        <v>346</v>
      </c>
      <c r="M99" s="57">
        <f t="shared" si="13"/>
        <v>271</v>
      </c>
      <c r="N99" s="57">
        <f t="shared" si="13"/>
        <v>219</v>
      </c>
      <c r="O99" s="57">
        <f t="shared" si="13"/>
        <v>215</v>
      </c>
    </row>
    <row r="100" spans="1:15" x14ac:dyDescent="0.25">
      <c r="A100" s="12"/>
      <c r="B100" s="12"/>
      <c r="C100" s="12"/>
      <c r="D100" s="1"/>
      <c r="E100" s="1"/>
      <c r="F100" s="1"/>
      <c r="G100" s="1"/>
      <c r="H100" s="1"/>
      <c r="I100" s="1"/>
      <c r="J100" s="1"/>
      <c r="K100" s="19"/>
      <c r="L100" s="1"/>
      <c r="M100" s="1"/>
      <c r="N100" s="1"/>
      <c r="O100" s="1"/>
    </row>
    <row r="101" spans="1:15" x14ac:dyDescent="0.25">
      <c r="A101" s="117" t="s">
        <v>17</v>
      </c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</row>
    <row r="102" spans="1:15" x14ac:dyDescent="0.25">
      <c r="A102" s="117" t="s">
        <v>18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</row>
    <row r="103" spans="1:15" x14ac:dyDescent="0.25">
      <c r="A103" s="117" t="s">
        <v>48</v>
      </c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</row>
  </sheetData>
  <mergeCells count="27">
    <mergeCell ref="A103:O103"/>
    <mergeCell ref="A1:O1"/>
    <mergeCell ref="A2:O2"/>
    <mergeCell ref="B62:B70"/>
    <mergeCell ref="A62:A70"/>
    <mergeCell ref="B71:B79"/>
    <mergeCell ref="A71:A79"/>
    <mergeCell ref="B53:B61"/>
    <mergeCell ref="A53:A61"/>
    <mergeCell ref="A24:A32"/>
    <mergeCell ref="B24:B32"/>
    <mergeCell ref="A3:O3"/>
    <mergeCell ref="A4:O4"/>
    <mergeCell ref="A6:A14"/>
    <mergeCell ref="B6:B14"/>
    <mergeCell ref="A15:A23"/>
    <mergeCell ref="B15:B23"/>
    <mergeCell ref="A89:B97"/>
    <mergeCell ref="A99:B99"/>
    <mergeCell ref="A101:O101"/>
    <mergeCell ref="A102:O102"/>
    <mergeCell ref="A33:A41"/>
    <mergeCell ref="B33:B41"/>
    <mergeCell ref="A42:B50"/>
    <mergeCell ref="A51:O51"/>
    <mergeCell ref="A80:A88"/>
    <mergeCell ref="B80:B88"/>
  </mergeCells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4"/>
  <sheetViews>
    <sheetView zoomScale="80" zoomScaleNormal="80" workbookViewId="0">
      <selection activeCell="A7" sqref="A7:A15"/>
    </sheetView>
  </sheetViews>
  <sheetFormatPr defaultColWidth="11" defaultRowHeight="15.75" x14ac:dyDescent="0.25"/>
  <cols>
    <col min="1" max="1" width="45.75" customWidth="1"/>
    <col min="2" max="2" width="13" customWidth="1"/>
    <col min="3" max="3" width="28.5" customWidth="1"/>
  </cols>
  <sheetData>
    <row r="1" spans="1:15" x14ac:dyDescent="0.25">
      <c r="A1" s="102" t="s">
        <v>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</row>
    <row r="2" spans="1:15" ht="18" customHeight="1" x14ac:dyDescent="0.25">
      <c r="A2" s="105" t="s">
        <v>15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</row>
    <row r="3" spans="1:15" ht="46.15" customHeight="1" x14ac:dyDescent="0.25">
      <c r="A3" s="108" t="s">
        <v>33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</row>
    <row r="4" spans="1:15" s="36" customFormat="1" x14ac:dyDescent="0.25">
      <c r="A4" s="27" t="s">
        <v>28</v>
      </c>
      <c r="B4" s="136" t="s">
        <v>26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8"/>
    </row>
    <row r="5" spans="1:15" x14ac:dyDescent="0.25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7"/>
    </row>
    <row r="6" spans="1:15" s="35" customFormat="1" ht="30" x14ac:dyDescent="0.25">
      <c r="A6" s="30" t="s">
        <v>19</v>
      </c>
      <c r="B6" s="28" t="s">
        <v>27</v>
      </c>
      <c r="C6" s="31" t="s">
        <v>14</v>
      </c>
      <c r="D6" s="32">
        <v>45658</v>
      </c>
      <c r="E6" s="32">
        <v>45689</v>
      </c>
      <c r="F6" s="32">
        <v>45717</v>
      </c>
      <c r="G6" s="32">
        <v>45748</v>
      </c>
      <c r="H6" s="32">
        <v>45778</v>
      </c>
      <c r="I6" s="32">
        <v>45809</v>
      </c>
      <c r="J6" s="32">
        <v>45839</v>
      </c>
      <c r="K6" s="32">
        <v>45870</v>
      </c>
      <c r="L6" s="32">
        <v>45901</v>
      </c>
      <c r="M6" s="32">
        <v>45931</v>
      </c>
      <c r="N6" s="32">
        <v>45962</v>
      </c>
      <c r="O6" s="32">
        <v>45992</v>
      </c>
    </row>
    <row r="7" spans="1:15" x14ac:dyDescent="0.25">
      <c r="A7" s="111" t="s">
        <v>2</v>
      </c>
      <c r="B7" s="114" t="s">
        <v>34</v>
      </c>
      <c r="C7" s="4" t="s">
        <v>6</v>
      </c>
      <c r="D7" s="42">
        <f>'PG&amp;E 2025 DR Allocations'!D6*1.097</f>
        <v>44.976999999999997</v>
      </c>
      <c r="E7" s="42">
        <f>'PG&amp;E 2025 DR Allocations'!E6*1.097</f>
        <v>47.170999999999999</v>
      </c>
      <c r="F7" s="42">
        <f>'PG&amp;E 2025 DR Allocations'!F6*1.097</f>
        <v>47.170999999999999</v>
      </c>
      <c r="G7" s="42">
        <f>'PG&amp;E 2025 DR Allocations'!G6*1.097</f>
        <v>50.461999999999996</v>
      </c>
      <c r="H7" s="42">
        <f>'PG&amp;E 2025 DR Allocations'!H6*1.097</f>
        <v>50.461999999999996</v>
      </c>
      <c r="I7" s="42">
        <f>'PG&amp;E 2025 DR Allocations'!I6*1.097</f>
        <v>51.558999999999997</v>
      </c>
      <c r="J7" s="42">
        <f>'PG&amp;E 2025 DR Allocations'!J6*1.097</f>
        <v>50.461999999999996</v>
      </c>
      <c r="K7" s="42">
        <f>'PG&amp;E 2025 DR Allocations'!K6*1.097</f>
        <v>52.655999999999999</v>
      </c>
      <c r="L7" s="42">
        <f>'PG&amp;E 2025 DR Allocations'!L6*1.097</f>
        <v>55.946999999999996</v>
      </c>
      <c r="M7" s="42">
        <f>'PG&amp;E 2025 DR Allocations'!M6*1.097</f>
        <v>53.753</v>
      </c>
      <c r="N7" s="42">
        <f>'PG&amp;E 2025 DR Allocations'!N6*1.097</f>
        <v>54.85</v>
      </c>
      <c r="O7" s="42">
        <f>'PG&amp;E 2025 DR Allocations'!O6*1.097</f>
        <v>50.461999999999996</v>
      </c>
    </row>
    <row r="8" spans="1:15" x14ac:dyDescent="0.25">
      <c r="A8" s="112"/>
      <c r="B8" s="115"/>
      <c r="C8" s="4" t="s">
        <v>7</v>
      </c>
      <c r="D8" s="42">
        <f>'PG&amp;E 2025 DR Allocations'!D7*1.097</f>
        <v>5.4849999999999994</v>
      </c>
      <c r="E8" s="42">
        <f>'PG&amp;E 2025 DR Allocations'!E7*1.097</f>
        <v>4.3879999999999999</v>
      </c>
      <c r="F8" s="42">
        <f>'PG&amp;E 2025 DR Allocations'!F7*1.097</f>
        <v>6.5819999999999999</v>
      </c>
      <c r="G8" s="42">
        <f>'PG&amp;E 2025 DR Allocations'!G7*1.097</f>
        <v>7.6790000000000003</v>
      </c>
      <c r="H8" s="42">
        <f>'PG&amp;E 2025 DR Allocations'!H7*1.097</f>
        <v>10.969999999999999</v>
      </c>
      <c r="I8" s="42">
        <f>'PG&amp;E 2025 DR Allocations'!I7*1.097</f>
        <v>13.164</v>
      </c>
      <c r="J8" s="42">
        <f>'PG&amp;E 2025 DR Allocations'!J7*1.097</f>
        <v>8.7759999999999998</v>
      </c>
      <c r="K8" s="42">
        <f>'PG&amp;E 2025 DR Allocations'!K7*1.097</f>
        <v>7.6790000000000003</v>
      </c>
      <c r="L8" s="42">
        <f>'PG&amp;E 2025 DR Allocations'!L7*1.097</f>
        <v>8.7759999999999998</v>
      </c>
      <c r="M8" s="42">
        <f>'PG&amp;E 2025 DR Allocations'!M7*1.097</f>
        <v>6.5819999999999999</v>
      </c>
      <c r="N8" s="42">
        <f>'PG&amp;E 2025 DR Allocations'!N7*1.097</f>
        <v>5.4849999999999994</v>
      </c>
      <c r="O8" s="42">
        <f>'PG&amp;E 2025 DR Allocations'!O7*1.097</f>
        <v>5.4849999999999994</v>
      </c>
    </row>
    <row r="9" spans="1:15" x14ac:dyDescent="0.25">
      <c r="A9" s="112"/>
      <c r="B9" s="115"/>
      <c r="C9" s="4" t="s">
        <v>8</v>
      </c>
      <c r="D9" s="42">
        <f>'PG&amp;E 2025 DR Allocations'!D8*1.097</f>
        <v>0</v>
      </c>
      <c r="E9" s="42">
        <f>'PG&amp;E 2025 DR Allocations'!E8*1.097</f>
        <v>0</v>
      </c>
      <c r="F9" s="42">
        <f>'PG&amp;E 2025 DR Allocations'!F8*1.097</f>
        <v>0</v>
      </c>
      <c r="G9" s="42">
        <f>'PG&amp;E 2025 DR Allocations'!G8*1.097</f>
        <v>0</v>
      </c>
      <c r="H9" s="42">
        <f>'PG&amp;E 2025 DR Allocations'!H8*1.097</f>
        <v>0</v>
      </c>
      <c r="I9" s="42">
        <f>'PG&amp;E 2025 DR Allocations'!I8*1.097</f>
        <v>0</v>
      </c>
      <c r="J9" s="42">
        <f>'PG&amp;E 2025 DR Allocations'!J8*1.097</f>
        <v>0</v>
      </c>
      <c r="K9" s="42">
        <f>'PG&amp;E 2025 DR Allocations'!K8*1.097</f>
        <v>0</v>
      </c>
      <c r="L9" s="42">
        <f>'PG&amp;E 2025 DR Allocations'!L8*1.097</f>
        <v>0</v>
      </c>
      <c r="M9" s="42">
        <f>'PG&amp;E 2025 DR Allocations'!M8*1.097</f>
        <v>0</v>
      </c>
      <c r="N9" s="42">
        <f>'PG&amp;E 2025 DR Allocations'!N8*1.097</f>
        <v>0</v>
      </c>
      <c r="O9" s="42">
        <f>'PG&amp;E 2025 DR Allocations'!O8*1.097</f>
        <v>0</v>
      </c>
    </row>
    <row r="10" spans="1:15" x14ac:dyDescent="0.25">
      <c r="A10" s="112"/>
      <c r="B10" s="115"/>
      <c r="C10" s="4" t="s">
        <v>9</v>
      </c>
      <c r="D10" s="42">
        <f>'PG&amp;E 2025 DR Allocations'!D9*1.097</f>
        <v>44.976999999999997</v>
      </c>
      <c r="E10" s="42">
        <f>'PG&amp;E 2025 DR Allocations'!E9*1.097</f>
        <v>43.879999999999995</v>
      </c>
      <c r="F10" s="42">
        <f>'PG&amp;E 2025 DR Allocations'!F9*1.097</f>
        <v>47.170999999999999</v>
      </c>
      <c r="G10" s="42">
        <f>'PG&amp;E 2025 DR Allocations'!G9*1.097</f>
        <v>49.365000000000002</v>
      </c>
      <c r="H10" s="42">
        <f>'PG&amp;E 2025 DR Allocations'!H9*1.097</f>
        <v>50.461999999999996</v>
      </c>
      <c r="I10" s="42">
        <f>'PG&amp;E 2025 DR Allocations'!I9*1.097</f>
        <v>51.558999999999997</v>
      </c>
      <c r="J10" s="42">
        <f>'PG&amp;E 2025 DR Allocations'!J9*1.097</f>
        <v>51.558999999999997</v>
      </c>
      <c r="K10" s="42">
        <f>'PG&amp;E 2025 DR Allocations'!K9*1.097</f>
        <v>52.655999999999999</v>
      </c>
      <c r="L10" s="42">
        <f>'PG&amp;E 2025 DR Allocations'!L9*1.097</f>
        <v>50.461999999999996</v>
      </c>
      <c r="M10" s="42">
        <f>'PG&amp;E 2025 DR Allocations'!M9*1.097</f>
        <v>46.073999999999998</v>
      </c>
      <c r="N10" s="42">
        <f>'PG&amp;E 2025 DR Allocations'!N9*1.097</f>
        <v>47.170999999999999</v>
      </c>
      <c r="O10" s="42">
        <f>'PG&amp;E 2025 DR Allocations'!O9*1.097</f>
        <v>44.976999999999997</v>
      </c>
    </row>
    <row r="11" spans="1:15" x14ac:dyDescent="0.25">
      <c r="A11" s="112"/>
      <c r="B11" s="115"/>
      <c r="C11" s="4" t="s">
        <v>10</v>
      </c>
      <c r="D11" s="42">
        <f>'PG&amp;E 2025 DR Allocations'!D10*1.097</f>
        <v>3.2909999999999999</v>
      </c>
      <c r="E11" s="42">
        <f>'PG&amp;E 2025 DR Allocations'!E10*1.097</f>
        <v>3.2909999999999999</v>
      </c>
      <c r="F11" s="42">
        <f>'PG&amp;E 2025 DR Allocations'!F10*1.097</f>
        <v>3.2909999999999999</v>
      </c>
      <c r="G11" s="42">
        <f>'PG&amp;E 2025 DR Allocations'!G10*1.097</f>
        <v>2.194</v>
      </c>
      <c r="H11" s="42">
        <f>'PG&amp;E 2025 DR Allocations'!H10*1.097</f>
        <v>3.2909999999999999</v>
      </c>
      <c r="I11" s="42">
        <f>'PG&amp;E 2025 DR Allocations'!I10*1.097</f>
        <v>3.2909999999999999</v>
      </c>
      <c r="J11" s="42">
        <f>'PG&amp;E 2025 DR Allocations'!J10*1.097</f>
        <v>2.194</v>
      </c>
      <c r="K11" s="42">
        <f>'PG&amp;E 2025 DR Allocations'!K10*1.097</f>
        <v>3.2909999999999999</v>
      </c>
      <c r="L11" s="42">
        <f>'PG&amp;E 2025 DR Allocations'!L10*1.097</f>
        <v>3.2909999999999999</v>
      </c>
      <c r="M11" s="42">
        <f>'PG&amp;E 2025 DR Allocations'!M10*1.097</f>
        <v>3.2909999999999999</v>
      </c>
      <c r="N11" s="42">
        <f>'PG&amp;E 2025 DR Allocations'!N10*1.097</f>
        <v>2.194</v>
      </c>
      <c r="O11" s="42">
        <f>'PG&amp;E 2025 DR Allocations'!O10*1.097</f>
        <v>3.2909999999999999</v>
      </c>
    </row>
    <row r="12" spans="1:15" x14ac:dyDescent="0.25">
      <c r="A12" s="112"/>
      <c r="B12" s="115"/>
      <c r="C12" s="4" t="s">
        <v>11</v>
      </c>
      <c r="D12" s="42">
        <f>'PG&amp;E 2025 DR Allocations'!D11*1.097</f>
        <v>9.8729999999999993</v>
      </c>
      <c r="E12" s="42">
        <f>'PG&amp;E 2025 DR Allocations'!E11*1.097</f>
        <v>9.8729999999999993</v>
      </c>
      <c r="F12" s="42">
        <f>'PG&amp;E 2025 DR Allocations'!F11*1.097</f>
        <v>9.8729999999999993</v>
      </c>
      <c r="G12" s="42">
        <f>'PG&amp;E 2025 DR Allocations'!G11*1.097</f>
        <v>9.8729999999999993</v>
      </c>
      <c r="H12" s="42">
        <f>'PG&amp;E 2025 DR Allocations'!H11*1.097</f>
        <v>9.8729999999999993</v>
      </c>
      <c r="I12" s="42">
        <f>'PG&amp;E 2025 DR Allocations'!I11*1.097</f>
        <v>8.7759999999999998</v>
      </c>
      <c r="J12" s="42">
        <f>'PG&amp;E 2025 DR Allocations'!J11*1.097</f>
        <v>10.969999999999999</v>
      </c>
      <c r="K12" s="42">
        <f>'PG&amp;E 2025 DR Allocations'!K11*1.097</f>
        <v>10.969999999999999</v>
      </c>
      <c r="L12" s="42">
        <f>'PG&amp;E 2025 DR Allocations'!L11*1.097</f>
        <v>10.969999999999999</v>
      </c>
      <c r="M12" s="42">
        <f>'PG&amp;E 2025 DR Allocations'!M11*1.097</f>
        <v>10.969999999999999</v>
      </c>
      <c r="N12" s="42">
        <f>'PG&amp;E 2025 DR Allocations'!N11*1.097</f>
        <v>12.067</v>
      </c>
      <c r="O12" s="42">
        <f>'PG&amp;E 2025 DR Allocations'!O11*1.097</f>
        <v>9.8729999999999993</v>
      </c>
    </row>
    <row r="13" spans="1:15" x14ac:dyDescent="0.25">
      <c r="A13" s="112"/>
      <c r="B13" s="115"/>
      <c r="C13" s="4" t="s">
        <v>12</v>
      </c>
      <c r="D13" s="42">
        <f>'PG&amp;E 2025 DR Allocations'!D12*1.097</f>
        <v>7.6790000000000003</v>
      </c>
      <c r="E13" s="42">
        <f>'PG&amp;E 2025 DR Allocations'!E12*1.097</f>
        <v>7.6790000000000003</v>
      </c>
      <c r="F13" s="42">
        <f>'PG&amp;E 2025 DR Allocations'!F12*1.097</f>
        <v>8.7759999999999998</v>
      </c>
      <c r="G13" s="42">
        <f>'PG&amp;E 2025 DR Allocations'!G12*1.097</f>
        <v>7.6790000000000003</v>
      </c>
      <c r="H13" s="42">
        <f>'PG&amp;E 2025 DR Allocations'!H12*1.097</f>
        <v>8.7759999999999998</v>
      </c>
      <c r="I13" s="42">
        <f>'PG&amp;E 2025 DR Allocations'!I12*1.097</f>
        <v>10.969999999999999</v>
      </c>
      <c r="J13" s="42">
        <f>'PG&amp;E 2025 DR Allocations'!J12*1.097</f>
        <v>8.7759999999999998</v>
      </c>
      <c r="K13" s="42">
        <f>'PG&amp;E 2025 DR Allocations'!K12*1.097</f>
        <v>9.8729999999999993</v>
      </c>
      <c r="L13" s="42">
        <f>'PG&amp;E 2025 DR Allocations'!L12*1.097</f>
        <v>10.969999999999999</v>
      </c>
      <c r="M13" s="42">
        <f>'PG&amp;E 2025 DR Allocations'!M12*1.097</f>
        <v>10.969999999999999</v>
      </c>
      <c r="N13" s="42">
        <f>'PG&amp;E 2025 DR Allocations'!N12*1.097</f>
        <v>7.6790000000000003</v>
      </c>
      <c r="O13" s="42">
        <f>'PG&amp;E 2025 DR Allocations'!O12*1.097</f>
        <v>6.5819999999999999</v>
      </c>
    </row>
    <row r="14" spans="1:15" x14ac:dyDescent="0.25">
      <c r="A14" s="112"/>
      <c r="B14" s="115"/>
      <c r="C14" s="4" t="s">
        <v>13</v>
      </c>
      <c r="D14" s="42">
        <f>'PG&amp;E 2025 DR Allocations'!D13*1.097</f>
        <v>53.753</v>
      </c>
      <c r="E14" s="42">
        <f>'PG&amp;E 2025 DR Allocations'!E13*1.097</f>
        <v>54.85</v>
      </c>
      <c r="F14" s="42">
        <f>'PG&amp;E 2025 DR Allocations'!F13*1.097</f>
        <v>58.140999999999998</v>
      </c>
      <c r="G14" s="42">
        <f>'PG&amp;E 2025 DR Allocations'!G13*1.097</f>
        <v>68.013999999999996</v>
      </c>
      <c r="H14" s="42">
        <f>'PG&amp;E 2025 DR Allocations'!H13*1.097</f>
        <v>68.013999999999996</v>
      </c>
      <c r="I14" s="42">
        <f>'PG&amp;E 2025 DR Allocations'!I13*1.097</f>
        <v>71.304999999999993</v>
      </c>
      <c r="J14" s="42">
        <f>'PG&amp;E 2025 DR Allocations'!J13*1.097</f>
        <v>72.402000000000001</v>
      </c>
      <c r="K14" s="42">
        <f>'PG&amp;E 2025 DR Allocations'!K13*1.097</f>
        <v>66.917000000000002</v>
      </c>
      <c r="L14" s="42">
        <f>'PG&amp;E 2025 DR Allocations'!L13*1.097</f>
        <v>71.304999999999993</v>
      </c>
      <c r="M14" s="42">
        <f>'PG&amp;E 2025 DR Allocations'!M13*1.097</f>
        <v>70.207999999999998</v>
      </c>
      <c r="N14" s="42">
        <f>'PG&amp;E 2025 DR Allocations'!N13*1.097</f>
        <v>62.528999999999996</v>
      </c>
      <c r="O14" s="42">
        <f>'PG&amp;E 2025 DR Allocations'!O13*1.097</f>
        <v>60.335000000000001</v>
      </c>
    </row>
    <row r="15" spans="1:15" x14ac:dyDescent="0.25">
      <c r="A15" s="113"/>
      <c r="B15" s="116"/>
      <c r="C15" s="4" t="s">
        <v>5</v>
      </c>
      <c r="D15" s="43">
        <f>SUM(D7:D14)</f>
        <v>170.035</v>
      </c>
      <c r="E15" s="43">
        <f t="shared" ref="E15:O15" si="0">SUM(E7:E14)</f>
        <v>171.13200000000001</v>
      </c>
      <c r="F15" s="43">
        <f t="shared" si="0"/>
        <v>181.005</v>
      </c>
      <c r="G15" s="43">
        <f t="shared" si="0"/>
        <v>195.26600000000002</v>
      </c>
      <c r="H15" s="43">
        <f t="shared" si="0"/>
        <v>201.84800000000001</v>
      </c>
      <c r="I15" s="43">
        <f t="shared" si="0"/>
        <v>210.62399999999997</v>
      </c>
      <c r="J15" s="43">
        <f t="shared" si="0"/>
        <v>205.13900000000001</v>
      </c>
      <c r="K15" s="43">
        <f t="shared" si="0"/>
        <v>204.042</v>
      </c>
      <c r="L15" s="43">
        <f t="shared" si="0"/>
        <v>211.721</v>
      </c>
      <c r="M15" s="43">
        <f t="shared" si="0"/>
        <v>201.84799999999998</v>
      </c>
      <c r="N15" s="43">
        <f t="shared" si="0"/>
        <v>191.97499999999999</v>
      </c>
      <c r="O15" s="43">
        <f t="shared" si="0"/>
        <v>181.005</v>
      </c>
    </row>
    <row r="16" spans="1:15" x14ac:dyDescent="0.25">
      <c r="A16" s="118" t="s">
        <v>3</v>
      </c>
      <c r="B16" s="121" t="s">
        <v>34</v>
      </c>
      <c r="C16" s="13" t="s">
        <v>6</v>
      </c>
      <c r="D16" s="44">
        <f>'PG&amp;E 2025 DR Allocations'!D15*1.097</f>
        <v>0</v>
      </c>
      <c r="E16" s="44">
        <f>'PG&amp;E 2025 DR Allocations'!E15*1.097</f>
        <v>0</v>
      </c>
      <c r="F16" s="44">
        <f>'PG&amp;E 2025 DR Allocations'!F15*1.097</f>
        <v>0</v>
      </c>
      <c r="G16" s="44">
        <f>'PG&amp;E 2025 DR Allocations'!G15*1.097</f>
        <v>0</v>
      </c>
      <c r="H16" s="44">
        <f>'PG&amp;E 2025 DR Allocations'!H15*1.097</f>
        <v>4.3879999999999999</v>
      </c>
      <c r="I16" s="44">
        <f>'PG&amp;E 2025 DR Allocations'!I15*1.097</f>
        <v>4.3879999999999999</v>
      </c>
      <c r="J16" s="44">
        <f>'PG&amp;E 2025 DR Allocations'!J15*1.097</f>
        <v>9.8729999999999993</v>
      </c>
      <c r="K16" s="44">
        <f>'PG&amp;E 2025 DR Allocations'!K15*1.097</f>
        <v>12.067</v>
      </c>
      <c r="L16" s="44">
        <f>'PG&amp;E 2025 DR Allocations'!L15*1.097</f>
        <v>10.969999999999999</v>
      </c>
      <c r="M16" s="44">
        <f>'PG&amp;E 2025 DR Allocations'!M15*1.097</f>
        <v>9.8729999999999993</v>
      </c>
      <c r="N16" s="44">
        <f>'PG&amp;E 2025 DR Allocations'!N15*1.097</f>
        <v>0</v>
      </c>
      <c r="O16" s="44">
        <f>'PG&amp;E 2025 DR Allocations'!O15*1.097</f>
        <v>0</v>
      </c>
    </row>
    <row r="17" spans="1:15" x14ac:dyDescent="0.25">
      <c r="A17" s="119"/>
      <c r="B17" s="122"/>
      <c r="C17" s="13" t="s">
        <v>7</v>
      </c>
      <c r="D17" s="44">
        <f>'PG&amp;E 2025 DR Allocations'!D16*1.097</f>
        <v>0</v>
      </c>
      <c r="E17" s="44">
        <f>'PG&amp;E 2025 DR Allocations'!E16*1.097</f>
        <v>0</v>
      </c>
      <c r="F17" s="44">
        <f>'PG&amp;E 2025 DR Allocations'!F16*1.097</f>
        <v>0</v>
      </c>
      <c r="G17" s="44">
        <f>'PG&amp;E 2025 DR Allocations'!G16*1.097</f>
        <v>0</v>
      </c>
      <c r="H17" s="44">
        <f>'PG&amp;E 2025 DR Allocations'!H16*1.097</f>
        <v>4.3879999999999999</v>
      </c>
      <c r="I17" s="44">
        <f>'PG&amp;E 2025 DR Allocations'!I16*1.097</f>
        <v>4.3879999999999999</v>
      </c>
      <c r="J17" s="44">
        <f>'PG&amp;E 2025 DR Allocations'!J16*1.097</f>
        <v>5.4849999999999994</v>
      </c>
      <c r="K17" s="44">
        <f>'PG&amp;E 2025 DR Allocations'!K16*1.097</f>
        <v>5.4849999999999994</v>
      </c>
      <c r="L17" s="44">
        <f>'PG&amp;E 2025 DR Allocations'!L16*1.097</f>
        <v>5.4849999999999994</v>
      </c>
      <c r="M17" s="44">
        <f>'PG&amp;E 2025 DR Allocations'!M16*1.097</f>
        <v>5.4849999999999994</v>
      </c>
      <c r="N17" s="44">
        <f>'PG&amp;E 2025 DR Allocations'!N16*1.097</f>
        <v>0</v>
      </c>
      <c r="O17" s="44">
        <f>'PG&amp;E 2025 DR Allocations'!O16*1.097</f>
        <v>0</v>
      </c>
    </row>
    <row r="18" spans="1:15" x14ac:dyDescent="0.25">
      <c r="A18" s="119"/>
      <c r="B18" s="122"/>
      <c r="C18" s="13" t="s">
        <v>8</v>
      </c>
      <c r="D18" s="44">
        <f>'PG&amp;E 2025 DR Allocations'!D17*1.097</f>
        <v>0</v>
      </c>
      <c r="E18" s="44">
        <f>'PG&amp;E 2025 DR Allocations'!E17*1.097</f>
        <v>0</v>
      </c>
      <c r="F18" s="44">
        <f>'PG&amp;E 2025 DR Allocations'!F17*1.097</f>
        <v>0</v>
      </c>
      <c r="G18" s="44">
        <f>'PG&amp;E 2025 DR Allocations'!G17*1.097</f>
        <v>0</v>
      </c>
      <c r="H18" s="44">
        <f>'PG&amp;E 2025 DR Allocations'!H17*1.097</f>
        <v>0</v>
      </c>
      <c r="I18" s="44">
        <f>'PG&amp;E 2025 DR Allocations'!I17*1.097</f>
        <v>0</v>
      </c>
      <c r="J18" s="44">
        <f>'PG&amp;E 2025 DR Allocations'!J17*1.097</f>
        <v>0</v>
      </c>
      <c r="K18" s="44">
        <f>'PG&amp;E 2025 DR Allocations'!K17*1.097</f>
        <v>0</v>
      </c>
      <c r="L18" s="44">
        <f>'PG&amp;E 2025 DR Allocations'!L17*1.097</f>
        <v>0</v>
      </c>
      <c r="M18" s="44">
        <f>'PG&amp;E 2025 DR Allocations'!M17*1.097</f>
        <v>0</v>
      </c>
      <c r="N18" s="44">
        <f>'PG&amp;E 2025 DR Allocations'!N17*1.097</f>
        <v>0</v>
      </c>
      <c r="O18" s="44">
        <f>'PG&amp;E 2025 DR Allocations'!O17*1.097</f>
        <v>0</v>
      </c>
    </row>
    <row r="19" spans="1:15" x14ac:dyDescent="0.25">
      <c r="A19" s="119"/>
      <c r="B19" s="122"/>
      <c r="C19" s="13" t="s">
        <v>9</v>
      </c>
      <c r="D19" s="44">
        <f>'PG&amp;E 2025 DR Allocations'!D18*1.097</f>
        <v>0</v>
      </c>
      <c r="E19" s="44">
        <f>'PG&amp;E 2025 DR Allocations'!E18*1.097</f>
        <v>0</v>
      </c>
      <c r="F19" s="44">
        <f>'PG&amp;E 2025 DR Allocations'!F18*1.097</f>
        <v>0</v>
      </c>
      <c r="G19" s="44">
        <f>'PG&amp;E 2025 DR Allocations'!G18*1.097</f>
        <v>0</v>
      </c>
      <c r="H19" s="44">
        <f>'PG&amp;E 2025 DR Allocations'!H18*1.097</f>
        <v>1.097</v>
      </c>
      <c r="I19" s="44">
        <f>'PG&amp;E 2025 DR Allocations'!I18*1.097</f>
        <v>1.097</v>
      </c>
      <c r="J19" s="44">
        <f>'PG&amp;E 2025 DR Allocations'!J18*1.097</f>
        <v>2.194</v>
      </c>
      <c r="K19" s="44">
        <f>'PG&amp;E 2025 DR Allocations'!K18*1.097</f>
        <v>2.194</v>
      </c>
      <c r="L19" s="44">
        <f>'PG&amp;E 2025 DR Allocations'!L18*1.097</f>
        <v>2.194</v>
      </c>
      <c r="M19" s="44">
        <f>'PG&amp;E 2025 DR Allocations'!M18*1.097</f>
        <v>1.097</v>
      </c>
      <c r="N19" s="44">
        <f>'PG&amp;E 2025 DR Allocations'!N18*1.097</f>
        <v>0</v>
      </c>
      <c r="O19" s="44">
        <f>'PG&amp;E 2025 DR Allocations'!O18*1.097</f>
        <v>0</v>
      </c>
    </row>
    <row r="20" spans="1:15" x14ac:dyDescent="0.25">
      <c r="A20" s="119"/>
      <c r="B20" s="122"/>
      <c r="C20" s="13" t="s">
        <v>10</v>
      </c>
      <c r="D20" s="44">
        <f>'PG&amp;E 2025 DR Allocations'!D19*1.097</f>
        <v>0</v>
      </c>
      <c r="E20" s="44">
        <f>'PG&amp;E 2025 DR Allocations'!E19*1.097</f>
        <v>0</v>
      </c>
      <c r="F20" s="44">
        <f>'PG&amp;E 2025 DR Allocations'!F19*1.097</f>
        <v>0</v>
      </c>
      <c r="G20" s="44">
        <f>'PG&amp;E 2025 DR Allocations'!G19*1.097</f>
        <v>0</v>
      </c>
      <c r="H20" s="44">
        <f>'PG&amp;E 2025 DR Allocations'!H19*1.097</f>
        <v>1.097</v>
      </c>
      <c r="I20" s="44">
        <f>'PG&amp;E 2025 DR Allocations'!I19*1.097</f>
        <v>1.097</v>
      </c>
      <c r="J20" s="44">
        <f>'PG&amp;E 2025 DR Allocations'!J19*1.097</f>
        <v>2.194</v>
      </c>
      <c r="K20" s="44">
        <f>'PG&amp;E 2025 DR Allocations'!K19*1.097</f>
        <v>2.194</v>
      </c>
      <c r="L20" s="44">
        <f>'PG&amp;E 2025 DR Allocations'!L19*1.097</f>
        <v>2.194</v>
      </c>
      <c r="M20" s="44">
        <f>'PG&amp;E 2025 DR Allocations'!M19*1.097</f>
        <v>2.194</v>
      </c>
      <c r="N20" s="44">
        <f>'PG&amp;E 2025 DR Allocations'!N19*1.097</f>
        <v>0</v>
      </c>
      <c r="O20" s="44">
        <f>'PG&amp;E 2025 DR Allocations'!O19*1.097</f>
        <v>0</v>
      </c>
    </row>
    <row r="21" spans="1:15" x14ac:dyDescent="0.25">
      <c r="A21" s="119"/>
      <c r="B21" s="122"/>
      <c r="C21" s="13" t="s">
        <v>11</v>
      </c>
      <c r="D21" s="44">
        <f>'PG&amp;E 2025 DR Allocations'!D20*1.097</f>
        <v>0</v>
      </c>
      <c r="E21" s="44">
        <f>'PG&amp;E 2025 DR Allocations'!E20*1.097</f>
        <v>0</v>
      </c>
      <c r="F21" s="44">
        <f>'PG&amp;E 2025 DR Allocations'!F20*1.097</f>
        <v>0</v>
      </c>
      <c r="G21" s="44">
        <f>'PG&amp;E 2025 DR Allocations'!G20*1.097</f>
        <v>0</v>
      </c>
      <c r="H21" s="44">
        <f>'PG&amp;E 2025 DR Allocations'!H20*1.097</f>
        <v>0</v>
      </c>
      <c r="I21" s="44">
        <f>'PG&amp;E 2025 DR Allocations'!I20*1.097</f>
        <v>0</v>
      </c>
      <c r="J21" s="44">
        <f>'PG&amp;E 2025 DR Allocations'!J20*1.097</f>
        <v>0</v>
      </c>
      <c r="K21" s="44">
        <f>'PG&amp;E 2025 DR Allocations'!K20*1.097</f>
        <v>0</v>
      </c>
      <c r="L21" s="44">
        <f>'PG&amp;E 2025 DR Allocations'!L20*1.097</f>
        <v>0</v>
      </c>
      <c r="M21" s="44">
        <f>'PG&amp;E 2025 DR Allocations'!M20*1.097</f>
        <v>0</v>
      </c>
      <c r="N21" s="44">
        <f>'PG&amp;E 2025 DR Allocations'!N20*1.097</f>
        <v>0</v>
      </c>
      <c r="O21" s="44">
        <f>'PG&amp;E 2025 DR Allocations'!O20*1.097</f>
        <v>0</v>
      </c>
    </row>
    <row r="22" spans="1:15" x14ac:dyDescent="0.25">
      <c r="A22" s="119"/>
      <c r="B22" s="122"/>
      <c r="C22" s="13" t="s">
        <v>12</v>
      </c>
      <c r="D22" s="44">
        <f>'PG&amp;E 2025 DR Allocations'!D21*1.097</f>
        <v>0</v>
      </c>
      <c r="E22" s="44">
        <f>'PG&amp;E 2025 DR Allocations'!E21*1.097</f>
        <v>0</v>
      </c>
      <c r="F22" s="44">
        <f>'PG&amp;E 2025 DR Allocations'!F21*1.097</f>
        <v>0</v>
      </c>
      <c r="G22" s="44">
        <f>'PG&amp;E 2025 DR Allocations'!G21*1.097</f>
        <v>0</v>
      </c>
      <c r="H22" s="44">
        <f>'PG&amp;E 2025 DR Allocations'!H21*1.097</f>
        <v>0</v>
      </c>
      <c r="I22" s="44">
        <f>'PG&amp;E 2025 DR Allocations'!I21*1.097</f>
        <v>0</v>
      </c>
      <c r="J22" s="44">
        <f>'PG&amp;E 2025 DR Allocations'!J21*1.097</f>
        <v>1.097</v>
      </c>
      <c r="K22" s="44">
        <f>'PG&amp;E 2025 DR Allocations'!K21*1.097</f>
        <v>1.097</v>
      </c>
      <c r="L22" s="44">
        <f>'PG&amp;E 2025 DR Allocations'!L21*1.097</f>
        <v>1.097</v>
      </c>
      <c r="M22" s="44">
        <f>'PG&amp;E 2025 DR Allocations'!M21*1.097</f>
        <v>1.097</v>
      </c>
      <c r="N22" s="44">
        <f>'PG&amp;E 2025 DR Allocations'!N21*1.097</f>
        <v>0</v>
      </c>
      <c r="O22" s="44">
        <f>'PG&amp;E 2025 DR Allocations'!O21*1.097</f>
        <v>0</v>
      </c>
    </row>
    <row r="23" spans="1:15" x14ac:dyDescent="0.25">
      <c r="A23" s="119"/>
      <c r="B23" s="122"/>
      <c r="C23" s="13" t="s">
        <v>13</v>
      </c>
      <c r="D23" s="44">
        <f>'PG&amp;E 2025 DR Allocations'!D22*1.097</f>
        <v>0</v>
      </c>
      <c r="E23" s="44">
        <f>'PG&amp;E 2025 DR Allocations'!E22*1.097</f>
        <v>0</v>
      </c>
      <c r="F23" s="44">
        <f>'PG&amp;E 2025 DR Allocations'!F22*1.097</f>
        <v>0</v>
      </c>
      <c r="G23" s="44">
        <f>'PG&amp;E 2025 DR Allocations'!G22*1.097</f>
        <v>0</v>
      </c>
      <c r="H23" s="44">
        <f>'PG&amp;E 2025 DR Allocations'!H22*1.097</f>
        <v>10.969999999999999</v>
      </c>
      <c r="I23" s="44">
        <f>'PG&amp;E 2025 DR Allocations'!I22*1.097</f>
        <v>13.164</v>
      </c>
      <c r="J23" s="44">
        <f>'PG&amp;E 2025 DR Allocations'!J22*1.097</f>
        <v>17.552</v>
      </c>
      <c r="K23" s="44">
        <f>'PG&amp;E 2025 DR Allocations'!K22*1.097</f>
        <v>17.552</v>
      </c>
      <c r="L23" s="44">
        <f>'PG&amp;E 2025 DR Allocations'!L22*1.097</f>
        <v>15.358000000000001</v>
      </c>
      <c r="M23" s="44">
        <f>'PG&amp;E 2025 DR Allocations'!M22*1.097</f>
        <v>14.260999999999999</v>
      </c>
      <c r="N23" s="44">
        <f>'PG&amp;E 2025 DR Allocations'!N22*1.097</f>
        <v>0</v>
      </c>
      <c r="O23" s="44">
        <f>'PG&amp;E 2025 DR Allocations'!O22*1.097</f>
        <v>0</v>
      </c>
    </row>
    <row r="24" spans="1:15" ht="15.6" customHeight="1" x14ac:dyDescent="0.25">
      <c r="A24" s="120"/>
      <c r="B24" s="123"/>
      <c r="C24" s="13" t="s">
        <v>5</v>
      </c>
      <c r="D24" s="49">
        <f>SUM(D16:D23)</f>
        <v>0</v>
      </c>
      <c r="E24" s="49">
        <f t="shared" ref="E24:O24" si="1">SUM(E16:E23)</f>
        <v>0</v>
      </c>
      <c r="F24" s="49">
        <f t="shared" si="1"/>
        <v>0</v>
      </c>
      <c r="G24" s="49">
        <f t="shared" si="1"/>
        <v>0</v>
      </c>
      <c r="H24" s="49">
        <f t="shared" si="1"/>
        <v>21.939999999999998</v>
      </c>
      <c r="I24" s="49">
        <f t="shared" si="1"/>
        <v>24.134</v>
      </c>
      <c r="J24" s="49">
        <f t="shared" si="1"/>
        <v>38.394999999999996</v>
      </c>
      <c r="K24" s="49">
        <f t="shared" si="1"/>
        <v>40.588999999999999</v>
      </c>
      <c r="L24" s="49">
        <f t="shared" si="1"/>
        <v>37.298000000000002</v>
      </c>
      <c r="M24" s="49">
        <f t="shared" si="1"/>
        <v>34.006999999999998</v>
      </c>
      <c r="N24" s="49">
        <f t="shared" si="1"/>
        <v>0</v>
      </c>
      <c r="O24" s="49">
        <f t="shared" si="1"/>
        <v>0</v>
      </c>
    </row>
    <row r="25" spans="1:15" x14ac:dyDescent="0.25">
      <c r="A25" s="111" t="s">
        <v>0</v>
      </c>
      <c r="B25" s="114" t="s">
        <v>34</v>
      </c>
      <c r="C25" s="5" t="s">
        <v>6</v>
      </c>
      <c r="D25" s="42">
        <f>'PG&amp;E 2025 DR Allocations'!D24*1.097</f>
        <v>0</v>
      </c>
      <c r="E25" s="42">
        <f>'PG&amp;E 2025 DR Allocations'!E24*1.097</f>
        <v>0</v>
      </c>
      <c r="F25" s="42">
        <f>'PG&amp;E 2025 DR Allocations'!F24*1.097</f>
        <v>0</v>
      </c>
      <c r="G25" s="42">
        <f>'PG&amp;E 2025 DR Allocations'!G24*1.097</f>
        <v>0</v>
      </c>
      <c r="H25" s="42">
        <f>'PG&amp;E 2025 DR Allocations'!H24*1.097</f>
        <v>0</v>
      </c>
      <c r="I25" s="42">
        <f>'PG&amp;E 2025 DR Allocations'!I24*1.097</f>
        <v>0</v>
      </c>
      <c r="J25" s="42">
        <f>'PG&amp;E 2025 DR Allocations'!J24*1.097</f>
        <v>0</v>
      </c>
      <c r="K25" s="42">
        <f>'PG&amp;E 2025 DR Allocations'!K24*1.097</f>
        <v>0</v>
      </c>
      <c r="L25" s="42">
        <f>'PG&amp;E 2025 DR Allocations'!L24*1.097</f>
        <v>0</v>
      </c>
      <c r="M25" s="42">
        <f>'PG&amp;E 2025 DR Allocations'!M24*1.097</f>
        <v>0</v>
      </c>
      <c r="N25" s="42">
        <f>'PG&amp;E 2025 DR Allocations'!N24*1.097</f>
        <v>0</v>
      </c>
      <c r="O25" s="42">
        <f>'PG&amp;E 2025 DR Allocations'!O24*1.097</f>
        <v>0</v>
      </c>
    </row>
    <row r="26" spans="1:15" x14ac:dyDescent="0.25">
      <c r="A26" s="112"/>
      <c r="B26" s="115"/>
      <c r="C26" s="5" t="s">
        <v>7</v>
      </c>
      <c r="D26" s="42">
        <f>'PG&amp;E 2025 DR Allocations'!D25*1.097</f>
        <v>0</v>
      </c>
      <c r="E26" s="42">
        <f>'PG&amp;E 2025 DR Allocations'!E25*1.097</f>
        <v>0</v>
      </c>
      <c r="F26" s="42">
        <f>'PG&amp;E 2025 DR Allocations'!F25*1.097</f>
        <v>0</v>
      </c>
      <c r="G26" s="42">
        <f>'PG&amp;E 2025 DR Allocations'!G25*1.097</f>
        <v>0</v>
      </c>
      <c r="H26" s="42">
        <f>'PG&amp;E 2025 DR Allocations'!H25*1.097</f>
        <v>0</v>
      </c>
      <c r="I26" s="42">
        <f>'PG&amp;E 2025 DR Allocations'!I25*1.097</f>
        <v>0</v>
      </c>
      <c r="J26" s="42">
        <f>'PG&amp;E 2025 DR Allocations'!J25*1.097</f>
        <v>0</v>
      </c>
      <c r="K26" s="42">
        <f>'PG&amp;E 2025 DR Allocations'!K25*1.097</f>
        <v>0</v>
      </c>
      <c r="L26" s="42">
        <f>'PG&amp;E 2025 DR Allocations'!L25*1.097</f>
        <v>0</v>
      </c>
      <c r="M26" s="42">
        <f>'PG&amp;E 2025 DR Allocations'!M25*1.097</f>
        <v>0</v>
      </c>
      <c r="N26" s="42">
        <f>'PG&amp;E 2025 DR Allocations'!N25*1.097</f>
        <v>0</v>
      </c>
      <c r="O26" s="42">
        <f>'PG&amp;E 2025 DR Allocations'!O25*1.097</f>
        <v>0</v>
      </c>
    </row>
    <row r="27" spans="1:15" x14ac:dyDescent="0.25">
      <c r="A27" s="112"/>
      <c r="B27" s="115"/>
      <c r="C27" s="5" t="s">
        <v>8</v>
      </c>
      <c r="D27" s="42">
        <f>'PG&amp;E 2025 DR Allocations'!D26*1.097</f>
        <v>0</v>
      </c>
      <c r="E27" s="42">
        <f>'PG&amp;E 2025 DR Allocations'!E26*1.097</f>
        <v>0</v>
      </c>
      <c r="F27" s="42">
        <f>'PG&amp;E 2025 DR Allocations'!F26*1.097</f>
        <v>0</v>
      </c>
      <c r="G27" s="42">
        <f>'PG&amp;E 2025 DR Allocations'!G26*1.097</f>
        <v>0</v>
      </c>
      <c r="H27" s="42">
        <f>'PG&amp;E 2025 DR Allocations'!H26*1.097</f>
        <v>0</v>
      </c>
      <c r="I27" s="42">
        <f>'PG&amp;E 2025 DR Allocations'!I26*1.097</f>
        <v>0</v>
      </c>
      <c r="J27" s="42">
        <f>'PG&amp;E 2025 DR Allocations'!J26*1.097</f>
        <v>0</v>
      </c>
      <c r="K27" s="42">
        <f>'PG&amp;E 2025 DR Allocations'!K26*1.097</f>
        <v>0</v>
      </c>
      <c r="L27" s="42">
        <f>'PG&amp;E 2025 DR Allocations'!L26*1.097</f>
        <v>0</v>
      </c>
      <c r="M27" s="42">
        <f>'PG&amp;E 2025 DR Allocations'!M26*1.097</f>
        <v>0</v>
      </c>
      <c r="N27" s="42">
        <f>'PG&amp;E 2025 DR Allocations'!N26*1.097</f>
        <v>0</v>
      </c>
      <c r="O27" s="42">
        <f>'PG&amp;E 2025 DR Allocations'!O26*1.097</f>
        <v>0</v>
      </c>
    </row>
    <row r="28" spans="1:15" x14ac:dyDescent="0.25">
      <c r="A28" s="112"/>
      <c r="B28" s="115"/>
      <c r="C28" s="5" t="s">
        <v>9</v>
      </c>
      <c r="D28" s="42">
        <f>'PG&amp;E 2025 DR Allocations'!D27*1.097</f>
        <v>0</v>
      </c>
      <c r="E28" s="42">
        <f>'PG&amp;E 2025 DR Allocations'!E27*1.097</f>
        <v>0</v>
      </c>
      <c r="F28" s="42">
        <f>'PG&amp;E 2025 DR Allocations'!F27*1.097</f>
        <v>0</v>
      </c>
      <c r="G28" s="42">
        <f>'PG&amp;E 2025 DR Allocations'!G27*1.097</f>
        <v>0</v>
      </c>
      <c r="H28" s="42">
        <f>'PG&amp;E 2025 DR Allocations'!H27*1.097</f>
        <v>0</v>
      </c>
      <c r="I28" s="42">
        <f>'PG&amp;E 2025 DR Allocations'!I27*1.097</f>
        <v>0</v>
      </c>
      <c r="J28" s="42">
        <f>'PG&amp;E 2025 DR Allocations'!J27*1.097</f>
        <v>0</v>
      </c>
      <c r="K28" s="42">
        <f>'PG&amp;E 2025 DR Allocations'!K27*1.097</f>
        <v>0</v>
      </c>
      <c r="L28" s="42">
        <f>'PG&amp;E 2025 DR Allocations'!L27*1.097</f>
        <v>0</v>
      </c>
      <c r="M28" s="42">
        <f>'PG&amp;E 2025 DR Allocations'!M27*1.097</f>
        <v>0</v>
      </c>
      <c r="N28" s="42">
        <f>'PG&amp;E 2025 DR Allocations'!N27*1.097</f>
        <v>0</v>
      </c>
      <c r="O28" s="42">
        <f>'PG&amp;E 2025 DR Allocations'!O27*1.097</f>
        <v>0</v>
      </c>
    </row>
    <row r="29" spans="1:15" x14ac:dyDescent="0.25">
      <c r="A29" s="112"/>
      <c r="B29" s="115"/>
      <c r="C29" s="5" t="s">
        <v>10</v>
      </c>
      <c r="D29" s="42">
        <f>'PG&amp;E 2025 DR Allocations'!D28*1.097</f>
        <v>0</v>
      </c>
      <c r="E29" s="42">
        <f>'PG&amp;E 2025 DR Allocations'!E28*1.097</f>
        <v>0</v>
      </c>
      <c r="F29" s="42">
        <f>'PG&amp;E 2025 DR Allocations'!F28*1.097</f>
        <v>0</v>
      </c>
      <c r="G29" s="42">
        <f>'PG&amp;E 2025 DR Allocations'!G28*1.097</f>
        <v>0</v>
      </c>
      <c r="H29" s="42">
        <f>'PG&amp;E 2025 DR Allocations'!H28*1.097</f>
        <v>0</v>
      </c>
      <c r="I29" s="42">
        <f>'PG&amp;E 2025 DR Allocations'!I28*1.097</f>
        <v>0</v>
      </c>
      <c r="J29" s="42">
        <f>'PG&amp;E 2025 DR Allocations'!J28*1.097</f>
        <v>0</v>
      </c>
      <c r="K29" s="42">
        <f>'PG&amp;E 2025 DR Allocations'!K28*1.097</f>
        <v>0</v>
      </c>
      <c r="L29" s="42">
        <f>'PG&amp;E 2025 DR Allocations'!L28*1.097</f>
        <v>0</v>
      </c>
      <c r="M29" s="42">
        <f>'PG&amp;E 2025 DR Allocations'!M28*1.097</f>
        <v>0</v>
      </c>
      <c r="N29" s="42">
        <f>'PG&amp;E 2025 DR Allocations'!N28*1.097</f>
        <v>0</v>
      </c>
      <c r="O29" s="42">
        <f>'PG&amp;E 2025 DR Allocations'!O28*1.097</f>
        <v>0</v>
      </c>
    </row>
    <row r="30" spans="1:15" x14ac:dyDescent="0.25">
      <c r="A30" s="112"/>
      <c r="B30" s="115"/>
      <c r="C30" s="5" t="s">
        <v>11</v>
      </c>
      <c r="D30" s="42">
        <f>'PG&amp;E 2025 DR Allocations'!D29*1.097</f>
        <v>0</v>
      </c>
      <c r="E30" s="42">
        <f>'PG&amp;E 2025 DR Allocations'!E29*1.097</f>
        <v>0</v>
      </c>
      <c r="F30" s="42">
        <f>'PG&amp;E 2025 DR Allocations'!F29*1.097</f>
        <v>0</v>
      </c>
      <c r="G30" s="42">
        <f>'PG&amp;E 2025 DR Allocations'!G29*1.097</f>
        <v>0</v>
      </c>
      <c r="H30" s="42">
        <f>'PG&amp;E 2025 DR Allocations'!H29*1.097</f>
        <v>0</v>
      </c>
      <c r="I30" s="42">
        <f>'PG&amp;E 2025 DR Allocations'!I29*1.097</f>
        <v>0</v>
      </c>
      <c r="J30" s="42">
        <f>'PG&amp;E 2025 DR Allocations'!J29*1.097</f>
        <v>0</v>
      </c>
      <c r="K30" s="42">
        <f>'PG&amp;E 2025 DR Allocations'!K29*1.097</f>
        <v>0</v>
      </c>
      <c r="L30" s="42">
        <f>'PG&amp;E 2025 DR Allocations'!L29*1.097</f>
        <v>0</v>
      </c>
      <c r="M30" s="42">
        <f>'PG&amp;E 2025 DR Allocations'!M29*1.097</f>
        <v>0</v>
      </c>
      <c r="N30" s="42">
        <f>'PG&amp;E 2025 DR Allocations'!N29*1.097</f>
        <v>0</v>
      </c>
      <c r="O30" s="42">
        <f>'PG&amp;E 2025 DR Allocations'!O29*1.097</f>
        <v>0</v>
      </c>
    </row>
    <row r="31" spans="1:15" x14ac:dyDescent="0.25">
      <c r="A31" s="112"/>
      <c r="B31" s="115"/>
      <c r="C31" s="5" t="s">
        <v>12</v>
      </c>
      <c r="D31" s="42">
        <f>'PG&amp;E 2025 DR Allocations'!D30*1.097</f>
        <v>0</v>
      </c>
      <c r="E31" s="42">
        <f>'PG&amp;E 2025 DR Allocations'!E30*1.097</f>
        <v>0</v>
      </c>
      <c r="F31" s="42">
        <f>'PG&amp;E 2025 DR Allocations'!F30*1.097</f>
        <v>0</v>
      </c>
      <c r="G31" s="42">
        <f>'PG&amp;E 2025 DR Allocations'!G30*1.097</f>
        <v>0</v>
      </c>
      <c r="H31" s="42">
        <f>'PG&amp;E 2025 DR Allocations'!H30*1.097</f>
        <v>0</v>
      </c>
      <c r="I31" s="42">
        <f>'PG&amp;E 2025 DR Allocations'!I30*1.097</f>
        <v>0</v>
      </c>
      <c r="J31" s="42">
        <f>'PG&amp;E 2025 DR Allocations'!J30*1.097</f>
        <v>0</v>
      </c>
      <c r="K31" s="42">
        <f>'PG&amp;E 2025 DR Allocations'!K30*1.097</f>
        <v>0</v>
      </c>
      <c r="L31" s="42">
        <f>'PG&amp;E 2025 DR Allocations'!L30*1.097</f>
        <v>0</v>
      </c>
      <c r="M31" s="42">
        <f>'PG&amp;E 2025 DR Allocations'!M30*1.097</f>
        <v>0</v>
      </c>
      <c r="N31" s="42">
        <f>'PG&amp;E 2025 DR Allocations'!N30*1.097</f>
        <v>0</v>
      </c>
      <c r="O31" s="42">
        <f>'PG&amp;E 2025 DR Allocations'!O30*1.097</f>
        <v>0</v>
      </c>
    </row>
    <row r="32" spans="1:15" x14ac:dyDescent="0.25">
      <c r="A32" s="112"/>
      <c r="B32" s="115"/>
      <c r="C32" s="5" t="s">
        <v>13</v>
      </c>
      <c r="D32" s="42">
        <f>'PG&amp;E 2025 DR Allocations'!D31*1.097</f>
        <v>0</v>
      </c>
      <c r="E32" s="42">
        <f>'PG&amp;E 2025 DR Allocations'!E31*1.097</f>
        <v>0</v>
      </c>
      <c r="F32" s="42">
        <f>'PG&amp;E 2025 DR Allocations'!F31*1.097</f>
        <v>0</v>
      </c>
      <c r="G32" s="42">
        <f>'PG&amp;E 2025 DR Allocations'!G31*1.097</f>
        <v>0</v>
      </c>
      <c r="H32" s="42">
        <f>'PG&amp;E 2025 DR Allocations'!H31*1.097</f>
        <v>0</v>
      </c>
      <c r="I32" s="42">
        <f>'PG&amp;E 2025 DR Allocations'!I31*1.097</f>
        <v>0</v>
      </c>
      <c r="J32" s="42">
        <f>'PG&amp;E 2025 DR Allocations'!J31*1.097</f>
        <v>1.097</v>
      </c>
      <c r="K32" s="42">
        <f>'PG&amp;E 2025 DR Allocations'!K31*1.097</f>
        <v>1.097</v>
      </c>
      <c r="L32" s="42">
        <f>'PG&amp;E 2025 DR Allocations'!L31*1.097</f>
        <v>1.097</v>
      </c>
      <c r="M32" s="42">
        <f>'PG&amp;E 2025 DR Allocations'!M31*1.097</f>
        <v>1.097</v>
      </c>
      <c r="N32" s="42">
        <f>'PG&amp;E 2025 DR Allocations'!N31*1.097</f>
        <v>0</v>
      </c>
      <c r="O32" s="42">
        <f>'PG&amp;E 2025 DR Allocations'!O31*1.097</f>
        <v>0</v>
      </c>
    </row>
    <row r="33" spans="1:15" x14ac:dyDescent="0.25">
      <c r="A33" s="113"/>
      <c r="B33" s="116"/>
      <c r="C33" s="5" t="s">
        <v>5</v>
      </c>
      <c r="D33" s="43">
        <f t="shared" ref="D33:O33" si="2">SUM(D25:D32)</f>
        <v>0</v>
      </c>
      <c r="E33" s="43">
        <f t="shared" si="2"/>
        <v>0</v>
      </c>
      <c r="F33" s="43">
        <f t="shared" si="2"/>
        <v>0</v>
      </c>
      <c r="G33" s="43">
        <f t="shared" si="2"/>
        <v>0</v>
      </c>
      <c r="H33" s="43">
        <f t="shared" si="2"/>
        <v>0</v>
      </c>
      <c r="I33" s="43">
        <f t="shared" si="2"/>
        <v>0</v>
      </c>
      <c r="J33" s="43">
        <f t="shared" si="2"/>
        <v>1.097</v>
      </c>
      <c r="K33" s="43">
        <f t="shared" si="2"/>
        <v>1.097</v>
      </c>
      <c r="L33" s="43">
        <f t="shared" si="2"/>
        <v>1.097</v>
      </c>
      <c r="M33" s="43">
        <f t="shared" si="2"/>
        <v>1.097</v>
      </c>
      <c r="N33" s="43">
        <f t="shared" si="2"/>
        <v>0</v>
      </c>
      <c r="O33" s="43">
        <f t="shared" si="2"/>
        <v>0</v>
      </c>
    </row>
    <row r="34" spans="1:15" x14ac:dyDescent="0.25">
      <c r="A34" s="118" t="s">
        <v>1</v>
      </c>
      <c r="B34" s="121" t="s">
        <v>34</v>
      </c>
      <c r="C34" s="13" t="s">
        <v>6</v>
      </c>
      <c r="D34" s="44">
        <f>'PG&amp;E 2025 DR Allocations'!D33*1.097</f>
        <v>0</v>
      </c>
      <c r="E34" s="44">
        <f>'PG&amp;E 2025 DR Allocations'!E33*1.097</f>
        <v>0</v>
      </c>
      <c r="F34" s="44">
        <f>'PG&amp;E 2025 DR Allocations'!F33*1.097</f>
        <v>0</v>
      </c>
      <c r="G34" s="44">
        <f>'PG&amp;E 2025 DR Allocations'!G33*1.097</f>
        <v>0</v>
      </c>
      <c r="H34" s="44">
        <f>'PG&amp;E 2025 DR Allocations'!H33*1.097</f>
        <v>3.2909999999999999</v>
      </c>
      <c r="I34" s="44">
        <f>'PG&amp;E 2025 DR Allocations'!I33*1.097</f>
        <v>6.5819999999999999</v>
      </c>
      <c r="J34" s="44">
        <f>'PG&amp;E 2025 DR Allocations'!J33*1.097</f>
        <v>6.5819999999999999</v>
      </c>
      <c r="K34" s="44">
        <f>'PG&amp;E 2025 DR Allocations'!K33*1.097</f>
        <v>6.5819999999999999</v>
      </c>
      <c r="L34" s="44">
        <f>'PG&amp;E 2025 DR Allocations'!L33*1.097</f>
        <v>6.5819999999999999</v>
      </c>
      <c r="M34" s="44">
        <f>'PG&amp;E 2025 DR Allocations'!M33*1.097</f>
        <v>3.2909999999999999</v>
      </c>
      <c r="N34" s="44">
        <f>'PG&amp;E 2025 DR Allocations'!N33*1.097</f>
        <v>0</v>
      </c>
      <c r="O34" s="44">
        <f>'PG&amp;E 2025 DR Allocations'!O33*1.097</f>
        <v>0</v>
      </c>
    </row>
    <row r="35" spans="1:15" x14ac:dyDescent="0.25">
      <c r="A35" s="119"/>
      <c r="B35" s="122"/>
      <c r="C35" s="13" t="s">
        <v>7</v>
      </c>
      <c r="D35" s="44">
        <f>'PG&amp;E 2025 DR Allocations'!D34*1.097</f>
        <v>0</v>
      </c>
      <c r="E35" s="44">
        <f>'PG&amp;E 2025 DR Allocations'!E34*1.097</f>
        <v>0</v>
      </c>
      <c r="F35" s="44">
        <f>'PG&amp;E 2025 DR Allocations'!F34*1.097</f>
        <v>0</v>
      </c>
      <c r="G35" s="44">
        <f>'PG&amp;E 2025 DR Allocations'!G34*1.097</f>
        <v>0</v>
      </c>
      <c r="H35" s="44">
        <f>'PG&amp;E 2025 DR Allocations'!H34*1.097</f>
        <v>3.2909999999999999</v>
      </c>
      <c r="I35" s="44">
        <f>'PG&amp;E 2025 DR Allocations'!I34*1.097</f>
        <v>6.5819999999999999</v>
      </c>
      <c r="J35" s="44">
        <f>'PG&amp;E 2025 DR Allocations'!J34*1.097</f>
        <v>6.5819999999999999</v>
      </c>
      <c r="K35" s="44">
        <f>'PG&amp;E 2025 DR Allocations'!K34*1.097</f>
        <v>6.5819999999999999</v>
      </c>
      <c r="L35" s="44">
        <f>'PG&amp;E 2025 DR Allocations'!L34*1.097</f>
        <v>5.4849999999999994</v>
      </c>
      <c r="M35" s="44">
        <f>'PG&amp;E 2025 DR Allocations'!M34*1.097</f>
        <v>1.097</v>
      </c>
      <c r="N35" s="44">
        <f>'PG&amp;E 2025 DR Allocations'!N34*1.097</f>
        <v>0</v>
      </c>
      <c r="O35" s="44">
        <f>'PG&amp;E 2025 DR Allocations'!O34*1.097</f>
        <v>0</v>
      </c>
    </row>
    <row r="36" spans="1:15" x14ac:dyDescent="0.25">
      <c r="A36" s="119"/>
      <c r="B36" s="122"/>
      <c r="C36" s="13" t="s">
        <v>8</v>
      </c>
      <c r="D36" s="44">
        <f>'PG&amp;E 2025 DR Allocations'!D35*1.097</f>
        <v>0</v>
      </c>
      <c r="E36" s="44">
        <f>'PG&amp;E 2025 DR Allocations'!E35*1.097</f>
        <v>0</v>
      </c>
      <c r="F36" s="44">
        <f>'PG&amp;E 2025 DR Allocations'!F35*1.097</f>
        <v>0</v>
      </c>
      <c r="G36" s="44">
        <f>'PG&amp;E 2025 DR Allocations'!G35*1.097</f>
        <v>0</v>
      </c>
      <c r="H36" s="44">
        <f>'PG&amp;E 2025 DR Allocations'!H35*1.097</f>
        <v>0</v>
      </c>
      <c r="I36" s="44">
        <f>'PG&amp;E 2025 DR Allocations'!I35*1.097</f>
        <v>0</v>
      </c>
      <c r="J36" s="44">
        <f>'PG&amp;E 2025 DR Allocations'!J35*1.097</f>
        <v>0</v>
      </c>
      <c r="K36" s="44">
        <f>'PG&amp;E 2025 DR Allocations'!K35*1.097</f>
        <v>0</v>
      </c>
      <c r="L36" s="44">
        <f>'PG&amp;E 2025 DR Allocations'!L35*1.097</f>
        <v>0</v>
      </c>
      <c r="M36" s="44">
        <f>'PG&amp;E 2025 DR Allocations'!M35*1.097</f>
        <v>0</v>
      </c>
      <c r="N36" s="44">
        <f>'PG&amp;E 2025 DR Allocations'!N35*1.097</f>
        <v>0</v>
      </c>
      <c r="O36" s="44">
        <f>'PG&amp;E 2025 DR Allocations'!O35*1.097</f>
        <v>0</v>
      </c>
    </row>
    <row r="37" spans="1:15" x14ac:dyDescent="0.25">
      <c r="A37" s="119"/>
      <c r="B37" s="122"/>
      <c r="C37" s="13" t="s">
        <v>9</v>
      </c>
      <c r="D37" s="44">
        <f>'PG&amp;E 2025 DR Allocations'!D36*1.097</f>
        <v>0</v>
      </c>
      <c r="E37" s="44">
        <f>'PG&amp;E 2025 DR Allocations'!E36*1.097</f>
        <v>0</v>
      </c>
      <c r="F37" s="44">
        <f>'PG&amp;E 2025 DR Allocations'!F36*1.097</f>
        <v>0</v>
      </c>
      <c r="G37" s="44">
        <f>'PG&amp;E 2025 DR Allocations'!G36*1.097</f>
        <v>0</v>
      </c>
      <c r="H37" s="44">
        <f>'PG&amp;E 2025 DR Allocations'!H36*1.097</f>
        <v>1.097</v>
      </c>
      <c r="I37" s="44">
        <f>'PG&amp;E 2025 DR Allocations'!I36*1.097</f>
        <v>3.2909999999999999</v>
      </c>
      <c r="J37" s="44">
        <f>'PG&amp;E 2025 DR Allocations'!J36*1.097</f>
        <v>3.2909999999999999</v>
      </c>
      <c r="K37" s="44">
        <f>'PG&amp;E 2025 DR Allocations'!K36*1.097</f>
        <v>3.2909999999999999</v>
      </c>
      <c r="L37" s="44">
        <f>'PG&amp;E 2025 DR Allocations'!L36*1.097</f>
        <v>2.194</v>
      </c>
      <c r="M37" s="44">
        <f>'PG&amp;E 2025 DR Allocations'!M36*1.097</f>
        <v>1.097</v>
      </c>
      <c r="N37" s="44">
        <f>'PG&amp;E 2025 DR Allocations'!N36*1.097</f>
        <v>0</v>
      </c>
      <c r="O37" s="44">
        <f>'PG&amp;E 2025 DR Allocations'!O36*1.097</f>
        <v>0</v>
      </c>
    </row>
    <row r="38" spans="1:15" x14ac:dyDescent="0.25">
      <c r="A38" s="119"/>
      <c r="B38" s="122"/>
      <c r="C38" s="13" t="s">
        <v>10</v>
      </c>
      <c r="D38" s="44">
        <f>'PG&amp;E 2025 DR Allocations'!D37*1.097</f>
        <v>0</v>
      </c>
      <c r="E38" s="44">
        <f>'PG&amp;E 2025 DR Allocations'!E37*1.097</f>
        <v>0</v>
      </c>
      <c r="F38" s="44">
        <f>'PG&amp;E 2025 DR Allocations'!F37*1.097</f>
        <v>0</v>
      </c>
      <c r="G38" s="44">
        <f>'PG&amp;E 2025 DR Allocations'!G37*1.097</f>
        <v>0</v>
      </c>
      <c r="H38" s="44">
        <f>'PG&amp;E 2025 DR Allocations'!H37*1.097</f>
        <v>1.097</v>
      </c>
      <c r="I38" s="44">
        <f>'PG&amp;E 2025 DR Allocations'!I37*1.097</f>
        <v>1.097</v>
      </c>
      <c r="J38" s="44">
        <f>'PG&amp;E 2025 DR Allocations'!J37*1.097</f>
        <v>1.097</v>
      </c>
      <c r="K38" s="44">
        <f>'PG&amp;E 2025 DR Allocations'!K37*1.097</f>
        <v>1.097</v>
      </c>
      <c r="L38" s="44">
        <f>'PG&amp;E 2025 DR Allocations'!L37*1.097</f>
        <v>1.097</v>
      </c>
      <c r="M38" s="44">
        <f>'PG&amp;E 2025 DR Allocations'!M37*1.097</f>
        <v>0</v>
      </c>
      <c r="N38" s="44">
        <f>'PG&amp;E 2025 DR Allocations'!N37*1.097</f>
        <v>0</v>
      </c>
      <c r="O38" s="44">
        <f>'PG&amp;E 2025 DR Allocations'!O37*1.097</f>
        <v>0</v>
      </c>
    </row>
    <row r="39" spans="1:15" x14ac:dyDescent="0.25">
      <c r="A39" s="119"/>
      <c r="B39" s="122"/>
      <c r="C39" s="13" t="s">
        <v>11</v>
      </c>
      <c r="D39" s="44">
        <f>'PG&amp;E 2025 DR Allocations'!D38*1.097</f>
        <v>0</v>
      </c>
      <c r="E39" s="44">
        <f>'PG&amp;E 2025 DR Allocations'!E38*1.097</f>
        <v>0</v>
      </c>
      <c r="F39" s="44">
        <f>'PG&amp;E 2025 DR Allocations'!F38*1.097</f>
        <v>0</v>
      </c>
      <c r="G39" s="44">
        <f>'PG&amp;E 2025 DR Allocations'!G38*1.097</f>
        <v>0</v>
      </c>
      <c r="H39" s="44">
        <f>'PG&amp;E 2025 DR Allocations'!H38*1.097</f>
        <v>2.194</v>
      </c>
      <c r="I39" s="44">
        <f>'PG&amp;E 2025 DR Allocations'!I38*1.097</f>
        <v>4.3879999999999999</v>
      </c>
      <c r="J39" s="44">
        <f>'PG&amp;E 2025 DR Allocations'!J38*1.097</f>
        <v>4.3879999999999999</v>
      </c>
      <c r="K39" s="44">
        <f>'PG&amp;E 2025 DR Allocations'!K38*1.097</f>
        <v>3.2909999999999999</v>
      </c>
      <c r="L39" s="44">
        <f>'PG&amp;E 2025 DR Allocations'!L38*1.097</f>
        <v>3.2909999999999999</v>
      </c>
      <c r="M39" s="44">
        <f>'PG&amp;E 2025 DR Allocations'!M38*1.097</f>
        <v>1.097</v>
      </c>
      <c r="N39" s="44">
        <f>'PG&amp;E 2025 DR Allocations'!N38*1.097</f>
        <v>0</v>
      </c>
      <c r="O39" s="44">
        <f>'PG&amp;E 2025 DR Allocations'!O38*1.097</f>
        <v>0</v>
      </c>
    </row>
    <row r="40" spans="1:15" x14ac:dyDescent="0.25">
      <c r="A40" s="119"/>
      <c r="B40" s="122"/>
      <c r="C40" s="13" t="s">
        <v>12</v>
      </c>
      <c r="D40" s="44">
        <f>'PG&amp;E 2025 DR Allocations'!D39*1.097</f>
        <v>0</v>
      </c>
      <c r="E40" s="44">
        <f>'PG&amp;E 2025 DR Allocations'!E39*1.097</f>
        <v>0</v>
      </c>
      <c r="F40" s="44">
        <f>'PG&amp;E 2025 DR Allocations'!F39*1.097</f>
        <v>0</v>
      </c>
      <c r="G40" s="44">
        <f>'PG&amp;E 2025 DR Allocations'!G39*1.097</f>
        <v>0</v>
      </c>
      <c r="H40" s="44">
        <f>'PG&amp;E 2025 DR Allocations'!H39*1.097</f>
        <v>1.097</v>
      </c>
      <c r="I40" s="44">
        <f>'PG&amp;E 2025 DR Allocations'!I39*1.097</f>
        <v>2.194</v>
      </c>
      <c r="J40" s="44">
        <f>'PG&amp;E 2025 DR Allocations'!J39*1.097</f>
        <v>2.194</v>
      </c>
      <c r="K40" s="44">
        <f>'PG&amp;E 2025 DR Allocations'!K39*1.097</f>
        <v>2.194</v>
      </c>
      <c r="L40" s="44">
        <f>'PG&amp;E 2025 DR Allocations'!L39*1.097</f>
        <v>2.194</v>
      </c>
      <c r="M40" s="44">
        <f>'PG&amp;E 2025 DR Allocations'!M39*1.097</f>
        <v>1.097</v>
      </c>
      <c r="N40" s="44">
        <f>'PG&amp;E 2025 DR Allocations'!N39*1.097</f>
        <v>0</v>
      </c>
      <c r="O40" s="44">
        <f>'PG&amp;E 2025 DR Allocations'!O39*1.097</f>
        <v>0</v>
      </c>
    </row>
    <row r="41" spans="1:15" x14ac:dyDescent="0.25">
      <c r="A41" s="119"/>
      <c r="B41" s="122"/>
      <c r="C41" s="13" t="s">
        <v>13</v>
      </c>
      <c r="D41" s="44">
        <f>'PG&amp;E 2025 DR Allocations'!D40*1.097</f>
        <v>0</v>
      </c>
      <c r="E41" s="44">
        <f>'PG&amp;E 2025 DR Allocations'!E40*1.097</f>
        <v>0</v>
      </c>
      <c r="F41" s="44">
        <f>'PG&amp;E 2025 DR Allocations'!F40*1.097</f>
        <v>0</v>
      </c>
      <c r="G41" s="44">
        <f>'PG&amp;E 2025 DR Allocations'!G40*1.097</f>
        <v>0</v>
      </c>
      <c r="H41" s="44">
        <f>'PG&amp;E 2025 DR Allocations'!H40*1.097</f>
        <v>2.194</v>
      </c>
      <c r="I41" s="44">
        <f>'PG&amp;E 2025 DR Allocations'!I40*1.097</f>
        <v>4.3879999999999999</v>
      </c>
      <c r="J41" s="44">
        <f>'PG&amp;E 2025 DR Allocations'!J40*1.097</f>
        <v>4.3879999999999999</v>
      </c>
      <c r="K41" s="44">
        <f>'PG&amp;E 2025 DR Allocations'!K40*1.097</f>
        <v>4.3879999999999999</v>
      </c>
      <c r="L41" s="44">
        <f>'PG&amp;E 2025 DR Allocations'!L40*1.097</f>
        <v>4.3879999999999999</v>
      </c>
      <c r="M41" s="44">
        <f>'PG&amp;E 2025 DR Allocations'!M40*1.097</f>
        <v>1.097</v>
      </c>
      <c r="N41" s="44">
        <f>'PG&amp;E 2025 DR Allocations'!N40*1.097</f>
        <v>0</v>
      </c>
      <c r="O41" s="44">
        <f>'PG&amp;E 2025 DR Allocations'!O40*1.097</f>
        <v>0</v>
      </c>
    </row>
    <row r="42" spans="1:15" x14ac:dyDescent="0.25">
      <c r="A42" s="120"/>
      <c r="B42" s="123"/>
      <c r="C42" s="13" t="s">
        <v>5</v>
      </c>
      <c r="D42" s="49">
        <f t="shared" ref="D42:O42" si="3">SUM(D34:D41)</f>
        <v>0</v>
      </c>
      <c r="E42" s="49">
        <f t="shared" si="3"/>
        <v>0</v>
      </c>
      <c r="F42" s="49">
        <f t="shared" si="3"/>
        <v>0</v>
      </c>
      <c r="G42" s="49">
        <f t="shared" si="3"/>
        <v>0</v>
      </c>
      <c r="H42" s="49">
        <f t="shared" si="3"/>
        <v>14.260999999999999</v>
      </c>
      <c r="I42" s="49">
        <f t="shared" si="3"/>
        <v>28.521999999999998</v>
      </c>
      <c r="J42" s="49">
        <f t="shared" si="3"/>
        <v>28.521999999999998</v>
      </c>
      <c r="K42" s="49">
        <f t="shared" si="3"/>
        <v>27.424999999999997</v>
      </c>
      <c r="L42" s="49">
        <f t="shared" si="3"/>
        <v>25.230999999999995</v>
      </c>
      <c r="M42" s="49">
        <f t="shared" si="3"/>
        <v>8.775999999999998</v>
      </c>
      <c r="N42" s="49">
        <f t="shared" si="3"/>
        <v>0</v>
      </c>
      <c r="O42" s="49">
        <f t="shared" si="3"/>
        <v>0</v>
      </c>
    </row>
    <row r="43" spans="1:15" x14ac:dyDescent="0.25">
      <c r="A43" s="124" t="s">
        <v>44</v>
      </c>
      <c r="B43" s="125"/>
      <c r="C43" s="22" t="s">
        <v>6</v>
      </c>
      <c r="D43" s="51">
        <f t="shared" ref="D43:O50" si="4">SUM(D7,D16,D25,D34)</f>
        <v>44.976999999999997</v>
      </c>
      <c r="E43" s="51">
        <f t="shared" si="4"/>
        <v>47.170999999999999</v>
      </c>
      <c r="F43" s="51">
        <f t="shared" si="4"/>
        <v>47.170999999999999</v>
      </c>
      <c r="G43" s="51">
        <f t="shared" si="4"/>
        <v>50.461999999999996</v>
      </c>
      <c r="H43" s="51">
        <f t="shared" si="4"/>
        <v>58.140999999999991</v>
      </c>
      <c r="I43" s="51">
        <f t="shared" si="4"/>
        <v>62.528999999999996</v>
      </c>
      <c r="J43" s="51">
        <f t="shared" si="4"/>
        <v>66.916999999999987</v>
      </c>
      <c r="K43" s="51">
        <f t="shared" si="4"/>
        <v>71.304999999999993</v>
      </c>
      <c r="L43" s="51">
        <f t="shared" si="4"/>
        <v>73.498999999999995</v>
      </c>
      <c r="M43" s="51">
        <f t="shared" si="4"/>
        <v>66.917000000000002</v>
      </c>
      <c r="N43" s="51">
        <f t="shared" si="4"/>
        <v>54.85</v>
      </c>
      <c r="O43" s="51">
        <f t="shared" si="4"/>
        <v>50.461999999999996</v>
      </c>
    </row>
    <row r="44" spans="1:15" x14ac:dyDescent="0.25">
      <c r="A44" s="126"/>
      <c r="B44" s="127"/>
      <c r="C44" s="22" t="s">
        <v>7</v>
      </c>
      <c r="D44" s="51">
        <f t="shared" si="4"/>
        <v>5.4849999999999994</v>
      </c>
      <c r="E44" s="51">
        <f t="shared" si="4"/>
        <v>4.3879999999999999</v>
      </c>
      <c r="F44" s="51">
        <f t="shared" si="4"/>
        <v>6.5819999999999999</v>
      </c>
      <c r="G44" s="51">
        <f t="shared" si="4"/>
        <v>7.6790000000000003</v>
      </c>
      <c r="H44" s="51">
        <f t="shared" si="4"/>
        <v>18.648999999999997</v>
      </c>
      <c r="I44" s="51">
        <f t="shared" si="4"/>
        <v>24.134</v>
      </c>
      <c r="J44" s="51">
        <f t="shared" si="4"/>
        <v>20.843</v>
      </c>
      <c r="K44" s="51">
        <f t="shared" si="4"/>
        <v>19.745999999999999</v>
      </c>
      <c r="L44" s="51">
        <f t="shared" si="4"/>
        <v>19.745999999999999</v>
      </c>
      <c r="M44" s="51">
        <f t="shared" si="4"/>
        <v>13.164</v>
      </c>
      <c r="N44" s="51">
        <f t="shared" si="4"/>
        <v>5.4849999999999994</v>
      </c>
      <c r="O44" s="51">
        <f t="shared" si="4"/>
        <v>5.4849999999999994</v>
      </c>
    </row>
    <row r="45" spans="1:15" ht="15.6" customHeight="1" x14ac:dyDescent="0.25">
      <c r="A45" s="126"/>
      <c r="B45" s="127"/>
      <c r="C45" s="22" t="s">
        <v>8</v>
      </c>
      <c r="D45" s="51">
        <f t="shared" si="4"/>
        <v>0</v>
      </c>
      <c r="E45" s="51">
        <f t="shared" si="4"/>
        <v>0</v>
      </c>
      <c r="F45" s="51">
        <f t="shared" si="4"/>
        <v>0</v>
      </c>
      <c r="G45" s="51">
        <f t="shared" si="4"/>
        <v>0</v>
      </c>
      <c r="H45" s="51">
        <f t="shared" si="4"/>
        <v>0</v>
      </c>
      <c r="I45" s="51">
        <f t="shared" si="4"/>
        <v>0</v>
      </c>
      <c r="J45" s="51">
        <f t="shared" si="4"/>
        <v>0</v>
      </c>
      <c r="K45" s="51">
        <f t="shared" si="4"/>
        <v>0</v>
      </c>
      <c r="L45" s="51">
        <f t="shared" si="4"/>
        <v>0</v>
      </c>
      <c r="M45" s="51">
        <f t="shared" si="4"/>
        <v>0</v>
      </c>
      <c r="N45" s="51">
        <f t="shared" si="4"/>
        <v>0</v>
      </c>
      <c r="O45" s="51">
        <f t="shared" si="4"/>
        <v>0</v>
      </c>
    </row>
    <row r="46" spans="1:15" x14ac:dyDescent="0.25">
      <c r="A46" s="126"/>
      <c r="B46" s="127"/>
      <c r="C46" s="22" t="s">
        <v>9</v>
      </c>
      <c r="D46" s="51">
        <f t="shared" si="4"/>
        <v>44.976999999999997</v>
      </c>
      <c r="E46" s="51">
        <f t="shared" si="4"/>
        <v>43.879999999999995</v>
      </c>
      <c r="F46" s="51">
        <f t="shared" si="4"/>
        <v>47.170999999999999</v>
      </c>
      <c r="G46" s="51">
        <f t="shared" si="4"/>
        <v>49.365000000000002</v>
      </c>
      <c r="H46" s="51">
        <f t="shared" si="4"/>
        <v>52.655999999999999</v>
      </c>
      <c r="I46" s="51">
        <f t="shared" si="4"/>
        <v>55.946999999999996</v>
      </c>
      <c r="J46" s="51">
        <f t="shared" si="4"/>
        <v>57.043999999999997</v>
      </c>
      <c r="K46" s="51">
        <f t="shared" si="4"/>
        <v>58.140999999999998</v>
      </c>
      <c r="L46" s="51">
        <f t="shared" si="4"/>
        <v>54.85</v>
      </c>
      <c r="M46" s="51">
        <f t="shared" si="4"/>
        <v>48.268000000000001</v>
      </c>
      <c r="N46" s="51">
        <f t="shared" si="4"/>
        <v>47.170999999999999</v>
      </c>
      <c r="O46" s="51">
        <f t="shared" si="4"/>
        <v>44.976999999999997</v>
      </c>
    </row>
    <row r="47" spans="1:15" x14ac:dyDescent="0.25">
      <c r="A47" s="126"/>
      <c r="B47" s="127"/>
      <c r="C47" s="22" t="s">
        <v>10</v>
      </c>
      <c r="D47" s="51">
        <f t="shared" si="4"/>
        <v>3.2909999999999999</v>
      </c>
      <c r="E47" s="51">
        <f t="shared" si="4"/>
        <v>3.2909999999999999</v>
      </c>
      <c r="F47" s="51">
        <f t="shared" si="4"/>
        <v>3.2909999999999999</v>
      </c>
      <c r="G47" s="51">
        <f t="shared" si="4"/>
        <v>2.194</v>
      </c>
      <c r="H47" s="51">
        <f t="shared" si="4"/>
        <v>5.4849999999999994</v>
      </c>
      <c r="I47" s="51">
        <f t="shared" si="4"/>
        <v>5.4849999999999994</v>
      </c>
      <c r="J47" s="51">
        <f t="shared" si="4"/>
        <v>5.4849999999999994</v>
      </c>
      <c r="K47" s="51">
        <f t="shared" si="4"/>
        <v>6.581999999999999</v>
      </c>
      <c r="L47" s="51">
        <f t="shared" si="4"/>
        <v>6.581999999999999</v>
      </c>
      <c r="M47" s="51">
        <f t="shared" si="4"/>
        <v>5.4849999999999994</v>
      </c>
      <c r="N47" s="51">
        <f t="shared" si="4"/>
        <v>2.194</v>
      </c>
      <c r="O47" s="51">
        <f t="shared" si="4"/>
        <v>3.2909999999999999</v>
      </c>
    </row>
    <row r="48" spans="1:15" x14ac:dyDescent="0.25">
      <c r="A48" s="126"/>
      <c r="B48" s="127"/>
      <c r="C48" s="22" t="s">
        <v>11</v>
      </c>
      <c r="D48" s="51">
        <f t="shared" si="4"/>
        <v>9.8729999999999993</v>
      </c>
      <c r="E48" s="51">
        <f t="shared" si="4"/>
        <v>9.8729999999999993</v>
      </c>
      <c r="F48" s="51">
        <f t="shared" si="4"/>
        <v>9.8729999999999993</v>
      </c>
      <c r="G48" s="51">
        <f t="shared" si="4"/>
        <v>9.8729999999999993</v>
      </c>
      <c r="H48" s="51">
        <f t="shared" si="4"/>
        <v>12.067</v>
      </c>
      <c r="I48" s="51">
        <f t="shared" si="4"/>
        <v>13.164</v>
      </c>
      <c r="J48" s="51">
        <f t="shared" si="4"/>
        <v>15.357999999999999</v>
      </c>
      <c r="K48" s="51">
        <f t="shared" si="4"/>
        <v>14.260999999999999</v>
      </c>
      <c r="L48" s="51">
        <f t="shared" si="4"/>
        <v>14.260999999999999</v>
      </c>
      <c r="M48" s="51">
        <f t="shared" si="4"/>
        <v>12.066999999999998</v>
      </c>
      <c r="N48" s="51">
        <f t="shared" si="4"/>
        <v>12.067</v>
      </c>
      <c r="O48" s="51">
        <f t="shared" si="4"/>
        <v>9.8729999999999993</v>
      </c>
    </row>
    <row r="49" spans="1:15" x14ac:dyDescent="0.25">
      <c r="A49" s="126"/>
      <c r="B49" s="127"/>
      <c r="C49" s="22" t="s">
        <v>12</v>
      </c>
      <c r="D49" s="51">
        <f t="shared" si="4"/>
        <v>7.6790000000000003</v>
      </c>
      <c r="E49" s="51">
        <f t="shared" si="4"/>
        <v>7.6790000000000003</v>
      </c>
      <c r="F49" s="51">
        <f t="shared" si="4"/>
        <v>8.7759999999999998</v>
      </c>
      <c r="G49" s="51">
        <f t="shared" si="4"/>
        <v>7.6790000000000003</v>
      </c>
      <c r="H49" s="51">
        <f t="shared" si="4"/>
        <v>9.8729999999999993</v>
      </c>
      <c r="I49" s="51">
        <f t="shared" si="4"/>
        <v>13.163999999999998</v>
      </c>
      <c r="J49" s="51">
        <f t="shared" si="4"/>
        <v>12.067</v>
      </c>
      <c r="K49" s="51">
        <f t="shared" si="4"/>
        <v>13.163999999999998</v>
      </c>
      <c r="L49" s="51">
        <f t="shared" si="4"/>
        <v>14.260999999999999</v>
      </c>
      <c r="M49" s="51">
        <f t="shared" si="4"/>
        <v>13.163999999999998</v>
      </c>
      <c r="N49" s="51">
        <f t="shared" si="4"/>
        <v>7.6790000000000003</v>
      </c>
      <c r="O49" s="51">
        <f t="shared" si="4"/>
        <v>6.5819999999999999</v>
      </c>
    </row>
    <row r="50" spans="1:15" x14ac:dyDescent="0.25">
      <c r="A50" s="126"/>
      <c r="B50" s="127"/>
      <c r="C50" s="22" t="s">
        <v>13</v>
      </c>
      <c r="D50" s="51">
        <f>SUM(D14,D23,D32,D41)</f>
        <v>53.753</v>
      </c>
      <c r="E50" s="51">
        <f t="shared" si="4"/>
        <v>54.85</v>
      </c>
      <c r="F50" s="51">
        <f t="shared" si="4"/>
        <v>58.140999999999998</v>
      </c>
      <c r="G50" s="51">
        <f t="shared" si="4"/>
        <v>68.013999999999996</v>
      </c>
      <c r="H50" s="51">
        <f t="shared" si="4"/>
        <v>81.177999999999997</v>
      </c>
      <c r="I50" s="51">
        <f t="shared" si="4"/>
        <v>88.856999999999999</v>
      </c>
      <c r="J50" s="52">
        <f t="shared" si="4"/>
        <v>95.439000000000007</v>
      </c>
      <c r="K50" s="53">
        <f t="shared" si="4"/>
        <v>89.953999999999994</v>
      </c>
      <c r="L50" s="54">
        <f t="shared" si="4"/>
        <v>92.147999999999996</v>
      </c>
      <c r="M50" s="51">
        <f t="shared" si="4"/>
        <v>86.662999999999982</v>
      </c>
      <c r="N50" s="51">
        <f t="shared" si="4"/>
        <v>62.528999999999996</v>
      </c>
      <c r="O50" s="51">
        <f t="shared" si="4"/>
        <v>60.335000000000001</v>
      </c>
    </row>
    <row r="51" spans="1:15" x14ac:dyDescent="0.25">
      <c r="A51" s="128"/>
      <c r="B51" s="129"/>
      <c r="C51" s="22" t="s">
        <v>5</v>
      </c>
      <c r="D51" s="51">
        <f>SUM(D15,D24,D33,D42)</f>
        <v>170.035</v>
      </c>
      <c r="E51" s="51">
        <f t="shared" ref="E51:O51" si="5">SUM(E15,E24,E33,E42)</f>
        <v>171.13200000000001</v>
      </c>
      <c r="F51" s="51">
        <f t="shared" si="5"/>
        <v>181.005</v>
      </c>
      <c r="G51" s="51">
        <f t="shared" si="5"/>
        <v>195.26600000000002</v>
      </c>
      <c r="H51" s="51">
        <f t="shared" si="5"/>
        <v>238.04900000000001</v>
      </c>
      <c r="I51" s="51">
        <f t="shared" si="5"/>
        <v>263.27999999999997</v>
      </c>
      <c r="J51" s="52">
        <f t="shared" si="5"/>
        <v>273.15300000000002</v>
      </c>
      <c r="K51" s="53">
        <f t="shared" si="5"/>
        <v>273.15300000000002</v>
      </c>
      <c r="L51" s="54">
        <f t="shared" si="5"/>
        <v>275.34699999999998</v>
      </c>
      <c r="M51" s="51">
        <f t="shared" si="5"/>
        <v>245.72800000000001</v>
      </c>
      <c r="N51" s="51">
        <f t="shared" si="5"/>
        <v>191.97499999999999</v>
      </c>
      <c r="O51" s="51">
        <f t="shared" si="5"/>
        <v>181.005</v>
      </c>
    </row>
    <row r="52" spans="1:15" x14ac:dyDescent="0.25">
      <c r="A52" s="142" t="s">
        <v>47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4"/>
    </row>
    <row r="53" spans="1:15" s="35" customFormat="1" ht="30" x14ac:dyDescent="0.25">
      <c r="A53" s="31" t="s">
        <v>47</v>
      </c>
      <c r="B53" s="29" t="s">
        <v>27</v>
      </c>
      <c r="C53" s="38"/>
      <c r="D53" s="32">
        <v>45658</v>
      </c>
      <c r="E53" s="32">
        <v>45689</v>
      </c>
      <c r="F53" s="32">
        <v>45717</v>
      </c>
      <c r="G53" s="32">
        <v>45748</v>
      </c>
      <c r="H53" s="32">
        <v>45778</v>
      </c>
      <c r="I53" s="32">
        <v>45809</v>
      </c>
      <c r="J53" s="32">
        <v>45839</v>
      </c>
      <c r="K53" s="32">
        <v>45870</v>
      </c>
      <c r="L53" s="32">
        <v>45901</v>
      </c>
      <c r="M53" s="32">
        <v>45931</v>
      </c>
      <c r="N53" s="32">
        <v>45962</v>
      </c>
      <c r="O53" s="32">
        <v>45992</v>
      </c>
    </row>
    <row r="54" spans="1:15" ht="30" customHeight="1" x14ac:dyDescent="0.25">
      <c r="A54" s="130" t="s">
        <v>20</v>
      </c>
      <c r="B54" s="93" t="s">
        <v>35</v>
      </c>
      <c r="C54" s="5" t="s">
        <v>6</v>
      </c>
      <c r="D54" s="42">
        <f>'PG&amp;E 2025 DR Allocations'!D53*1.097</f>
        <v>0</v>
      </c>
      <c r="E54" s="42">
        <f>'PG&amp;E 2025 DR Allocations'!E53*1.097</f>
        <v>0</v>
      </c>
      <c r="F54" s="42">
        <f>'PG&amp;E 2025 DR Allocations'!F53*1.097</f>
        <v>0</v>
      </c>
      <c r="G54" s="42">
        <f>'PG&amp;E 2025 DR Allocations'!G53*1.097</f>
        <v>0</v>
      </c>
      <c r="H54" s="42">
        <f>'PG&amp;E 2025 DR Allocations'!H53*1.097</f>
        <v>0</v>
      </c>
      <c r="I54" s="42">
        <f>'PG&amp;E 2025 DR Allocations'!I53*1.097</f>
        <v>0</v>
      </c>
      <c r="J54" s="42">
        <f>'PG&amp;E 2025 DR Allocations'!J53*1.097</f>
        <v>0</v>
      </c>
      <c r="K54" s="42">
        <f>'PG&amp;E 2025 DR Allocations'!K53*1.097</f>
        <v>0</v>
      </c>
      <c r="L54" s="42">
        <f>'PG&amp;E 2025 DR Allocations'!L53*1.097</f>
        <v>0</v>
      </c>
      <c r="M54" s="42">
        <f>'PG&amp;E 2025 DR Allocations'!M53*1.097</f>
        <v>0</v>
      </c>
      <c r="N54" s="42">
        <f>'PG&amp;E 2025 DR Allocations'!N53*1.097</f>
        <v>0</v>
      </c>
      <c r="O54" s="42">
        <f>'PG&amp;E 2025 DR Allocations'!O53*1.097</f>
        <v>0</v>
      </c>
    </row>
    <row r="55" spans="1:15" x14ac:dyDescent="0.25">
      <c r="A55" s="131"/>
      <c r="B55" s="94"/>
      <c r="C55" s="5" t="s">
        <v>7</v>
      </c>
      <c r="D55" s="42">
        <f>'PG&amp;E 2025 DR Allocations'!D54*1.097</f>
        <v>0</v>
      </c>
      <c r="E55" s="42">
        <f>'PG&amp;E 2025 DR Allocations'!E54*1.097</f>
        <v>0</v>
      </c>
      <c r="F55" s="42">
        <f>'PG&amp;E 2025 DR Allocations'!F54*1.097</f>
        <v>0</v>
      </c>
      <c r="G55" s="42">
        <f>'PG&amp;E 2025 DR Allocations'!G54*1.097</f>
        <v>1.097</v>
      </c>
      <c r="H55" s="42">
        <f>'PG&amp;E 2025 DR Allocations'!H54*1.097</f>
        <v>1.097</v>
      </c>
      <c r="I55" s="42">
        <f>'PG&amp;E 2025 DR Allocations'!I54*1.097</f>
        <v>1.097</v>
      </c>
      <c r="J55" s="42">
        <f>'PG&amp;E 2025 DR Allocations'!J54*1.097</f>
        <v>1.097</v>
      </c>
      <c r="K55" s="42">
        <f>'PG&amp;E 2025 DR Allocations'!K54*1.097</f>
        <v>1.097</v>
      </c>
      <c r="L55" s="42">
        <f>'PG&amp;E 2025 DR Allocations'!L54*1.097</f>
        <v>1.097</v>
      </c>
      <c r="M55" s="42">
        <f>'PG&amp;E 2025 DR Allocations'!M54*1.097</f>
        <v>1.097</v>
      </c>
      <c r="N55" s="42">
        <f>'PG&amp;E 2025 DR Allocations'!N54*1.097</f>
        <v>0</v>
      </c>
      <c r="O55" s="42">
        <f>'PG&amp;E 2025 DR Allocations'!O54*1.097</f>
        <v>0</v>
      </c>
    </row>
    <row r="56" spans="1:15" x14ac:dyDescent="0.25">
      <c r="A56" s="131"/>
      <c r="B56" s="94"/>
      <c r="C56" s="5" t="s">
        <v>8</v>
      </c>
      <c r="D56" s="42">
        <f>'PG&amp;E 2025 DR Allocations'!D55*1.097</f>
        <v>0</v>
      </c>
      <c r="E56" s="42">
        <f>'PG&amp;E 2025 DR Allocations'!E55*1.097</f>
        <v>0</v>
      </c>
      <c r="F56" s="42">
        <f>'PG&amp;E 2025 DR Allocations'!F55*1.097</f>
        <v>0</v>
      </c>
      <c r="G56" s="42">
        <f>'PG&amp;E 2025 DR Allocations'!G55*1.097</f>
        <v>0</v>
      </c>
      <c r="H56" s="42">
        <f>'PG&amp;E 2025 DR Allocations'!H55*1.097</f>
        <v>0</v>
      </c>
      <c r="I56" s="42">
        <f>'PG&amp;E 2025 DR Allocations'!I55*1.097</f>
        <v>0</v>
      </c>
      <c r="J56" s="42">
        <f>'PG&amp;E 2025 DR Allocations'!J55*1.097</f>
        <v>0</v>
      </c>
      <c r="K56" s="42">
        <f>'PG&amp;E 2025 DR Allocations'!K55*1.097</f>
        <v>0</v>
      </c>
      <c r="L56" s="42">
        <f>'PG&amp;E 2025 DR Allocations'!L55*1.097</f>
        <v>0</v>
      </c>
      <c r="M56" s="42">
        <f>'PG&amp;E 2025 DR Allocations'!M55*1.097</f>
        <v>0</v>
      </c>
      <c r="N56" s="42">
        <f>'PG&amp;E 2025 DR Allocations'!N55*1.097</f>
        <v>0</v>
      </c>
      <c r="O56" s="42">
        <f>'PG&amp;E 2025 DR Allocations'!O55*1.097</f>
        <v>0</v>
      </c>
    </row>
    <row r="57" spans="1:15" x14ac:dyDescent="0.25">
      <c r="A57" s="131"/>
      <c r="B57" s="94"/>
      <c r="C57" s="5" t="s">
        <v>9</v>
      </c>
      <c r="D57" s="42">
        <f>'PG&amp;E 2025 DR Allocations'!D56*1.097</f>
        <v>0</v>
      </c>
      <c r="E57" s="42">
        <f>'PG&amp;E 2025 DR Allocations'!E56*1.097</f>
        <v>0</v>
      </c>
      <c r="F57" s="42">
        <f>'PG&amp;E 2025 DR Allocations'!F56*1.097</f>
        <v>0</v>
      </c>
      <c r="G57" s="42">
        <f>'PG&amp;E 2025 DR Allocations'!G56*1.097</f>
        <v>0</v>
      </c>
      <c r="H57" s="42">
        <f>'PG&amp;E 2025 DR Allocations'!H56*1.097</f>
        <v>0</v>
      </c>
      <c r="I57" s="42">
        <f>'PG&amp;E 2025 DR Allocations'!I56*1.097</f>
        <v>1.097</v>
      </c>
      <c r="J57" s="42">
        <f>'PG&amp;E 2025 DR Allocations'!J56*1.097</f>
        <v>0</v>
      </c>
      <c r="K57" s="42">
        <f>'PG&amp;E 2025 DR Allocations'!K56*1.097</f>
        <v>0</v>
      </c>
      <c r="L57" s="42">
        <f>'PG&amp;E 2025 DR Allocations'!L56*1.097</f>
        <v>0</v>
      </c>
      <c r="M57" s="42">
        <f>'PG&amp;E 2025 DR Allocations'!M56*1.097</f>
        <v>0</v>
      </c>
      <c r="N57" s="42">
        <f>'PG&amp;E 2025 DR Allocations'!N56*1.097</f>
        <v>0</v>
      </c>
      <c r="O57" s="42">
        <f>'PG&amp;E 2025 DR Allocations'!O56*1.097</f>
        <v>0</v>
      </c>
    </row>
    <row r="58" spans="1:15" x14ac:dyDescent="0.25">
      <c r="A58" s="131"/>
      <c r="B58" s="94"/>
      <c r="C58" s="5" t="s">
        <v>10</v>
      </c>
      <c r="D58" s="42">
        <f>'PG&amp;E 2025 DR Allocations'!D57*1.097</f>
        <v>0</v>
      </c>
      <c r="E58" s="42">
        <f>'PG&amp;E 2025 DR Allocations'!E57*1.097</f>
        <v>0</v>
      </c>
      <c r="F58" s="42">
        <f>'PG&amp;E 2025 DR Allocations'!F57*1.097</f>
        <v>0</v>
      </c>
      <c r="G58" s="42">
        <f>'PG&amp;E 2025 DR Allocations'!G57*1.097</f>
        <v>0</v>
      </c>
      <c r="H58" s="42">
        <f>'PG&amp;E 2025 DR Allocations'!H57*1.097</f>
        <v>0</v>
      </c>
      <c r="I58" s="42">
        <f>'PG&amp;E 2025 DR Allocations'!I57*1.097</f>
        <v>0</v>
      </c>
      <c r="J58" s="42">
        <f>'PG&amp;E 2025 DR Allocations'!J57*1.097</f>
        <v>0</v>
      </c>
      <c r="K58" s="42">
        <f>'PG&amp;E 2025 DR Allocations'!K57*1.097</f>
        <v>0</v>
      </c>
      <c r="L58" s="42">
        <f>'PG&amp;E 2025 DR Allocations'!L57*1.097</f>
        <v>0</v>
      </c>
      <c r="M58" s="42">
        <f>'PG&amp;E 2025 DR Allocations'!M57*1.097</f>
        <v>0</v>
      </c>
      <c r="N58" s="42">
        <f>'PG&amp;E 2025 DR Allocations'!N57*1.097</f>
        <v>0</v>
      </c>
      <c r="O58" s="42">
        <f>'PG&amp;E 2025 DR Allocations'!O57*1.097</f>
        <v>0</v>
      </c>
    </row>
    <row r="59" spans="1:15" x14ac:dyDescent="0.25">
      <c r="A59" s="131"/>
      <c r="B59" s="94"/>
      <c r="C59" s="5" t="s">
        <v>11</v>
      </c>
      <c r="D59" s="42">
        <f>'PG&amp;E 2025 DR Allocations'!D58*1.097</f>
        <v>0</v>
      </c>
      <c r="E59" s="42">
        <f>'PG&amp;E 2025 DR Allocations'!E58*1.097</f>
        <v>0</v>
      </c>
      <c r="F59" s="42">
        <f>'PG&amp;E 2025 DR Allocations'!F58*1.097</f>
        <v>0</v>
      </c>
      <c r="G59" s="42">
        <f>'PG&amp;E 2025 DR Allocations'!G58*1.097</f>
        <v>0</v>
      </c>
      <c r="H59" s="42">
        <f>'PG&amp;E 2025 DR Allocations'!H58*1.097</f>
        <v>0</v>
      </c>
      <c r="I59" s="42">
        <f>'PG&amp;E 2025 DR Allocations'!I58*1.097</f>
        <v>1.097</v>
      </c>
      <c r="J59" s="42">
        <f>'PG&amp;E 2025 DR Allocations'!J58*1.097</f>
        <v>1.097</v>
      </c>
      <c r="K59" s="42">
        <f>'PG&amp;E 2025 DR Allocations'!K58*1.097</f>
        <v>0</v>
      </c>
      <c r="L59" s="42">
        <f>'PG&amp;E 2025 DR Allocations'!L58*1.097</f>
        <v>0</v>
      </c>
      <c r="M59" s="42">
        <f>'PG&amp;E 2025 DR Allocations'!M58*1.097</f>
        <v>0</v>
      </c>
      <c r="N59" s="42">
        <f>'PG&amp;E 2025 DR Allocations'!N58*1.097</f>
        <v>0</v>
      </c>
      <c r="O59" s="42">
        <f>'PG&amp;E 2025 DR Allocations'!O58*1.097</f>
        <v>0</v>
      </c>
    </row>
    <row r="60" spans="1:15" x14ac:dyDescent="0.25">
      <c r="A60" s="131"/>
      <c r="B60" s="94"/>
      <c r="C60" s="5" t="s">
        <v>12</v>
      </c>
      <c r="D60" s="42">
        <f>'PG&amp;E 2025 DR Allocations'!D59*1.097</f>
        <v>0</v>
      </c>
      <c r="E60" s="42">
        <f>'PG&amp;E 2025 DR Allocations'!E59*1.097</f>
        <v>0</v>
      </c>
      <c r="F60" s="42">
        <f>'PG&amp;E 2025 DR Allocations'!F59*1.097</f>
        <v>0</v>
      </c>
      <c r="G60" s="42">
        <f>'PG&amp;E 2025 DR Allocations'!G59*1.097</f>
        <v>0</v>
      </c>
      <c r="H60" s="42">
        <f>'PG&amp;E 2025 DR Allocations'!H59*1.097</f>
        <v>0</v>
      </c>
      <c r="I60" s="42">
        <f>'PG&amp;E 2025 DR Allocations'!I59*1.097</f>
        <v>0</v>
      </c>
      <c r="J60" s="42">
        <f>'PG&amp;E 2025 DR Allocations'!J59*1.097</f>
        <v>0</v>
      </c>
      <c r="K60" s="42">
        <f>'PG&amp;E 2025 DR Allocations'!K59*1.097</f>
        <v>0</v>
      </c>
      <c r="L60" s="42">
        <f>'PG&amp;E 2025 DR Allocations'!L59*1.097</f>
        <v>0</v>
      </c>
      <c r="M60" s="42">
        <f>'PG&amp;E 2025 DR Allocations'!M59*1.097</f>
        <v>0</v>
      </c>
      <c r="N60" s="42">
        <f>'PG&amp;E 2025 DR Allocations'!N59*1.097</f>
        <v>0</v>
      </c>
      <c r="O60" s="42">
        <f>'PG&amp;E 2025 DR Allocations'!O59*1.097</f>
        <v>0</v>
      </c>
    </row>
    <row r="61" spans="1:15" x14ac:dyDescent="0.25">
      <c r="A61" s="131"/>
      <c r="B61" s="94"/>
      <c r="C61" s="5" t="s">
        <v>13</v>
      </c>
      <c r="D61" s="42">
        <f>'PG&amp;E 2025 DR Allocations'!D60*1.097</f>
        <v>0</v>
      </c>
      <c r="E61" s="42">
        <f>'PG&amp;E 2025 DR Allocations'!E60*1.097</f>
        <v>0</v>
      </c>
      <c r="F61" s="42">
        <f>'PG&amp;E 2025 DR Allocations'!F60*1.097</f>
        <v>0</v>
      </c>
      <c r="G61" s="42">
        <f>'PG&amp;E 2025 DR Allocations'!G60*1.097</f>
        <v>0</v>
      </c>
      <c r="H61" s="42">
        <f>'PG&amp;E 2025 DR Allocations'!H60*1.097</f>
        <v>1.097</v>
      </c>
      <c r="I61" s="42">
        <f>'PG&amp;E 2025 DR Allocations'!I60*1.097</f>
        <v>1.097</v>
      </c>
      <c r="J61" s="42">
        <f>'PG&amp;E 2025 DR Allocations'!J60*1.097</f>
        <v>1.097</v>
      </c>
      <c r="K61" s="42">
        <f>'PG&amp;E 2025 DR Allocations'!K60*1.097</f>
        <v>1.097</v>
      </c>
      <c r="L61" s="42">
        <f>'PG&amp;E 2025 DR Allocations'!L60*1.097</f>
        <v>1.097</v>
      </c>
      <c r="M61" s="42">
        <f>'PG&amp;E 2025 DR Allocations'!M60*1.097</f>
        <v>1.097</v>
      </c>
      <c r="N61" s="42">
        <f>'PG&amp;E 2025 DR Allocations'!N60*1.097</f>
        <v>0</v>
      </c>
      <c r="O61" s="42">
        <f>'PG&amp;E 2025 DR Allocations'!O60*1.097</f>
        <v>0</v>
      </c>
    </row>
    <row r="62" spans="1:15" x14ac:dyDescent="0.25">
      <c r="A62" s="132"/>
      <c r="B62" s="95"/>
      <c r="C62" s="5" t="s">
        <v>5</v>
      </c>
      <c r="D62" s="43">
        <f t="shared" ref="D62:O62" si="6">SUM(D54:D61)</f>
        <v>0</v>
      </c>
      <c r="E62" s="43">
        <f t="shared" si="6"/>
        <v>0</v>
      </c>
      <c r="F62" s="43">
        <f t="shared" si="6"/>
        <v>0</v>
      </c>
      <c r="G62" s="43">
        <f t="shared" si="6"/>
        <v>1.097</v>
      </c>
      <c r="H62" s="43">
        <f t="shared" si="6"/>
        <v>2.194</v>
      </c>
      <c r="I62" s="43">
        <f t="shared" si="6"/>
        <v>4.3879999999999999</v>
      </c>
      <c r="J62" s="43">
        <f t="shared" si="6"/>
        <v>3.2909999999999999</v>
      </c>
      <c r="K62" s="43">
        <f t="shared" si="6"/>
        <v>2.194</v>
      </c>
      <c r="L62" s="43">
        <f t="shared" si="6"/>
        <v>2.194</v>
      </c>
      <c r="M62" s="43">
        <f t="shared" si="6"/>
        <v>2.194</v>
      </c>
      <c r="N62" s="43">
        <f t="shared" si="6"/>
        <v>0</v>
      </c>
      <c r="O62" s="43">
        <f t="shared" si="6"/>
        <v>0</v>
      </c>
    </row>
    <row r="63" spans="1:15" x14ac:dyDescent="0.25">
      <c r="A63" s="90" t="s">
        <v>21</v>
      </c>
      <c r="B63" s="93" t="s">
        <v>35</v>
      </c>
      <c r="C63" s="13" t="s">
        <v>6</v>
      </c>
      <c r="D63" s="44">
        <f>'PG&amp;E 2025 DR Allocations'!D62*1.097</f>
        <v>-1.097</v>
      </c>
      <c r="E63" s="44">
        <f>'PG&amp;E 2025 DR Allocations'!E62*1.097</f>
        <v>-1.097</v>
      </c>
      <c r="F63" s="44">
        <f>'PG&amp;E 2025 DR Allocations'!F62*1.097</f>
        <v>-1.097</v>
      </c>
      <c r="G63" s="44">
        <f>'PG&amp;E 2025 DR Allocations'!G62*1.097</f>
        <v>-1.097</v>
      </c>
      <c r="H63" s="44">
        <f>'PG&amp;E 2025 DR Allocations'!H62*1.097</f>
        <v>-1.097</v>
      </c>
      <c r="I63" s="44">
        <f>'PG&amp;E 2025 DR Allocations'!I62*1.097</f>
        <v>-1.097</v>
      </c>
      <c r="J63" s="44">
        <f>'PG&amp;E 2025 DR Allocations'!J62*1.097</f>
        <v>-1.097</v>
      </c>
      <c r="K63" s="44">
        <f>'PG&amp;E 2025 DR Allocations'!K62*1.097</f>
        <v>-1.097</v>
      </c>
      <c r="L63" s="44">
        <f>'PG&amp;E 2025 DR Allocations'!L62*1.097</f>
        <v>-1.097</v>
      </c>
      <c r="M63" s="44">
        <f>'PG&amp;E 2025 DR Allocations'!M62*1.097</f>
        <v>-1.097</v>
      </c>
      <c r="N63" s="44">
        <f>'PG&amp;E 2025 DR Allocations'!N62*1.097</f>
        <v>-1.097</v>
      </c>
      <c r="O63" s="44">
        <f>'PG&amp;E 2025 DR Allocations'!O62*1.097</f>
        <v>-1.097</v>
      </c>
    </row>
    <row r="64" spans="1:15" x14ac:dyDescent="0.25">
      <c r="A64" s="91"/>
      <c r="B64" s="94"/>
      <c r="C64" s="13" t="s">
        <v>7</v>
      </c>
      <c r="D64" s="44">
        <f>'PG&amp;E 2025 DR Allocations'!D63*1.097</f>
        <v>0</v>
      </c>
      <c r="E64" s="44">
        <f>'PG&amp;E 2025 DR Allocations'!E63*1.097</f>
        <v>1.097</v>
      </c>
      <c r="F64" s="44">
        <f>'PG&amp;E 2025 DR Allocations'!F63*1.097</f>
        <v>0</v>
      </c>
      <c r="G64" s="44">
        <f>'PG&amp;E 2025 DR Allocations'!G63*1.097</f>
        <v>1.097</v>
      </c>
      <c r="H64" s="44">
        <f>'PG&amp;E 2025 DR Allocations'!H63*1.097</f>
        <v>1.097</v>
      </c>
      <c r="I64" s="44">
        <f>'PG&amp;E 2025 DR Allocations'!I63*1.097</f>
        <v>1.097</v>
      </c>
      <c r="J64" s="44">
        <f>'PG&amp;E 2025 DR Allocations'!J63*1.097</f>
        <v>1.097</v>
      </c>
      <c r="K64" s="44">
        <f>'PG&amp;E 2025 DR Allocations'!K63*1.097</f>
        <v>1.097</v>
      </c>
      <c r="L64" s="44">
        <f>'PG&amp;E 2025 DR Allocations'!L63*1.097</f>
        <v>1.097</v>
      </c>
      <c r="M64" s="44">
        <f>'PG&amp;E 2025 DR Allocations'!M63*1.097</f>
        <v>1.097</v>
      </c>
      <c r="N64" s="44">
        <f>'PG&amp;E 2025 DR Allocations'!N63*1.097</f>
        <v>1.097</v>
      </c>
      <c r="O64" s="44">
        <f>'PG&amp;E 2025 DR Allocations'!O63*1.097</f>
        <v>0</v>
      </c>
    </row>
    <row r="65" spans="1:15" x14ac:dyDescent="0.25">
      <c r="A65" s="91"/>
      <c r="B65" s="94"/>
      <c r="C65" s="13" t="s">
        <v>8</v>
      </c>
      <c r="D65" s="44">
        <f>'PG&amp;E 2025 DR Allocations'!D64*1.097</f>
        <v>0</v>
      </c>
      <c r="E65" s="44">
        <f>'PG&amp;E 2025 DR Allocations'!E64*1.097</f>
        <v>0</v>
      </c>
      <c r="F65" s="44">
        <f>'PG&amp;E 2025 DR Allocations'!F64*1.097</f>
        <v>0</v>
      </c>
      <c r="G65" s="44">
        <f>'PG&amp;E 2025 DR Allocations'!G64*1.097</f>
        <v>0</v>
      </c>
      <c r="H65" s="44">
        <f>'PG&amp;E 2025 DR Allocations'!H64*1.097</f>
        <v>0</v>
      </c>
      <c r="I65" s="44">
        <f>'PG&amp;E 2025 DR Allocations'!I64*1.097</f>
        <v>0</v>
      </c>
      <c r="J65" s="44">
        <f>'PG&amp;E 2025 DR Allocations'!J64*1.097</f>
        <v>0</v>
      </c>
      <c r="K65" s="44">
        <f>'PG&amp;E 2025 DR Allocations'!K64*1.097</f>
        <v>0</v>
      </c>
      <c r="L65" s="44">
        <f>'PG&amp;E 2025 DR Allocations'!L64*1.097</f>
        <v>0</v>
      </c>
      <c r="M65" s="44">
        <f>'PG&amp;E 2025 DR Allocations'!M64*1.097</f>
        <v>0</v>
      </c>
      <c r="N65" s="44">
        <f>'PG&amp;E 2025 DR Allocations'!N64*1.097</f>
        <v>0</v>
      </c>
      <c r="O65" s="44">
        <f>'PG&amp;E 2025 DR Allocations'!O64*1.097</f>
        <v>0</v>
      </c>
    </row>
    <row r="66" spans="1:15" x14ac:dyDescent="0.25">
      <c r="A66" s="91"/>
      <c r="B66" s="94"/>
      <c r="C66" s="13" t="s">
        <v>9</v>
      </c>
      <c r="D66" s="44">
        <f>'PG&amp;E 2025 DR Allocations'!D65*1.097</f>
        <v>1.097</v>
      </c>
      <c r="E66" s="44">
        <f>'PG&amp;E 2025 DR Allocations'!E65*1.097</f>
        <v>1.097</v>
      </c>
      <c r="F66" s="44">
        <f>'PG&amp;E 2025 DR Allocations'!F65*1.097</f>
        <v>1.097</v>
      </c>
      <c r="G66" s="44">
        <f>'PG&amp;E 2025 DR Allocations'!G65*1.097</f>
        <v>1.097</v>
      </c>
      <c r="H66" s="44">
        <f>'PG&amp;E 2025 DR Allocations'!H65*1.097</f>
        <v>1.097</v>
      </c>
      <c r="I66" s="44">
        <f>'PG&amp;E 2025 DR Allocations'!I65*1.097</f>
        <v>1.097</v>
      </c>
      <c r="J66" s="44">
        <f>'PG&amp;E 2025 DR Allocations'!J65*1.097</f>
        <v>1.097</v>
      </c>
      <c r="K66" s="44">
        <f>'PG&amp;E 2025 DR Allocations'!K65*1.097</f>
        <v>1.097</v>
      </c>
      <c r="L66" s="44">
        <f>'PG&amp;E 2025 DR Allocations'!L65*1.097</f>
        <v>1.097</v>
      </c>
      <c r="M66" s="44">
        <f>'PG&amp;E 2025 DR Allocations'!M65*1.097</f>
        <v>1.097</v>
      </c>
      <c r="N66" s="44">
        <f>'PG&amp;E 2025 DR Allocations'!N65*1.097</f>
        <v>1.097</v>
      </c>
      <c r="O66" s="44">
        <f>'PG&amp;E 2025 DR Allocations'!O65*1.097</f>
        <v>1.097</v>
      </c>
    </row>
    <row r="67" spans="1:15" x14ac:dyDescent="0.25">
      <c r="A67" s="91"/>
      <c r="B67" s="94"/>
      <c r="C67" s="13" t="s">
        <v>10</v>
      </c>
      <c r="D67" s="44">
        <f>'PG&amp;E 2025 DR Allocations'!D66*1.097</f>
        <v>0</v>
      </c>
      <c r="E67" s="44">
        <f>'PG&amp;E 2025 DR Allocations'!E66*1.097</f>
        <v>0</v>
      </c>
      <c r="F67" s="44">
        <f>'PG&amp;E 2025 DR Allocations'!F66*1.097</f>
        <v>0</v>
      </c>
      <c r="G67" s="44">
        <f>'PG&amp;E 2025 DR Allocations'!G66*1.097</f>
        <v>0</v>
      </c>
      <c r="H67" s="44">
        <f>'PG&amp;E 2025 DR Allocations'!H66*1.097</f>
        <v>0</v>
      </c>
      <c r="I67" s="44">
        <f>'PG&amp;E 2025 DR Allocations'!I66*1.097</f>
        <v>0</v>
      </c>
      <c r="J67" s="44">
        <f>'PG&amp;E 2025 DR Allocations'!J66*1.097</f>
        <v>0</v>
      </c>
      <c r="K67" s="44">
        <f>'PG&amp;E 2025 DR Allocations'!K66*1.097</f>
        <v>0</v>
      </c>
      <c r="L67" s="44">
        <f>'PG&amp;E 2025 DR Allocations'!L66*1.097</f>
        <v>0</v>
      </c>
      <c r="M67" s="44">
        <f>'PG&amp;E 2025 DR Allocations'!M66*1.097</f>
        <v>0</v>
      </c>
      <c r="N67" s="44">
        <f>'PG&amp;E 2025 DR Allocations'!N66*1.097</f>
        <v>0</v>
      </c>
      <c r="O67" s="44">
        <f>'PG&amp;E 2025 DR Allocations'!O66*1.097</f>
        <v>0</v>
      </c>
    </row>
    <row r="68" spans="1:15" x14ac:dyDescent="0.25">
      <c r="A68" s="91"/>
      <c r="B68" s="94"/>
      <c r="C68" s="13" t="s">
        <v>11</v>
      </c>
      <c r="D68" s="44">
        <f>'PG&amp;E 2025 DR Allocations'!D67*1.097</f>
        <v>0</v>
      </c>
      <c r="E68" s="44">
        <f>'PG&amp;E 2025 DR Allocations'!E67*1.097</f>
        <v>0</v>
      </c>
      <c r="F68" s="44">
        <f>'PG&amp;E 2025 DR Allocations'!F67*1.097</f>
        <v>0</v>
      </c>
      <c r="G68" s="44">
        <f>'PG&amp;E 2025 DR Allocations'!G67*1.097</f>
        <v>0</v>
      </c>
      <c r="H68" s="44">
        <f>'PG&amp;E 2025 DR Allocations'!H67*1.097</f>
        <v>0</v>
      </c>
      <c r="I68" s="44">
        <f>'PG&amp;E 2025 DR Allocations'!I67*1.097</f>
        <v>0</v>
      </c>
      <c r="J68" s="44">
        <f>'PG&amp;E 2025 DR Allocations'!J67*1.097</f>
        <v>0</v>
      </c>
      <c r="K68" s="44">
        <f>'PG&amp;E 2025 DR Allocations'!K67*1.097</f>
        <v>0</v>
      </c>
      <c r="L68" s="44">
        <f>'PG&amp;E 2025 DR Allocations'!L67*1.097</f>
        <v>0</v>
      </c>
      <c r="M68" s="44">
        <f>'PG&amp;E 2025 DR Allocations'!M67*1.097</f>
        <v>0</v>
      </c>
      <c r="N68" s="44">
        <f>'PG&amp;E 2025 DR Allocations'!N67*1.097</f>
        <v>0</v>
      </c>
      <c r="O68" s="44">
        <f>'PG&amp;E 2025 DR Allocations'!O67*1.097</f>
        <v>0</v>
      </c>
    </row>
    <row r="69" spans="1:15" x14ac:dyDescent="0.25">
      <c r="A69" s="91"/>
      <c r="B69" s="94"/>
      <c r="C69" s="13" t="s">
        <v>12</v>
      </c>
      <c r="D69" s="44">
        <f>'PG&amp;E 2025 DR Allocations'!D68*1.097</f>
        <v>0</v>
      </c>
      <c r="E69" s="44">
        <f>'PG&amp;E 2025 DR Allocations'!E68*1.097</f>
        <v>0</v>
      </c>
      <c r="F69" s="44">
        <f>'PG&amp;E 2025 DR Allocations'!F68*1.097</f>
        <v>0</v>
      </c>
      <c r="G69" s="44">
        <f>'PG&amp;E 2025 DR Allocations'!G68*1.097</f>
        <v>0</v>
      </c>
      <c r="H69" s="44">
        <f>'PG&amp;E 2025 DR Allocations'!H68*1.097</f>
        <v>0</v>
      </c>
      <c r="I69" s="44">
        <f>'PG&amp;E 2025 DR Allocations'!I68*1.097</f>
        <v>0</v>
      </c>
      <c r="J69" s="44">
        <f>'PG&amp;E 2025 DR Allocations'!J68*1.097</f>
        <v>0</v>
      </c>
      <c r="K69" s="44">
        <f>'PG&amp;E 2025 DR Allocations'!K68*1.097</f>
        <v>0</v>
      </c>
      <c r="L69" s="44">
        <f>'PG&amp;E 2025 DR Allocations'!L68*1.097</f>
        <v>0</v>
      </c>
      <c r="M69" s="44">
        <f>'PG&amp;E 2025 DR Allocations'!M68*1.097</f>
        <v>0</v>
      </c>
      <c r="N69" s="44">
        <f>'PG&amp;E 2025 DR Allocations'!N68*1.097</f>
        <v>0</v>
      </c>
      <c r="O69" s="44">
        <f>'PG&amp;E 2025 DR Allocations'!O68*1.097</f>
        <v>0</v>
      </c>
    </row>
    <row r="70" spans="1:15" x14ac:dyDescent="0.25">
      <c r="A70" s="91"/>
      <c r="B70" s="94"/>
      <c r="C70" s="13" t="s">
        <v>13</v>
      </c>
      <c r="D70" s="44">
        <f>'PG&amp;E 2025 DR Allocations'!D69*1.097</f>
        <v>1.097</v>
      </c>
      <c r="E70" s="44">
        <f>'PG&amp;E 2025 DR Allocations'!E69*1.097</f>
        <v>2.194</v>
      </c>
      <c r="F70" s="44">
        <f>'PG&amp;E 2025 DR Allocations'!F69*1.097</f>
        <v>1.097</v>
      </c>
      <c r="G70" s="44">
        <f>'PG&amp;E 2025 DR Allocations'!G69*1.097</f>
        <v>2.194</v>
      </c>
      <c r="H70" s="44">
        <f>'PG&amp;E 2025 DR Allocations'!H69*1.097</f>
        <v>2.194</v>
      </c>
      <c r="I70" s="44">
        <f>'PG&amp;E 2025 DR Allocations'!I69*1.097</f>
        <v>3.2909999999999999</v>
      </c>
      <c r="J70" s="44">
        <f>'PG&amp;E 2025 DR Allocations'!J69*1.097</f>
        <v>3.2909999999999999</v>
      </c>
      <c r="K70" s="44">
        <f>'PG&amp;E 2025 DR Allocations'!K69*1.097</f>
        <v>3.2909999999999999</v>
      </c>
      <c r="L70" s="44">
        <f>'PG&amp;E 2025 DR Allocations'!L69*1.097</f>
        <v>3.2909999999999999</v>
      </c>
      <c r="M70" s="44">
        <f>'PG&amp;E 2025 DR Allocations'!M69*1.097</f>
        <v>2.194</v>
      </c>
      <c r="N70" s="44">
        <f>'PG&amp;E 2025 DR Allocations'!N69*1.097</f>
        <v>2.194</v>
      </c>
      <c r="O70" s="44">
        <f>'PG&amp;E 2025 DR Allocations'!O69*1.097</f>
        <v>1.097</v>
      </c>
    </row>
    <row r="71" spans="1:15" x14ac:dyDescent="0.25">
      <c r="A71" s="92"/>
      <c r="B71" s="95"/>
      <c r="C71" s="13" t="s">
        <v>5</v>
      </c>
      <c r="D71" s="49">
        <f t="shared" ref="D71:O71" si="7">SUM(D63:D70)</f>
        <v>1.097</v>
      </c>
      <c r="E71" s="49">
        <f t="shared" si="7"/>
        <v>3.2909999999999999</v>
      </c>
      <c r="F71" s="49">
        <f t="shared" si="7"/>
        <v>1.097</v>
      </c>
      <c r="G71" s="49">
        <f t="shared" si="7"/>
        <v>3.2909999999999999</v>
      </c>
      <c r="H71" s="49">
        <f t="shared" si="7"/>
        <v>3.2909999999999999</v>
      </c>
      <c r="I71" s="49">
        <f t="shared" si="7"/>
        <v>4.3879999999999999</v>
      </c>
      <c r="J71" s="49">
        <f t="shared" si="7"/>
        <v>4.3879999999999999</v>
      </c>
      <c r="K71" s="49">
        <f t="shared" si="7"/>
        <v>4.3879999999999999</v>
      </c>
      <c r="L71" s="49">
        <f t="shared" si="7"/>
        <v>4.3879999999999999</v>
      </c>
      <c r="M71" s="49">
        <f t="shared" si="7"/>
        <v>3.2909999999999999</v>
      </c>
      <c r="N71" s="49">
        <f t="shared" si="7"/>
        <v>3.2909999999999999</v>
      </c>
      <c r="O71" s="49">
        <f t="shared" si="7"/>
        <v>1.097</v>
      </c>
    </row>
    <row r="72" spans="1:15" x14ac:dyDescent="0.25">
      <c r="A72" s="130" t="s">
        <v>4</v>
      </c>
      <c r="B72" s="93" t="s">
        <v>34</v>
      </c>
      <c r="C72" s="5" t="s">
        <v>6</v>
      </c>
      <c r="D72" s="42">
        <f>'PG&amp;E 2025 DR Allocations'!D71*1.097</f>
        <v>15.358000000000001</v>
      </c>
      <c r="E72" s="42">
        <f>'PG&amp;E 2025 DR Allocations'!E71*1.097</f>
        <v>15.358000000000001</v>
      </c>
      <c r="F72" s="42">
        <f>'PG&amp;E 2025 DR Allocations'!F71*1.097</f>
        <v>15.358000000000001</v>
      </c>
      <c r="G72" s="42">
        <f>'PG&amp;E 2025 DR Allocations'!G71*1.097</f>
        <v>13.164</v>
      </c>
      <c r="H72" s="42">
        <f>'PG&amp;E 2025 DR Allocations'!H71*1.097</f>
        <v>17.552</v>
      </c>
      <c r="I72" s="42">
        <f>'PG&amp;E 2025 DR Allocations'!I71*1.097</f>
        <v>28.521999999999998</v>
      </c>
      <c r="J72" s="42">
        <f>'PG&amp;E 2025 DR Allocations'!J71*1.097</f>
        <v>29.619</v>
      </c>
      <c r="K72" s="42">
        <f>'PG&amp;E 2025 DR Allocations'!K71*1.097</f>
        <v>30.716000000000001</v>
      </c>
      <c r="L72" s="42">
        <f>'PG&amp;E 2025 DR Allocations'!L71*1.097</f>
        <v>31.812999999999999</v>
      </c>
      <c r="M72" s="42">
        <f>'PG&amp;E 2025 DR Allocations'!M71*1.097</f>
        <v>18.649000000000001</v>
      </c>
      <c r="N72" s="42">
        <f>'PG&amp;E 2025 DR Allocations'!N71*1.097</f>
        <v>20.843</v>
      </c>
      <c r="O72" s="42">
        <f>'PG&amp;E 2025 DR Allocations'!O71*1.097</f>
        <v>25.230999999999998</v>
      </c>
    </row>
    <row r="73" spans="1:15" x14ac:dyDescent="0.25">
      <c r="A73" s="131"/>
      <c r="B73" s="94"/>
      <c r="C73" s="5" t="s">
        <v>7</v>
      </c>
      <c r="D73" s="42">
        <f>'PG&amp;E 2025 DR Allocations'!D72*1.097</f>
        <v>4.3879999999999999</v>
      </c>
      <c r="E73" s="42">
        <f>'PG&amp;E 2025 DR Allocations'!E72*1.097</f>
        <v>4.3879999999999999</v>
      </c>
      <c r="F73" s="42">
        <f>'PG&amp;E 2025 DR Allocations'!F72*1.097</f>
        <v>3.2909999999999999</v>
      </c>
      <c r="G73" s="42">
        <f>'PG&amp;E 2025 DR Allocations'!G72*1.097</f>
        <v>3.2909999999999999</v>
      </c>
      <c r="H73" s="42">
        <f>'PG&amp;E 2025 DR Allocations'!H72*1.097</f>
        <v>7.6790000000000003</v>
      </c>
      <c r="I73" s="42">
        <f>'PG&amp;E 2025 DR Allocations'!I72*1.097</f>
        <v>18.649000000000001</v>
      </c>
      <c r="J73" s="42">
        <f>'PG&amp;E 2025 DR Allocations'!J72*1.097</f>
        <v>19.745999999999999</v>
      </c>
      <c r="K73" s="42">
        <f>'PG&amp;E 2025 DR Allocations'!K72*1.097</f>
        <v>18.649000000000001</v>
      </c>
      <c r="L73" s="42">
        <f>'PG&amp;E 2025 DR Allocations'!L72*1.097</f>
        <v>16.454999999999998</v>
      </c>
      <c r="M73" s="42">
        <f>'PG&amp;E 2025 DR Allocations'!M72*1.097</f>
        <v>6.5819999999999999</v>
      </c>
      <c r="N73" s="42">
        <f>'PG&amp;E 2025 DR Allocations'!N72*1.097</f>
        <v>5.4849999999999994</v>
      </c>
      <c r="O73" s="42">
        <f>'PG&amp;E 2025 DR Allocations'!O72*1.097</f>
        <v>5.4849999999999994</v>
      </c>
    </row>
    <row r="74" spans="1:15" x14ac:dyDescent="0.25">
      <c r="A74" s="131"/>
      <c r="B74" s="94"/>
      <c r="C74" s="5" t="s">
        <v>8</v>
      </c>
      <c r="D74" s="42">
        <f>'PG&amp;E 2025 DR Allocations'!D73*1.097</f>
        <v>0</v>
      </c>
      <c r="E74" s="42">
        <f>'PG&amp;E 2025 DR Allocations'!E73*1.097</f>
        <v>0</v>
      </c>
      <c r="F74" s="42">
        <f>'PG&amp;E 2025 DR Allocations'!F73*1.097</f>
        <v>0</v>
      </c>
      <c r="G74" s="42">
        <f>'PG&amp;E 2025 DR Allocations'!G73*1.097</f>
        <v>0</v>
      </c>
      <c r="H74" s="42">
        <f>'PG&amp;E 2025 DR Allocations'!H73*1.097</f>
        <v>0</v>
      </c>
      <c r="I74" s="42">
        <f>'PG&amp;E 2025 DR Allocations'!I73*1.097</f>
        <v>0</v>
      </c>
      <c r="J74" s="42">
        <f>'PG&amp;E 2025 DR Allocations'!J73*1.097</f>
        <v>0</v>
      </c>
      <c r="K74" s="42">
        <f>'PG&amp;E 2025 DR Allocations'!K73*1.097</f>
        <v>0</v>
      </c>
      <c r="L74" s="42">
        <f>'PG&amp;E 2025 DR Allocations'!L73*1.097</f>
        <v>0</v>
      </c>
      <c r="M74" s="42">
        <f>'PG&amp;E 2025 DR Allocations'!M73*1.097</f>
        <v>0</v>
      </c>
      <c r="N74" s="42">
        <f>'PG&amp;E 2025 DR Allocations'!N73*1.097</f>
        <v>0</v>
      </c>
      <c r="O74" s="42">
        <f>'PG&amp;E 2025 DR Allocations'!O73*1.097</f>
        <v>0</v>
      </c>
    </row>
    <row r="75" spans="1:15" x14ac:dyDescent="0.25">
      <c r="A75" s="131"/>
      <c r="B75" s="94"/>
      <c r="C75" s="5" t="s">
        <v>9</v>
      </c>
      <c r="D75" s="42">
        <f>'PG&amp;E 2025 DR Allocations'!D74*1.097</f>
        <v>1.097</v>
      </c>
      <c r="E75" s="42">
        <f>'PG&amp;E 2025 DR Allocations'!E74*1.097</f>
        <v>1.097</v>
      </c>
      <c r="F75" s="42">
        <f>'PG&amp;E 2025 DR Allocations'!F74*1.097</f>
        <v>1.097</v>
      </c>
      <c r="G75" s="42">
        <f>'PG&amp;E 2025 DR Allocations'!G74*1.097</f>
        <v>1.097</v>
      </c>
      <c r="H75" s="42">
        <f>'PG&amp;E 2025 DR Allocations'!H74*1.097</f>
        <v>3.2909999999999999</v>
      </c>
      <c r="I75" s="42">
        <f>'PG&amp;E 2025 DR Allocations'!I74*1.097</f>
        <v>7.6790000000000003</v>
      </c>
      <c r="J75" s="42">
        <f>'PG&amp;E 2025 DR Allocations'!J74*1.097</f>
        <v>7.6790000000000003</v>
      </c>
      <c r="K75" s="42">
        <f>'PG&amp;E 2025 DR Allocations'!K74*1.097</f>
        <v>7.6790000000000003</v>
      </c>
      <c r="L75" s="42">
        <f>'PG&amp;E 2025 DR Allocations'!L74*1.097</f>
        <v>6.5819999999999999</v>
      </c>
      <c r="M75" s="42">
        <f>'PG&amp;E 2025 DR Allocations'!M74*1.097</f>
        <v>2.194</v>
      </c>
      <c r="N75" s="42">
        <f>'PG&amp;E 2025 DR Allocations'!N74*1.097</f>
        <v>1.097</v>
      </c>
      <c r="O75" s="42">
        <f>'PG&amp;E 2025 DR Allocations'!O74*1.097</f>
        <v>1.097</v>
      </c>
    </row>
    <row r="76" spans="1:15" x14ac:dyDescent="0.25">
      <c r="A76" s="131"/>
      <c r="B76" s="94"/>
      <c r="C76" s="5" t="s">
        <v>10</v>
      </c>
      <c r="D76" s="42">
        <f>'PG&amp;E 2025 DR Allocations'!D75*1.097</f>
        <v>4.3879999999999999</v>
      </c>
      <c r="E76" s="42">
        <f>'PG&amp;E 2025 DR Allocations'!E75*1.097</f>
        <v>4.3879999999999999</v>
      </c>
      <c r="F76" s="42">
        <f>'PG&amp;E 2025 DR Allocations'!F75*1.097</f>
        <v>3.2909999999999999</v>
      </c>
      <c r="G76" s="42">
        <f>'PG&amp;E 2025 DR Allocations'!G75*1.097</f>
        <v>3.2909999999999999</v>
      </c>
      <c r="H76" s="42">
        <f>'PG&amp;E 2025 DR Allocations'!H75*1.097</f>
        <v>4.3879999999999999</v>
      </c>
      <c r="I76" s="42">
        <f>'PG&amp;E 2025 DR Allocations'!I75*1.097</f>
        <v>6.5819999999999999</v>
      </c>
      <c r="J76" s="42">
        <f>'PG&amp;E 2025 DR Allocations'!J75*1.097</f>
        <v>5.4849999999999994</v>
      </c>
      <c r="K76" s="42">
        <f>'PG&amp;E 2025 DR Allocations'!K75*1.097</f>
        <v>5.4849999999999994</v>
      </c>
      <c r="L76" s="42">
        <f>'PG&amp;E 2025 DR Allocations'!L75*1.097</f>
        <v>5.4849999999999994</v>
      </c>
      <c r="M76" s="42">
        <f>'PG&amp;E 2025 DR Allocations'!M75*1.097</f>
        <v>4.3879999999999999</v>
      </c>
      <c r="N76" s="42">
        <f>'PG&amp;E 2025 DR Allocations'!N75*1.097</f>
        <v>4.3879999999999999</v>
      </c>
      <c r="O76" s="42">
        <f>'PG&amp;E 2025 DR Allocations'!O75*1.097</f>
        <v>5.4849999999999994</v>
      </c>
    </row>
    <row r="77" spans="1:15" x14ac:dyDescent="0.25">
      <c r="A77" s="131"/>
      <c r="B77" s="94"/>
      <c r="C77" s="5" t="s">
        <v>11</v>
      </c>
      <c r="D77" s="42">
        <f>'PG&amp;E 2025 DR Allocations'!D76*1.097</f>
        <v>5.4849999999999994</v>
      </c>
      <c r="E77" s="42">
        <f>'PG&amp;E 2025 DR Allocations'!E76*1.097</f>
        <v>5.4849999999999994</v>
      </c>
      <c r="F77" s="42">
        <f>'PG&amp;E 2025 DR Allocations'!F76*1.097</f>
        <v>3.2909999999999999</v>
      </c>
      <c r="G77" s="42">
        <f>'PG&amp;E 2025 DR Allocations'!G76*1.097</f>
        <v>2.194</v>
      </c>
      <c r="H77" s="42">
        <f>'PG&amp;E 2025 DR Allocations'!H76*1.097</f>
        <v>7.6790000000000003</v>
      </c>
      <c r="I77" s="42">
        <f>'PG&amp;E 2025 DR Allocations'!I76*1.097</f>
        <v>19.745999999999999</v>
      </c>
      <c r="J77" s="42">
        <f>'PG&amp;E 2025 DR Allocations'!J76*1.097</f>
        <v>19.745999999999999</v>
      </c>
      <c r="K77" s="42">
        <f>'PG&amp;E 2025 DR Allocations'!K76*1.097</f>
        <v>18.649000000000001</v>
      </c>
      <c r="L77" s="42">
        <f>'PG&amp;E 2025 DR Allocations'!L76*1.097</f>
        <v>17.552</v>
      </c>
      <c r="M77" s="42">
        <f>'PG&amp;E 2025 DR Allocations'!M76*1.097</f>
        <v>6.5819999999999999</v>
      </c>
      <c r="N77" s="42">
        <f>'PG&amp;E 2025 DR Allocations'!N76*1.097</f>
        <v>6.5819999999999999</v>
      </c>
      <c r="O77" s="42">
        <f>'PG&amp;E 2025 DR Allocations'!O76*1.097</f>
        <v>7.6790000000000003</v>
      </c>
    </row>
    <row r="78" spans="1:15" x14ac:dyDescent="0.25">
      <c r="A78" s="131"/>
      <c r="B78" s="94"/>
      <c r="C78" s="5" t="s">
        <v>12</v>
      </c>
      <c r="D78" s="42">
        <f>'PG&amp;E 2025 DR Allocations'!D77*1.097</f>
        <v>2.194</v>
      </c>
      <c r="E78" s="42">
        <f>'PG&amp;E 2025 DR Allocations'!E77*1.097</f>
        <v>2.194</v>
      </c>
      <c r="F78" s="42">
        <f>'PG&amp;E 2025 DR Allocations'!F77*1.097</f>
        <v>4.3879999999999999</v>
      </c>
      <c r="G78" s="42">
        <f>'PG&amp;E 2025 DR Allocations'!G77*1.097</f>
        <v>4.3879999999999999</v>
      </c>
      <c r="H78" s="42">
        <f>'PG&amp;E 2025 DR Allocations'!H77*1.097</f>
        <v>3.2909999999999999</v>
      </c>
      <c r="I78" s="42">
        <f>'PG&amp;E 2025 DR Allocations'!I77*1.097</f>
        <v>7.6790000000000003</v>
      </c>
      <c r="J78" s="42">
        <f>'PG&amp;E 2025 DR Allocations'!J77*1.097</f>
        <v>8.7759999999999998</v>
      </c>
      <c r="K78" s="42">
        <f>'PG&amp;E 2025 DR Allocations'!K77*1.097</f>
        <v>7.6790000000000003</v>
      </c>
      <c r="L78" s="42">
        <f>'PG&amp;E 2025 DR Allocations'!L77*1.097</f>
        <v>7.6790000000000003</v>
      </c>
      <c r="M78" s="42">
        <f>'PG&amp;E 2025 DR Allocations'!M77*1.097</f>
        <v>3.2909999999999999</v>
      </c>
      <c r="N78" s="42">
        <f>'PG&amp;E 2025 DR Allocations'!N77*1.097</f>
        <v>2.194</v>
      </c>
      <c r="O78" s="42">
        <f>'PG&amp;E 2025 DR Allocations'!O77*1.097</f>
        <v>3.2909999999999999</v>
      </c>
    </row>
    <row r="79" spans="1:15" x14ac:dyDescent="0.25">
      <c r="A79" s="131"/>
      <c r="B79" s="94"/>
      <c r="C79" s="5" t="s">
        <v>13</v>
      </c>
      <c r="D79" s="42">
        <f>'PG&amp;E 2025 DR Allocations'!D78*1.097</f>
        <v>3.2909999999999999</v>
      </c>
      <c r="E79" s="42">
        <f>'PG&amp;E 2025 DR Allocations'!E78*1.097</f>
        <v>3.2909999999999999</v>
      </c>
      <c r="F79" s="42">
        <f>'PG&amp;E 2025 DR Allocations'!F78*1.097</f>
        <v>2.194</v>
      </c>
      <c r="G79" s="42">
        <f>'PG&amp;E 2025 DR Allocations'!G78*1.097</f>
        <v>1.097</v>
      </c>
      <c r="H79" s="42">
        <f>'PG&amp;E 2025 DR Allocations'!H78*1.097</f>
        <v>4.3879999999999999</v>
      </c>
      <c r="I79" s="42">
        <f>'PG&amp;E 2025 DR Allocations'!I78*1.097</f>
        <v>10.969999999999999</v>
      </c>
      <c r="J79" s="42">
        <f>'PG&amp;E 2025 DR Allocations'!J78*1.097</f>
        <v>12.067</v>
      </c>
      <c r="K79" s="42">
        <f>'PG&amp;E 2025 DR Allocations'!K78*1.097</f>
        <v>12.067</v>
      </c>
      <c r="L79" s="42">
        <f>'PG&amp;E 2025 DR Allocations'!L78*1.097</f>
        <v>12.067</v>
      </c>
      <c r="M79" s="42">
        <f>'PG&amp;E 2025 DR Allocations'!M78*1.097</f>
        <v>4.3879999999999999</v>
      </c>
      <c r="N79" s="42">
        <f>'PG&amp;E 2025 DR Allocations'!N78*1.097</f>
        <v>4.3879999999999999</v>
      </c>
      <c r="O79" s="42">
        <f>'PG&amp;E 2025 DR Allocations'!O78*1.097</f>
        <v>5.4849999999999994</v>
      </c>
    </row>
    <row r="80" spans="1:15" x14ac:dyDescent="0.25">
      <c r="A80" s="132"/>
      <c r="B80" s="95"/>
      <c r="C80" s="5" t="s">
        <v>5</v>
      </c>
      <c r="D80" s="43">
        <f t="shared" ref="D80:O80" si="8">SUM(D72:D79)</f>
        <v>36.201000000000001</v>
      </c>
      <c r="E80" s="43">
        <f t="shared" si="8"/>
        <v>36.201000000000001</v>
      </c>
      <c r="F80" s="43">
        <f t="shared" si="8"/>
        <v>32.910000000000004</v>
      </c>
      <c r="G80" s="43">
        <f t="shared" si="8"/>
        <v>28.521999999999998</v>
      </c>
      <c r="H80" s="43">
        <f t="shared" si="8"/>
        <v>48.268000000000001</v>
      </c>
      <c r="I80" s="43">
        <f t="shared" si="8"/>
        <v>99.826999999999998</v>
      </c>
      <c r="J80" s="43">
        <f t="shared" si="8"/>
        <v>103.11799999999999</v>
      </c>
      <c r="K80" s="43">
        <f t="shared" si="8"/>
        <v>100.92400000000001</v>
      </c>
      <c r="L80" s="43">
        <f t="shared" si="8"/>
        <v>97.63300000000001</v>
      </c>
      <c r="M80" s="43">
        <f t="shared" si="8"/>
        <v>46.073999999999998</v>
      </c>
      <c r="N80" s="43">
        <f t="shared" si="8"/>
        <v>44.977000000000004</v>
      </c>
      <c r="O80" s="43">
        <f t="shared" si="8"/>
        <v>53.753</v>
      </c>
    </row>
    <row r="81" spans="1:15" ht="15.6" customHeight="1" x14ac:dyDescent="0.25">
      <c r="A81" s="90" t="s">
        <v>22</v>
      </c>
      <c r="B81" s="93" t="s">
        <v>34</v>
      </c>
      <c r="C81" s="13" t="s">
        <v>6</v>
      </c>
      <c r="D81" s="44">
        <f>'PG&amp;E 2025 DR Allocations'!D80*1.097</f>
        <v>0</v>
      </c>
      <c r="E81" s="44">
        <f>'PG&amp;E 2025 DR Allocations'!E80*1.097</f>
        <v>0</v>
      </c>
      <c r="F81" s="44">
        <f>'PG&amp;E 2025 DR Allocations'!F80*1.097</f>
        <v>0</v>
      </c>
      <c r="G81" s="44">
        <f>'PG&amp;E 2025 DR Allocations'!G80*1.097</f>
        <v>0</v>
      </c>
      <c r="H81" s="44">
        <f>'PG&amp;E 2025 DR Allocations'!H80*1.097</f>
        <v>0</v>
      </c>
      <c r="I81" s="44">
        <f>'PG&amp;E 2025 DR Allocations'!I80*1.097</f>
        <v>0</v>
      </c>
      <c r="J81" s="44">
        <f>'PG&amp;E 2025 DR Allocations'!J80*1.097</f>
        <v>0</v>
      </c>
      <c r="K81" s="44">
        <f>'PG&amp;E 2025 DR Allocations'!K80*1.097</f>
        <v>0</v>
      </c>
      <c r="L81" s="44">
        <f>'PG&amp;E 2025 DR Allocations'!L80*1.097</f>
        <v>0</v>
      </c>
      <c r="M81" s="44">
        <f>'PG&amp;E 2025 DR Allocations'!M80*1.097</f>
        <v>0</v>
      </c>
      <c r="N81" s="44">
        <f>'PG&amp;E 2025 DR Allocations'!N80*1.097</f>
        <v>0</v>
      </c>
      <c r="O81" s="44">
        <f>'PG&amp;E 2025 DR Allocations'!O80*1.097</f>
        <v>0</v>
      </c>
    </row>
    <row r="82" spans="1:15" x14ac:dyDescent="0.25">
      <c r="A82" s="91"/>
      <c r="B82" s="94"/>
      <c r="C82" s="13" t="s">
        <v>7</v>
      </c>
      <c r="D82" s="44">
        <f>'PG&amp;E 2025 DR Allocations'!D81*1.097</f>
        <v>0</v>
      </c>
      <c r="E82" s="44">
        <f>'PG&amp;E 2025 DR Allocations'!E81*1.097</f>
        <v>0</v>
      </c>
      <c r="F82" s="44">
        <f>'PG&amp;E 2025 DR Allocations'!F81*1.097</f>
        <v>0</v>
      </c>
      <c r="G82" s="44">
        <f>'PG&amp;E 2025 DR Allocations'!G81*1.097</f>
        <v>0</v>
      </c>
      <c r="H82" s="44">
        <f>'PG&amp;E 2025 DR Allocations'!H81*1.097</f>
        <v>0</v>
      </c>
      <c r="I82" s="44">
        <f>'PG&amp;E 2025 DR Allocations'!I81*1.097</f>
        <v>0</v>
      </c>
      <c r="J82" s="44">
        <f>'PG&amp;E 2025 DR Allocations'!J81*1.097</f>
        <v>0</v>
      </c>
      <c r="K82" s="44">
        <f>'PG&amp;E 2025 DR Allocations'!K81*1.097</f>
        <v>0</v>
      </c>
      <c r="L82" s="44">
        <f>'PG&amp;E 2025 DR Allocations'!L81*1.097</f>
        <v>0</v>
      </c>
      <c r="M82" s="44">
        <f>'PG&amp;E 2025 DR Allocations'!M81*1.097</f>
        <v>0</v>
      </c>
      <c r="N82" s="44">
        <f>'PG&amp;E 2025 DR Allocations'!N81*1.097</f>
        <v>0</v>
      </c>
      <c r="O82" s="44">
        <f>'PG&amp;E 2025 DR Allocations'!O81*1.097</f>
        <v>0</v>
      </c>
    </row>
    <row r="83" spans="1:15" x14ac:dyDescent="0.25">
      <c r="A83" s="91"/>
      <c r="B83" s="94"/>
      <c r="C83" s="13" t="s">
        <v>8</v>
      </c>
      <c r="D83" s="44">
        <f>'PG&amp;E 2025 DR Allocations'!D82*1.097</f>
        <v>0</v>
      </c>
      <c r="E83" s="44">
        <f>'PG&amp;E 2025 DR Allocations'!E82*1.097</f>
        <v>0</v>
      </c>
      <c r="F83" s="44">
        <f>'PG&amp;E 2025 DR Allocations'!F82*1.097</f>
        <v>0</v>
      </c>
      <c r="G83" s="44">
        <f>'PG&amp;E 2025 DR Allocations'!G82*1.097</f>
        <v>0</v>
      </c>
      <c r="H83" s="44">
        <f>'PG&amp;E 2025 DR Allocations'!H82*1.097</f>
        <v>0</v>
      </c>
      <c r="I83" s="44">
        <f>'PG&amp;E 2025 DR Allocations'!I82*1.097</f>
        <v>0</v>
      </c>
      <c r="J83" s="44">
        <f>'PG&amp;E 2025 DR Allocations'!J82*1.097</f>
        <v>0</v>
      </c>
      <c r="K83" s="44">
        <f>'PG&amp;E 2025 DR Allocations'!K82*1.097</f>
        <v>0</v>
      </c>
      <c r="L83" s="44">
        <f>'PG&amp;E 2025 DR Allocations'!L82*1.097</f>
        <v>0</v>
      </c>
      <c r="M83" s="44">
        <f>'PG&amp;E 2025 DR Allocations'!M82*1.097</f>
        <v>0</v>
      </c>
      <c r="N83" s="44">
        <f>'PG&amp;E 2025 DR Allocations'!N82*1.097</f>
        <v>0</v>
      </c>
      <c r="O83" s="44">
        <f>'PG&amp;E 2025 DR Allocations'!O82*1.097</f>
        <v>0</v>
      </c>
    </row>
    <row r="84" spans="1:15" x14ac:dyDescent="0.25">
      <c r="A84" s="91"/>
      <c r="B84" s="94"/>
      <c r="C84" s="13" t="s">
        <v>9</v>
      </c>
      <c r="D84" s="44">
        <f>'PG&amp;E 2025 DR Allocations'!D83*1.097</f>
        <v>0</v>
      </c>
      <c r="E84" s="44">
        <f>'PG&amp;E 2025 DR Allocations'!E83*1.097</f>
        <v>0</v>
      </c>
      <c r="F84" s="44">
        <f>'PG&amp;E 2025 DR Allocations'!F83*1.097</f>
        <v>0</v>
      </c>
      <c r="G84" s="44">
        <f>'PG&amp;E 2025 DR Allocations'!G83*1.097</f>
        <v>0</v>
      </c>
      <c r="H84" s="44">
        <f>'PG&amp;E 2025 DR Allocations'!H83*1.097</f>
        <v>0</v>
      </c>
      <c r="I84" s="44">
        <f>'PG&amp;E 2025 DR Allocations'!I83*1.097</f>
        <v>0</v>
      </c>
      <c r="J84" s="44">
        <f>'PG&amp;E 2025 DR Allocations'!J83*1.097</f>
        <v>0</v>
      </c>
      <c r="K84" s="44">
        <f>'PG&amp;E 2025 DR Allocations'!K83*1.097</f>
        <v>0</v>
      </c>
      <c r="L84" s="44">
        <f>'PG&amp;E 2025 DR Allocations'!L83*1.097</f>
        <v>0</v>
      </c>
      <c r="M84" s="44">
        <f>'PG&amp;E 2025 DR Allocations'!M83*1.097</f>
        <v>0</v>
      </c>
      <c r="N84" s="44">
        <f>'PG&amp;E 2025 DR Allocations'!N83*1.097</f>
        <v>0</v>
      </c>
      <c r="O84" s="44">
        <f>'PG&amp;E 2025 DR Allocations'!O83*1.097</f>
        <v>0</v>
      </c>
    </row>
    <row r="85" spans="1:15" x14ac:dyDescent="0.25">
      <c r="A85" s="91"/>
      <c r="B85" s="94"/>
      <c r="C85" s="13" t="s">
        <v>10</v>
      </c>
      <c r="D85" s="44">
        <f>'PG&amp;E 2025 DR Allocations'!D84*1.097</f>
        <v>0</v>
      </c>
      <c r="E85" s="44">
        <f>'PG&amp;E 2025 DR Allocations'!E84*1.097</f>
        <v>0</v>
      </c>
      <c r="F85" s="44">
        <f>'PG&amp;E 2025 DR Allocations'!F84*1.097</f>
        <v>0</v>
      </c>
      <c r="G85" s="44">
        <f>'PG&amp;E 2025 DR Allocations'!G84*1.097</f>
        <v>0</v>
      </c>
      <c r="H85" s="44">
        <f>'PG&amp;E 2025 DR Allocations'!H84*1.097</f>
        <v>0</v>
      </c>
      <c r="I85" s="44">
        <f>'PG&amp;E 2025 DR Allocations'!I84*1.097</f>
        <v>0</v>
      </c>
      <c r="J85" s="44">
        <f>'PG&amp;E 2025 DR Allocations'!J84*1.097</f>
        <v>0</v>
      </c>
      <c r="K85" s="44">
        <f>'PG&amp;E 2025 DR Allocations'!K84*1.097</f>
        <v>0</v>
      </c>
      <c r="L85" s="44">
        <f>'PG&amp;E 2025 DR Allocations'!L84*1.097</f>
        <v>0</v>
      </c>
      <c r="M85" s="44">
        <f>'PG&amp;E 2025 DR Allocations'!M84*1.097</f>
        <v>0</v>
      </c>
      <c r="N85" s="44">
        <f>'PG&amp;E 2025 DR Allocations'!N84*1.097</f>
        <v>0</v>
      </c>
      <c r="O85" s="44">
        <f>'PG&amp;E 2025 DR Allocations'!O84*1.097</f>
        <v>0</v>
      </c>
    </row>
    <row r="86" spans="1:15" x14ac:dyDescent="0.25">
      <c r="A86" s="91"/>
      <c r="B86" s="94"/>
      <c r="C86" s="13" t="s">
        <v>11</v>
      </c>
      <c r="D86" s="44">
        <f>'PG&amp;E 2025 DR Allocations'!D85*1.097</f>
        <v>0</v>
      </c>
      <c r="E86" s="44">
        <f>'PG&amp;E 2025 DR Allocations'!E85*1.097</f>
        <v>0</v>
      </c>
      <c r="F86" s="44">
        <f>'PG&amp;E 2025 DR Allocations'!F85*1.097</f>
        <v>0</v>
      </c>
      <c r="G86" s="44">
        <f>'PG&amp;E 2025 DR Allocations'!G85*1.097</f>
        <v>0</v>
      </c>
      <c r="H86" s="44">
        <f>'PG&amp;E 2025 DR Allocations'!H85*1.097</f>
        <v>0</v>
      </c>
      <c r="I86" s="44">
        <f>'PG&amp;E 2025 DR Allocations'!I85*1.097</f>
        <v>0</v>
      </c>
      <c r="J86" s="44">
        <f>'PG&amp;E 2025 DR Allocations'!J85*1.097</f>
        <v>0</v>
      </c>
      <c r="K86" s="44">
        <f>'PG&amp;E 2025 DR Allocations'!K85*1.097</f>
        <v>0</v>
      </c>
      <c r="L86" s="44">
        <f>'PG&amp;E 2025 DR Allocations'!L85*1.097</f>
        <v>0</v>
      </c>
      <c r="M86" s="44">
        <f>'PG&amp;E 2025 DR Allocations'!M85*1.097</f>
        <v>0</v>
      </c>
      <c r="N86" s="44">
        <f>'PG&amp;E 2025 DR Allocations'!N85*1.097</f>
        <v>0</v>
      </c>
      <c r="O86" s="44">
        <f>'PG&amp;E 2025 DR Allocations'!O85*1.097</f>
        <v>0</v>
      </c>
    </row>
    <row r="87" spans="1:15" x14ac:dyDescent="0.25">
      <c r="A87" s="91"/>
      <c r="B87" s="94"/>
      <c r="C87" s="13" t="s">
        <v>12</v>
      </c>
      <c r="D87" s="44">
        <f>'PG&amp;E 2025 DR Allocations'!D86*1.097</f>
        <v>0</v>
      </c>
      <c r="E87" s="44">
        <f>'PG&amp;E 2025 DR Allocations'!E86*1.097</f>
        <v>0</v>
      </c>
      <c r="F87" s="44">
        <f>'PG&amp;E 2025 DR Allocations'!F86*1.097</f>
        <v>0</v>
      </c>
      <c r="G87" s="44">
        <f>'PG&amp;E 2025 DR Allocations'!G86*1.097</f>
        <v>0</v>
      </c>
      <c r="H87" s="44">
        <f>'PG&amp;E 2025 DR Allocations'!H86*1.097</f>
        <v>0</v>
      </c>
      <c r="I87" s="44">
        <f>'PG&amp;E 2025 DR Allocations'!I86*1.097</f>
        <v>0</v>
      </c>
      <c r="J87" s="44">
        <f>'PG&amp;E 2025 DR Allocations'!J86*1.097</f>
        <v>0</v>
      </c>
      <c r="K87" s="44">
        <f>'PG&amp;E 2025 DR Allocations'!K86*1.097</f>
        <v>0</v>
      </c>
      <c r="L87" s="44">
        <f>'PG&amp;E 2025 DR Allocations'!L86*1.097</f>
        <v>0</v>
      </c>
      <c r="M87" s="44">
        <f>'PG&amp;E 2025 DR Allocations'!M86*1.097</f>
        <v>0</v>
      </c>
      <c r="N87" s="44">
        <f>'PG&amp;E 2025 DR Allocations'!N86*1.097</f>
        <v>0</v>
      </c>
      <c r="O87" s="44">
        <f>'PG&amp;E 2025 DR Allocations'!O86*1.097</f>
        <v>0</v>
      </c>
    </row>
    <row r="88" spans="1:15" x14ac:dyDescent="0.25">
      <c r="A88" s="91"/>
      <c r="B88" s="94"/>
      <c r="C88" s="13" t="s">
        <v>13</v>
      </c>
      <c r="D88" s="44">
        <f>'PG&amp;E 2025 DR Allocations'!D87*1.097</f>
        <v>0</v>
      </c>
      <c r="E88" s="44">
        <f>'PG&amp;E 2025 DR Allocations'!E87*1.097</f>
        <v>0</v>
      </c>
      <c r="F88" s="44">
        <f>'PG&amp;E 2025 DR Allocations'!F87*1.097</f>
        <v>0</v>
      </c>
      <c r="G88" s="44">
        <f>'PG&amp;E 2025 DR Allocations'!G87*1.097</f>
        <v>0</v>
      </c>
      <c r="H88" s="44">
        <f>'PG&amp;E 2025 DR Allocations'!H87*1.097</f>
        <v>0</v>
      </c>
      <c r="I88" s="44">
        <f>'PG&amp;E 2025 DR Allocations'!I87*1.097</f>
        <v>0</v>
      </c>
      <c r="J88" s="44">
        <f>'PG&amp;E 2025 DR Allocations'!J87*1.097</f>
        <v>0</v>
      </c>
      <c r="K88" s="44">
        <f>'PG&amp;E 2025 DR Allocations'!K87*1.097</f>
        <v>0</v>
      </c>
      <c r="L88" s="44">
        <f>'PG&amp;E 2025 DR Allocations'!L87*1.097</f>
        <v>0</v>
      </c>
      <c r="M88" s="44">
        <f>'PG&amp;E 2025 DR Allocations'!M87*1.097</f>
        <v>0</v>
      </c>
      <c r="N88" s="44">
        <f>'PG&amp;E 2025 DR Allocations'!N87*1.097</f>
        <v>0</v>
      </c>
      <c r="O88" s="44">
        <f>'PG&amp;E 2025 DR Allocations'!O87*1.097</f>
        <v>0</v>
      </c>
    </row>
    <row r="89" spans="1:15" x14ac:dyDescent="0.25">
      <c r="A89" s="92"/>
      <c r="B89" s="95"/>
      <c r="C89" s="13" t="s">
        <v>5</v>
      </c>
      <c r="D89" s="49">
        <f t="shared" ref="D89:O89" si="9">SUM(D81:D88)</f>
        <v>0</v>
      </c>
      <c r="E89" s="49">
        <f t="shared" si="9"/>
        <v>0</v>
      </c>
      <c r="F89" s="49">
        <f t="shared" si="9"/>
        <v>0</v>
      </c>
      <c r="G89" s="49">
        <f t="shared" si="9"/>
        <v>0</v>
      </c>
      <c r="H89" s="49">
        <f t="shared" si="9"/>
        <v>0</v>
      </c>
      <c r="I89" s="49">
        <f t="shared" si="9"/>
        <v>0</v>
      </c>
      <c r="J89" s="49">
        <f t="shared" si="9"/>
        <v>0</v>
      </c>
      <c r="K89" s="49">
        <f t="shared" si="9"/>
        <v>0</v>
      </c>
      <c r="L89" s="49">
        <f t="shared" si="9"/>
        <v>0</v>
      </c>
      <c r="M89" s="49">
        <f t="shared" si="9"/>
        <v>0</v>
      </c>
      <c r="N89" s="49">
        <f t="shared" si="9"/>
        <v>0</v>
      </c>
      <c r="O89" s="49">
        <f t="shared" si="9"/>
        <v>0</v>
      </c>
    </row>
    <row r="90" spans="1:15" x14ac:dyDescent="0.25">
      <c r="A90" s="96" t="s">
        <v>45</v>
      </c>
      <c r="B90" s="97"/>
      <c r="C90" s="22" t="s">
        <v>6</v>
      </c>
      <c r="D90" s="56">
        <f t="shared" ref="D90:O96" si="10">D54+D63+D72+D81</f>
        <v>14.261000000000001</v>
      </c>
      <c r="E90" s="56">
        <f t="shared" si="10"/>
        <v>14.261000000000001</v>
      </c>
      <c r="F90" s="56">
        <f t="shared" si="10"/>
        <v>14.261000000000001</v>
      </c>
      <c r="G90" s="56">
        <f t="shared" si="10"/>
        <v>12.067</v>
      </c>
      <c r="H90" s="56">
        <f t="shared" si="10"/>
        <v>16.454999999999998</v>
      </c>
      <c r="I90" s="56">
        <f t="shared" si="10"/>
        <v>27.424999999999997</v>
      </c>
      <c r="J90" s="56">
        <f t="shared" si="10"/>
        <v>28.521999999999998</v>
      </c>
      <c r="K90" s="56">
        <f t="shared" si="10"/>
        <v>29.619</v>
      </c>
      <c r="L90" s="56">
        <f t="shared" si="10"/>
        <v>30.715999999999998</v>
      </c>
      <c r="M90" s="56">
        <f t="shared" si="10"/>
        <v>17.552</v>
      </c>
      <c r="N90" s="56">
        <f t="shared" si="10"/>
        <v>19.745999999999999</v>
      </c>
      <c r="O90" s="56">
        <f t="shared" si="10"/>
        <v>24.133999999999997</v>
      </c>
    </row>
    <row r="91" spans="1:15" x14ac:dyDescent="0.25">
      <c r="A91" s="98"/>
      <c r="B91" s="99"/>
      <c r="C91" s="23" t="s">
        <v>7</v>
      </c>
      <c r="D91" s="56">
        <f t="shared" si="10"/>
        <v>4.3879999999999999</v>
      </c>
      <c r="E91" s="56">
        <f t="shared" si="10"/>
        <v>5.4849999999999994</v>
      </c>
      <c r="F91" s="56">
        <f t="shared" si="10"/>
        <v>3.2909999999999999</v>
      </c>
      <c r="G91" s="56">
        <f t="shared" si="10"/>
        <v>5.4849999999999994</v>
      </c>
      <c r="H91" s="56">
        <f t="shared" si="10"/>
        <v>9.8730000000000011</v>
      </c>
      <c r="I91" s="56">
        <f t="shared" si="10"/>
        <v>20.843</v>
      </c>
      <c r="J91" s="56">
        <f t="shared" si="10"/>
        <v>21.939999999999998</v>
      </c>
      <c r="K91" s="56">
        <f t="shared" si="10"/>
        <v>20.843</v>
      </c>
      <c r="L91" s="56">
        <f t="shared" si="10"/>
        <v>18.648999999999997</v>
      </c>
      <c r="M91" s="56">
        <f t="shared" si="10"/>
        <v>8.7759999999999998</v>
      </c>
      <c r="N91" s="56">
        <f t="shared" si="10"/>
        <v>6.581999999999999</v>
      </c>
      <c r="O91" s="56">
        <f t="shared" si="10"/>
        <v>5.4849999999999994</v>
      </c>
    </row>
    <row r="92" spans="1:15" x14ac:dyDescent="0.25">
      <c r="A92" s="98"/>
      <c r="B92" s="99"/>
      <c r="C92" s="22" t="s">
        <v>8</v>
      </c>
      <c r="D92" s="56">
        <f t="shared" si="10"/>
        <v>0</v>
      </c>
      <c r="E92" s="56">
        <f t="shared" si="10"/>
        <v>0</v>
      </c>
      <c r="F92" s="56">
        <f t="shared" si="10"/>
        <v>0</v>
      </c>
      <c r="G92" s="56">
        <f t="shared" si="10"/>
        <v>0</v>
      </c>
      <c r="H92" s="56">
        <f t="shared" si="10"/>
        <v>0</v>
      </c>
      <c r="I92" s="56">
        <f t="shared" si="10"/>
        <v>0</v>
      </c>
      <c r="J92" s="56">
        <f t="shared" si="10"/>
        <v>0</v>
      </c>
      <c r="K92" s="56">
        <f t="shared" si="10"/>
        <v>0</v>
      </c>
      <c r="L92" s="56">
        <f t="shared" si="10"/>
        <v>0</v>
      </c>
      <c r="M92" s="56">
        <f t="shared" si="10"/>
        <v>0</v>
      </c>
      <c r="N92" s="56">
        <f t="shared" si="10"/>
        <v>0</v>
      </c>
      <c r="O92" s="56">
        <f t="shared" si="10"/>
        <v>0</v>
      </c>
    </row>
    <row r="93" spans="1:15" x14ac:dyDescent="0.25">
      <c r="A93" s="98"/>
      <c r="B93" s="99"/>
      <c r="C93" s="22" t="s">
        <v>9</v>
      </c>
      <c r="D93" s="56">
        <f t="shared" si="10"/>
        <v>2.194</v>
      </c>
      <c r="E93" s="56">
        <f t="shared" si="10"/>
        <v>2.194</v>
      </c>
      <c r="F93" s="56">
        <f t="shared" si="10"/>
        <v>2.194</v>
      </c>
      <c r="G93" s="56">
        <f t="shared" si="10"/>
        <v>2.194</v>
      </c>
      <c r="H93" s="56">
        <f t="shared" si="10"/>
        <v>4.3879999999999999</v>
      </c>
      <c r="I93" s="56">
        <f t="shared" si="10"/>
        <v>9.8730000000000011</v>
      </c>
      <c r="J93" s="56">
        <f t="shared" si="10"/>
        <v>8.7759999999999998</v>
      </c>
      <c r="K93" s="56">
        <f t="shared" si="10"/>
        <v>8.7759999999999998</v>
      </c>
      <c r="L93" s="56">
        <f t="shared" si="10"/>
        <v>7.6790000000000003</v>
      </c>
      <c r="M93" s="56">
        <f t="shared" si="10"/>
        <v>3.2909999999999999</v>
      </c>
      <c r="N93" s="56">
        <f t="shared" si="10"/>
        <v>2.194</v>
      </c>
      <c r="O93" s="56">
        <f t="shared" si="10"/>
        <v>2.194</v>
      </c>
    </row>
    <row r="94" spans="1:15" x14ac:dyDescent="0.25">
      <c r="A94" s="98"/>
      <c r="B94" s="99"/>
      <c r="C94" s="22" t="s">
        <v>10</v>
      </c>
      <c r="D94" s="56">
        <f t="shared" si="10"/>
        <v>4.3879999999999999</v>
      </c>
      <c r="E94" s="56">
        <f t="shared" si="10"/>
        <v>4.3879999999999999</v>
      </c>
      <c r="F94" s="56">
        <f t="shared" si="10"/>
        <v>3.2909999999999999</v>
      </c>
      <c r="G94" s="56">
        <f t="shared" si="10"/>
        <v>3.2909999999999999</v>
      </c>
      <c r="H94" s="56">
        <f t="shared" si="10"/>
        <v>4.3879999999999999</v>
      </c>
      <c r="I94" s="56">
        <f t="shared" si="10"/>
        <v>6.5819999999999999</v>
      </c>
      <c r="J94" s="56">
        <f t="shared" si="10"/>
        <v>5.4849999999999994</v>
      </c>
      <c r="K94" s="56">
        <f t="shared" si="10"/>
        <v>5.4849999999999994</v>
      </c>
      <c r="L94" s="56">
        <f t="shared" si="10"/>
        <v>5.4849999999999994</v>
      </c>
      <c r="M94" s="56">
        <f t="shared" si="10"/>
        <v>4.3879999999999999</v>
      </c>
      <c r="N94" s="56">
        <f t="shared" si="10"/>
        <v>4.3879999999999999</v>
      </c>
      <c r="O94" s="56">
        <f t="shared" si="10"/>
        <v>5.4849999999999994</v>
      </c>
    </row>
    <row r="95" spans="1:15" x14ac:dyDescent="0.25">
      <c r="A95" s="98"/>
      <c r="B95" s="99"/>
      <c r="C95" s="22" t="s">
        <v>11</v>
      </c>
      <c r="D95" s="56">
        <f t="shared" si="10"/>
        <v>5.4849999999999994</v>
      </c>
      <c r="E95" s="56">
        <f t="shared" si="10"/>
        <v>5.4849999999999994</v>
      </c>
      <c r="F95" s="56">
        <f t="shared" si="10"/>
        <v>3.2909999999999999</v>
      </c>
      <c r="G95" s="56">
        <f t="shared" si="10"/>
        <v>2.194</v>
      </c>
      <c r="H95" s="56">
        <f t="shared" si="10"/>
        <v>7.6790000000000003</v>
      </c>
      <c r="I95" s="56">
        <f t="shared" si="10"/>
        <v>20.843</v>
      </c>
      <c r="J95" s="56">
        <f t="shared" si="10"/>
        <v>20.843</v>
      </c>
      <c r="K95" s="56">
        <f t="shared" si="10"/>
        <v>18.649000000000001</v>
      </c>
      <c r="L95" s="56">
        <f t="shared" si="10"/>
        <v>17.552</v>
      </c>
      <c r="M95" s="56">
        <f t="shared" si="10"/>
        <v>6.5819999999999999</v>
      </c>
      <c r="N95" s="56">
        <f t="shared" si="10"/>
        <v>6.5819999999999999</v>
      </c>
      <c r="O95" s="56">
        <f t="shared" si="10"/>
        <v>7.6790000000000003</v>
      </c>
    </row>
    <row r="96" spans="1:15" x14ac:dyDescent="0.25">
      <c r="A96" s="98"/>
      <c r="B96" s="99"/>
      <c r="C96" s="22" t="s">
        <v>12</v>
      </c>
      <c r="D96" s="56">
        <f t="shared" si="10"/>
        <v>2.194</v>
      </c>
      <c r="E96" s="56">
        <f t="shared" si="10"/>
        <v>2.194</v>
      </c>
      <c r="F96" s="56">
        <f t="shared" si="10"/>
        <v>4.3879999999999999</v>
      </c>
      <c r="G96" s="56">
        <f t="shared" si="10"/>
        <v>4.3879999999999999</v>
      </c>
      <c r="H96" s="56">
        <f t="shared" si="10"/>
        <v>3.2909999999999999</v>
      </c>
      <c r="I96" s="56">
        <f t="shared" si="10"/>
        <v>7.6790000000000003</v>
      </c>
      <c r="J96" s="56">
        <f t="shared" si="10"/>
        <v>8.7759999999999998</v>
      </c>
      <c r="K96" s="56">
        <f t="shared" si="10"/>
        <v>7.6790000000000003</v>
      </c>
      <c r="L96" s="56">
        <f t="shared" si="10"/>
        <v>7.6790000000000003</v>
      </c>
      <c r="M96" s="56">
        <f t="shared" si="10"/>
        <v>3.2909999999999999</v>
      </c>
      <c r="N96" s="56">
        <f t="shared" si="10"/>
        <v>2.194</v>
      </c>
      <c r="O96" s="56">
        <f t="shared" si="10"/>
        <v>3.2909999999999999</v>
      </c>
    </row>
    <row r="97" spans="1:15" x14ac:dyDescent="0.25">
      <c r="A97" s="98"/>
      <c r="B97" s="99"/>
      <c r="C97" s="22" t="s">
        <v>13</v>
      </c>
      <c r="D97" s="57">
        <f>SUM(D61,D70,D79,D88)</f>
        <v>4.3879999999999999</v>
      </c>
      <c r="E97" s="57">
        <f t="shared" ref="E97:O97" si="11">SUM(E61,E70,E79,E88)</f>
        <v>5.4849999999999994</v>
      </c>
      <c r="F97" s="57">
        <f t="shared" si="11"/>
        <v>3.2909999999999999</v>
      </c>
      <c r="G97" s="57">
        <f t="shared" si="11"/>
        <v>3.2909999999999999</v>
      </c>
      <c r="H97" s="57">
        <f t="shared" si="11"/>
        <v>7.6790000000000003</v>
      </c>
      <c r="I97" s="57">
        <f t="shared" si="11"/>
        <v>15.357999999999999</v>
      </c>
      <c r="J97" s="58">
        <f t="shared" si="11"/>
        <v>16.454999999999998</v>
      </c>
      <c r="K97" s="59">
        <f t="shared" si="11"/>
        <v>16.454999999999998</v>
      </c>
      <c r="L97" s="60">
        <f t="shared" si="11"/>
        <v>16.454999999999998</v>
      </c>
      <c r="M97" s="57">
        <f t="shared" si="11"/>
        <v>7.6790000000000003</v>
      </c>
      <c r="N97" s="57">
        <f t="shared" si="11"/>
        <v>6.5819999999999999</v>
      </c>
      <c r="O97" s="57">
        <f t="shared" si="11"/>
        <v>6.581999999999999</v>
      </c>
    </row>
    <row r="98" spans="1:15" x14ac:dyDescent="0.25">
      <c r="A98" s="100"/>
      <c r="B98" s="101"/>
      <c r="C98" s="22" t="s">
        <v>5</v>
      </c>
      <c r="D98" s="57">
        <f>SUM(D62,D71,D80,D89)</f>
        <v>37.298000000000002</v>
      </c>
      <c r="E98" s="57">
        <f t="shared" ref="E98:O98" si="12">SUM(E62,E71,E80,E89)</f>
        <v>39.491999999999997</v>
      </c>
      <c r="F98" s="57">
        <f t="shared" si="12"/>
        <v>34.007000000000005</v>
      </c>
      <c r="G98" s="57">
        <f t="shared" si="12"/>
        <v>32.909999999999997</v>
      </c>
      <c r="H98" s="57">
        <f t="shared" si="12"/>
        <v>53.753</v>
      </c>
      <c r="I98" s="57">
        <f t="shared" si="12"/>
        <v>108.60299999999999</v>
      </c>
      <c r="J98" s="58">
        <f t="shared" si="12"/>
        <v>110.797</v>
      </c>
      <c r="K98" s="59">
        <f t="shared" si="12"/>
        <v>107.506</v>
      </c>
      <c r="L98" s="60">
        <f t="shared" si="12"/>
        <v>104.215</v>
      </c>
      <c r="M98" s="57">
        <f t="shared" si="12"/>
        <v>51.558999999999997</v>
      </c>
      <c r="N98" s="57">
        <f t="shared" si="12"/>
        <v>48.268000000000001</v>
      </c>
      <c r="O98" s="57">
        <f t="shared" si="12"/>
        <v>54.85</v>
      </c>
    </row>
    <row r="99" spans="1:15" x14ac:dyDescent="0.25">
      <c r="A99" s="10"/>
      <c r="B99" s="10"/>
      <c r="C99" s="10"/>
      <c r="D99" s="67"/>
      <c r="E99" s="67"/>
      <c r="F99" s="67"/>
      <c r="G99" s="67"/>
      <c r="H99" s="67"/>
      <c r="I99" s="67"/>
      <c r="J99" s="68"/>
      <c r="K99" s="69"/>
      <c r="L99" s="70"/>
      <c r="M99" s="67"/>
      <c r="N99" s="67"/>
      <c r="O99" s="67"/>
    </row>
    <row r="100" spans="1:15" x14ac:dyDescent="0.25">
      <c r="A100" s="88" t="s">
        <v>42</v>
      </c>
      <c r="B100" s="89"/>
      <c r="C100" s="24"/>
      <c r="D100" s="57">
        <f t="shared" ref="D100:O100" si="13">SUM(D51,D98)</f>
        <v>207.333</v>
      </c>
      <c r="E100" s="57">
        <f t="shared" si="13"/>
        <v>210.624</v>
      </c>
      <c r="F100" s="57">
        <f t="shared" si="13"/>
        <v>215.012</v>
      </c>
      <c r="G100" s="57">
        <f t="shared" si="13"/>
        <v>228.17600000000002</v>
      </c>
      <c r="H100" s="57">
        <f t="shared" si="13"/>
        <v>291.80200000000002</v>
      </c>
      <c r="I100" s="57">
        <f t="shared" si="13"/>
        <v>371.88299999999998</v>
      </c>
      <c r="J100" s="58">
        <f t="shared" si="13"/>
        <v>383.95000000000005</v>
      </c>
      <c r="K100" s="59">
        <f t="shared" si="13"/>
        <v>380.65899999999999</v>
      </c>
      <c r="L100" s="60">
        <f t="shared" si="13"/>
        <v>379.56200000000001</v>
      </c>
      <c r="M100" s="57">
        <f t="shared" si="13"/>
        <v>297.28700000000003</v>
      </c>
      <c r="N100" s="57">
        <f t="shared" si="13"/>
        <v>240.24299999999999</v>
      </c>
      <c r="O100" s="57">
        <f t="shared" si="13"/>
        <v>235.85499999999999</v>
      </c>
    </row>
    <row r="101" spans="1:15" x14ac:dyDescent="0.25">
      <c r="A101" s="12"/>
      <c r="B101" s="12"/>
      <c r="C101" s="12"/>
      <c r="D101" s="1"/>
      <c r="E101" s="1"/>
      <c r="F101" s="1"/>
      <c r="G101" s="1"/>
      <c r="H101" s="1"/>
      <c r="I101" s="1"/>
      <c r="J101" s="1"/>
      <c r="K101" s="19"/>
      <c r="L101" s="1"/>
      <c r="M101" s="1"/>
      <c r="N101" s="1"/>
      <c r="O101" s="1"/>
    </row>
    <row r="102" spans="1:15" x14ac:dyDescent="0.25">
      <c r="A102" s="117" t="s">
        <v>17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</row>
    <row r="103" spans="1:15" x14ac:dyDescent="0.25">
      <c r="A103" s="117" t="s">
        <v>18</v>
      </c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</row>
    <row r="104" spans="1:15" x14ac:dyDescent="0.25">
      <c r="A104" s="117" t="s">
        <v>48</v>
      </c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</row>
  </sheetData>
  <mergeCells count="28">
    <mergeCell ref="A104:O104"/>
    <mergeCell ref="A7:A15"/>
    <mergeCell ref="B7:B15"/>
    <mergeCell ref="A1:O1"/>
    <mergeCell ref="A2:O2"/>
    <mergeCell ref="A3:O3"/>
    <mergeCell ref="B4:O4"/>
    <mergeCell ref="A5:O5"/>
    <mergeCell ref="A16:A24"/>
    <mergeCell ref="B16:B24"/>
    <mergeCell ref="A25:A33"/>
    <mergeCell ref="B25:B33"/>
    <mergeCell ref="A34:A42"/>
    <mergeCell ref="B34:B42"/>
    <mergeCell ref="A43:B51"/>
    <mergeCell ref="A52:O52"/>
    <mergeCell ref="A54:A62"/>
    <mergeCell ref="B54:B62"/>
    <mergeCell ref="A63:A71"/>
    <mergeCell ref="B63:B71"/>
    <mergeCell ref="A102:O102"/>
    <mergeCell ref="A103:O103"/>
    <mergeCell ref="A72:A80"/>
    <mergeCell ref="B72:B80"/>
    <mergeCell ref="A81:A89"/>
    <mergeCell ref="B81:B89"/>
    <mergeCell ref="A90:B98"/>
    <mergeCell ref="A100:B100"/>
  </mergeCells>
  <pageMargins left="0.75" right="0.75" top="1" bottom="1" header="0.5" footer="0.5"/>
  <pageSetup orientation="portrait" r:id="rId1"/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PG&amp;E 2023 DR Allocations</vt:lpstr>
      <vt:lpstr>PG&amp;E 2023 DR Allocations wLoss</vt:lpstr>
      <vt:lpstr>PG&amp;E 2024 DR Allocations</vt:lpstr>
      <vt:lpstr>PG&amp;E 2024 DR Allocations wLoss</vt:lpstr>
      <vt:lpstr>PG&amp;E 2025 DR Allocations</vt:lpstr>
      <vt:lpstr>PG&amp;E 2025 DR Allocations wLoss</vt:lpstr>
      <vt:lpstr>local_capacity_area_selected</vt:lpstr>
      <vt:lpstr>peaking_condition_selected</vt:lpstr>
      <vt:lpstr>weather_conditions_selected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Guishar</dc:creator>
  <cp:lastModifiedBy>Feng, Jessica</cp:lastModifiedBy>
  <dcterms:created xsi:type="dcterms:W3CDTF">2020-05-23T00:02:50Z</dcterms:created>
  <dcterms:modified xsi:type="dcterms:W3CDTF">2022-06-28T22:27:54Z</dcterms:modified>
</cp:coreProperties>
</file>