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5filesrv5\Energy\RA Filings\2024\YA Allocations\CAM\Initial YA CAM Allocation\"/>
    </mc:Choice>
  </mc:AlternateContent>
  <xr:revisionPtr revIDLastSave="0" documentId="13_ncr:1_{12C494EA-1766-4CA3-9B16-18AA02136905}" xr6:coauthVersionLast="47" xr6:coauthVersionMax="47" xr10:uidLastSave="{00000000-0000-0000-0000-000000000000}"/>
  <bookViews>
    <workbookView xWindow="-108" yWindow="-108" windowWidth="23256" windowHeight="12576" xr2:uid="{A93978F4-5AB5-483A-B46B-6660BAD53669}"/>
  </bookViews>
  <sheets>
    <sheet name="PGE CAM eligible contracts '24" sheetId="1" r:id="rId1"/>
    <sheet name="PGE CAM eligible contracts '25" sheetId="2" r:id="rId2"/>
    <sheet name="PGE CAM eligible contracts '26" sheetId="3" r:id="rId3"/>
    <sheet name="PGE Emgcy Reliability Resources" sheetId="4" r:id="rId4"/>
    <sheet name="SCE CAM List 2024" sheetId="5" r:id="rId5"/>
    <sheet name="SCE CAM List 2025" sheetId="6" r:id="rId6"/>
    <sheet name="SCE CAM List 2026" sheetId="7" r:id="rId7"/>
    <sheet name="SCE 2024 ERP" sheetId="8" r:id="rId8"/>
    <sheet name="SDGE CAM eligible contracts" sheetId="9" r:id="rId9"/>
    <sheet name="SDGE Emgncy Reliability Resrces" sheetId="10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xlnm._FilterDatabase" localSheetId="0" hidden="1">'PGE CAM eligible contracts ''24'!$A$3:$U$17</definedName>
    <definedName name="_xlnm._FilterDatabase" localSheetId="4" hidden="1">'SCE CAM List 2024'!$A$3:$AQ$40</definedName>
    <definedName name="_xlnm._FilterDatabase" localSheetId="5" hidden="1">'SCE CAM List 2025'!$A$3:$AQ$37</definedName>
    <definedName name="_xlnm._FilterDatabase" localSheetId="6" hidden="1">'SCE CAM List 2026'!$A$3:$AQ$36</definedName>
    <definedName name="Balancing_Authority">[1]Choices!$A$2:$A$41</definedName>
    <definedName name="Boolean">[1]Choices!$AG$2:$AG$3</definedName>
    <definedName name="Bucket" localSheetId="7">#REF!</definedName>
    <definedName name="Bucket" localSheetId="8">#REF!</definedName>
    <definedName name="Bucket" localSheetId="9">#REF!</definedName>
    <definedName name="Bucket">#REF!</definedName>
    <definedName name="Bundled_Unbundled">[1]Choices!$B$2:$B$3</definedName>
    <definedName name="Construction_Status">[1]Choices!$G$2:$G$5</definedName>
    <definedName name="ContractType">[2]DataValidation!$D$2:$D$5</definedName>
    <definedName name="counter_party_list">[3]List_Data!$D$2:$D$55</definedName>
    <definedName name="Country">[1]Choices!$AO$2:$AO$5</definedName>
    <definedName name="CPUC_Approval_Status">[1]Choices!$E$2:$E$8</definedName>
    <definedName name="CREZ">[1]Choices!$F$2:$F$39</definedName>
    <definedName name="Delay_Termination_Reason">[1]Choices!$K$2:$K$4</definedName>
    <definedName name="DeliverabilityOptions" localSheetId="8">[4]Lists!#REF!</definedName>
    <definedName name="DeliverabilityOptions" localSheetId="9">[4]Lists!#REF!</definedName>
    <definedName name="DeliverabilityOptions">[5]Lists!#REF!</definedName>
    <definedName name="DeliverabilityStatusOptions">[6]Lists!$B$36:$B$37</definedName>
    <definedName name="Draft2016EFC" localSheetId="7">#REF!</definedName>
    <definedName name="Draft2016EFC">#REF!</definedName>
    <definedName name="EndMonth" localSheetId="7">#REF!</definedName>
    <definedName name="EndMonth" localSheetId="8">#REF!</definedName>
    <definedName name="EndMonth" localSheetId="9">#REF!</definedName>
    <definedName name="EndMonth">#REF!</definedName>
    <definedName name="EnergyTitle" localSheetId="7">#REF!</definedName>
    <definedName name="EnergyTitle">#REF!</definedName>
    <definedName name="EPC_Contract_Status">[1]Choices!$AW$2:$AW$7</definedName>
    <definedName name="Facility_Status">[1]Choices!$N$2:$N$7</definedName>
    <definedName name="Financing_Status">[1]Choices!$O$2:$O$7</definedName>
    <definedName name="LocalAreaOptions" localSheetId="7">[7]Lists!$B$11:$B$21</definedName>
    <definedName name="LocalAreaOptions" localSheetId="4">[7]Lists!$B$11:$B$21</definedName>
    <definedName name="LocalAreaOptions" localSheetId="5">[7]Lists!$B$11:$B$21</definedName>
    <definedName name="LocalAreaOptions" localSheetId="6">[7]Lists!$B$11:$B$21</definedName>
    <definedName name="LocalAreaOptions">[8]Lists!$B$11:$B$21</definedName>
    <definedName name="LSEs">[2]DataValidation!$A$2:$A$22</definedName>
    <definedName name="Month" localSheetId="1">#REF!</definedName>
    <definedName name="Month" localSheetId="2">#REF!</definedName>
    <definedName name="Month" localSheetId="3">#REF!</definedName>
    <definedName name="Month" localSheetId="7">#REF!</definedName>
    <definedName name="Month" localSheetId="4">#REF!</definedName>
    <definedName name="Month" localSheetId="5">#REF!</definedName>
    <definedName name="Month" localSheetId="6">#REF!</definedName>
    <definedName name="Month" localSheetId="8">#REF!</definedName>
    <definedName name="Month" localSheetId="9">#REF!</definedName>
    <definedName name="Month">#REF!</definedName>
    <definedName name="Month2" localSheetId="7">#REF!</definedName>
    <definedName name="Month2">#REF!</definedName>
    <definedName name="MyYear" localSheetId="7">#REF!</definedName>
    <definedName name="MyYear">#REF!</definedName>
    <definedName name="no" localSheetId="7">#REF!</definedName>
    <definedName name="no">#REF!</definedName>
    <definedName name="nono" localSheetId="7">#REF!</definedName>
    <definedName name="nono">#REF!</definedName>
    <definedName name="nonono" localSheetId="7">#REF!</definedName>
    <definedName name="nonono">#REF!</definedName>
    <definedName name="Overall_Project_Status">[1]Choices!$T$2:$T$6</definedName>
    <definedName name="Party_that_Terminated_Contract">[1]Choices!$AY$2:$AY$4</definedName>
    <definedName name="Path26DesignationOptions">[6]Lists!$B$28:$B$29</definedName>
    <definedName name="PCC_Classification">[1]Choices!$U$2:$U$5</definedName>
    <definedName name="Program_Origination">[1]Choices!$I$2:$I$13</definedName>
    <definedName name="RA_Capacity" localSheetId="7">#REF!</definedName>
    <definedName name="RA_Capacity" localSheetId="8">#REF!</definedName>
    <definedName name="RA_Capacity" localSheetId="9">#REF!</definedName>
    <definedName name="RA_Capacity">#REF!</definedName>
    <definedName name="RAM_Auction_Round">[1]Choices!$AX$2:$AX$6</definedName>
    <definedName name="raw_data" localSheetId="1">#REF!</definedName>
    <definedName name="raw_data" localSheetId="2">#REF!</definedName>
    <definedName name="raw_data" localSheetId="3">#REF!</definedName>
    <definedName name="raw_data" localSheetId="7">#REF!</definedName>
    <definedName name="raw_data" localSheetId="4">#REF!</definedName>
    <definedName name="raw_data" localSheetId="5">#REF!</definedName>
    <definedName name="raw_data" localSheetId="6">#REF!</definedName>
    <definedName name="raw_data">#REF!</definedName>
    <definedName name="Reporting_LSE">[1]Choices!$J$2:$J$5</definedName>
    <definedName name="Resource_Designation">[9]Lists!$A$6:$A$8</definedName>
    <definedName name="Resource_ID">'[10]ID and Local Area'!$A$2:$A$1008</definedName>
    <definedName name="ResourceIDs">[2]DataValidation!$X$2:$X$1235</definedName>
    <definedName name="RMR">'[10]ID and Local Area'!$F$22:$F$23</definedName>
    <definedName name="SchedulingID" localSheetId="7">#REF!</definedName>
    <definedName name="SchedulingID" localSheetId="8">#REF!</definedName>
    <definedName name="SchedulingID" localSheetId="9">#REF!</definedName>
    <definedName name="SchedulingID">#REF!</definedName>
    <definedName name="sds">[6]Lists!$B$11:$B$21</definedName>
    <definedName name="StartMonth" localSheetId="7">#REF!</definedName>
    <definedName name="StartMonth" localSheetId="8">#REF!</definedName>
    <definedName name="StartMonth" localSheetId="9">#REF!</definedName>
    <definedName name="StartMonth">#REF!</definedName>
    <definedName name="Status_of_Facility_Study___Phase_II_Study">[1]Choices!$AA$2:$AA$10</definedName>
    <definedName name="Status_of_Feasibility_Study">[1]Choices!$AB$2:$AB$10</definedName>
    <definedName name="Status_of_Interconnection_Agreement">[1]Choices!$Q$2:$Q$22</definedName>
    <definedName name="Status_of_System_Impact_Study___Phase_I_Study">[1]Choices!$AC$2:$AC$10</definedName>
    <definedName name="Submittal">[11]Lists!$A$2:$A$3</definedName>
    <definedName name="TACCalcOptions">[12]Lists!$B$32:$B$34</definedName>
    <definedName name="Technology_SubType">[1]Choices!$AV$2:$AV$8</definedName>
    <definedName name="Technology_Type">[1]Choices!$AD$2:$AD$19</definedName>
    <definedName name="TechnologyType">[2]DataValidation!$F$2:$F$8</definedName>
    <definedName name="test" localSheetId="7">#REF!</definedName>
    <definedName name="test">#REF!</definedName>
    <definedName name="YesOrNo">[2]DataValidation!$H$2:$H$3</definedName>
    <definedName name="Zone" localSheetId="7">#REF!</definedName>
    <definedName name="Zone" localSheetId="8">#REF!</definedName>
    <definedName name="Zone" localSheetId="9">#REF!</definedName>
    <definedName name="Zon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3" i="10" l="1"/>
  <c r="N23" i="10"/>
  <c r="M23" i="10"/>
  <c r="L23" i="10"/>
  <c r="K23" i="10"/>
  <c r="J23" i="10"/>
  <c r="I23" i="10"/>
  <c r="H23" i="10"/>
  <c r="G23" i="10"/>
  <c r="F23" i="10"/>
  <c r="E23" i="10"/>
  <c r="D23" i="10"/>
  <c r="O22" i="10"/>
  <c r="N22" i="10"/>
  <c r="M22" i="10"/>
  <c r="M24" i="10" s="1"/>
  <c r="L22" i="10"/>
  <c r="L24" i="10" s="1"/>
  <c r="K22" i="10"/>
  <c r="K24" i="10" s="1"/>
  <c r="J22" i="10"/>
  <c r="J24" i="10" s="1"/>
  <c r="I22" i="10"/>
  <c r="H22" i="10"/>
  <c r="G22" i="10"/>
  <c r="F22" i="10"/>
  <c r="E22" i="10"/>
  <c r="E24" i="10" s="1"/>
  <c r="D22" i="10"/>
  <c r="D24" i="10" s="1"/>
  <c r="O21" i="10"/>
  <c r="O24" i="10" s="1"/>
  <c r="N21" i="10"/>
  <c r="N24" i="10" s="1"/>
  <c r="M21" i="10"/>
  <c r="L21" i="10"/>
  <c r="K21" i="10"/>
  <c r="J21" i="10"/>
  <c r="I21" i="10"/>
  <c r="I24" i="10" s="1"/>
  <c r="H21" i="10"/>
  <c r="H24" i="10" s="1"/>
  <c r="G21" i="10"/>
  <c r="G24" i="10" s="1"/>
  <c r="F21" i="10"/>
  <c r="F24" i="10" s="1"/>
  <c r="E21" i="10"/>
  <c r="D21" i="10"/>
  <c r="O12" i="10"/>
  <c r="N12" i="10"/>
  <c r="K12" i="10"/>
  <c r="H12" i="10"/>
  <c r="G12" i="10"/>
  <c r="F12" i="10"/>
  <c r="E12" i="10"/>
  <c r="D12" i="10"/>
  <c r="P7" i="10"/>
  <c r="P6" i="10"/>
  <c r="P5" i="10"/>
  <c r="O44" i="9"/>
  <c r="N44" i="9"/>
  <c r="M44" i="9"/>
  <c r="L44" i="9"/>
  <c r="K44" i="9"/>
  <c r="J44" i="9"/>
  <c r="I44" i="9"/>
  <c r="H44" i="9"/>
  <c r="G44" i="9"/>
  <c r="F44" i="9"/>
  <c r="E44" i="9"/>
  <c r="D44" i="9"/>
  <c r="O43" i="9"/>
  <c r="O45" i="9" s="1"/>
  <c r="N43" i="9"/>
  <c r="N45" i="9" s="1"/>
  <c r="M43" i="9"/>
  <c r="M45" i="9" s="1"/>
  <c r="L43" i="9"/>
  <c r="L45" i="9" s="1"/>
  <c r="K43" i="9"/>
  <c r="K45" i="9" s="1"/>
  <c r="J43" i="9"/>
  <c r="J45" i="9" s="1"/>
  <c r="I43" i="9"/>
  <c r="I45" i="9" s="1"/>
  <c r="H43" i="9"/>
  <c r="H45" i="9" s="1"/>
  <c r="G43" i="9"/>
  <c r="G45" i="9" s="1"/>
  <c r="F43" i="9"/>
  <c r="F45" i="9" s="1"/>
  <c r="E43" i="9"/>
  <c r="E45" i="9" s="1"/>
  <c r="D43" i="9"/>
  <c r="D45" i="9" s="1"/>
  <c r="K25" i="9"/>
  <c r="K24" i="9"/>
  <c r="K23" i="9"/>
  <c r="P21" i="9"/>
  <c r="P20" i="9"/>
  <c r="P19" i="9"/>
  <c r="P18" i="9"/>
  <c r="P17" i="9"/>
  <c r="T15" i="9"/>
  <c r="T14" i="9"/>
  <c r="T13" i="9"/>
  <c r="T12" i="9"/>
  <c r="T11" i="9"/>
  <c r="T10" i="9"/>
  <c r="T9" i="9"/>
  <c r="T8" i="9"/>
  <c r="T7" i="9"/>
  <c r="T6" i="9"/>
  <c r="T5" i="9"/>
  <c r="O4" i="9"/>
  <c r="N4" i="9"/>
  <c r="M4" i="9"/>
  <c r="L4" i="9"/>
  <c r="K4" i="9"/>
  <c r="J4" i="9"/>
  <c r="I4" i="9"/>
  <c r="H4" i="9"/>
  <c r="G4" i="9"/>
  <c r="F4" i="9"/>
  <c r="E4" i="9"/>
  <c r="D4" i="9"/>
  <c r="P5" i="8" l="1"/>
  <c r="O5" i="8"/>
  <c r="N5" i="8"/>
  <c r="M5" i="8"/>
  <c r="L5" i="8"/>
  <c r="W45" i="7"/>
  <c r="V45" i="7"/>
  <c r="U45" i="7"/>
  <c r="T45" i="7"/>
  <c r="S45" i="7"/>
  <c r="R45" i="7"/>
  <c r="Q45" i="7"/>
  <c r="P45" i="7"/>
  <c r="O45" i="7"/>
  <c r="N45" i="7"/>
  <c r="M45" i="7"/>
  <c r="L45" i="7"/>
  <c r="AJ44" i="7"/>
  <c r="AI44" i="7"/>
  <c r="AH44" i="7"/>
  <c r="AG44" i="7"/>
  <c r="AF44" i="7"/>
  <c r="AE44" i="7"/>
  <c r="AD44" i="7"/>
  <c r="AC44" i="7"/>
  <c r="AB44" i="7"/>
  <c r="AA44" i="7"/>
  <c r="Z44" i="7"/>
  <c r="Y44" i="7"/>
  <c r="W44" i="7"/>
  <c r="V44" i="7"/>
  <c r="U44" i="7"/>
  <c r="T44" i="7"/>
  <c r="S44" i="7"/>
  <c r="R44" i="7"/>
  <c r="Q44" i="7"/>
  <c r="P44" i="7"/>
  <c r="O44" i="7"/>
  <c r="N44" i="7"/>
  <c r="M44" i="7"/>
  <c r="L44" i="7"/>
  <c r="I44" i="7"/>
  <c r="AJ43" i="7"/>
  <c r="AI43" i="7"/>
  <c r="AH43" i="7"/>
  <c r="AG43" i="7"/>
  <c r="AF43" i="7"/>
  <c r="AE43" i="7"/>
  <c r="AD43" i="7"/>
  <c r="AC43" i="7"/>
  <c r="AB43" i="7"/>
  <c r="AA43" i="7"/>
  <c r="Z43" i="7"/>
  <c r="Y43" i="7"/>
  <c r="W43" i="7"/>
  <c r="V43" i="7"/>
  <c r="U43" i="7"/>
  <c r="T43" i="7"/>
  <c r="S43" i="7"/>
  <c r="R43" i="7"/>
  <c r="Q43" i="7"/>
  <c r="P43" i="7"/>
  <c r="O43" i="7"/>
  <c r="N43" i="7"/>
  <c r="M43" i="7"/>
  <c r="L43" i="7"/>
  <c r="I43" i="7"/>
  <c r="AJ42" i="7"/>
  <c r="AI42" i="7"/>
  <c r="AH42" i="7"/>
  <c r="AG42" i="7"/>
  <c r="AF42" i="7"/>
  <c r="AE42" i="7"/>
  <c r="AD42" i="7"/>
  <c r="AC42" i="7"/>
  <c r="AB42" i="7"/>
  <c r="AA42" i="7"/>
  <c r="Z42" i="7"/>
  <c r="Y42" i="7"/>
  <c r="I42" i="7"/>
  <c r="I45" i="7" s="1"/>
  <c r="W41" i="7"/>
  <c r="V41" i="7"/>
  <c r="U41" i="7"/>
  <c r="T41" i="7"/>
  <c r="S41" i="7"/>
  <c r="R41" i="7"/>
  <c r="Q41" i="7"/>
  <c r="P41" i="7"/>
  <c r="O41" i="7"/>
  <c r="N41" i="7"/>
  <c r="M41" i="7"/>
  <c r="L41" i="7"/>
  <c r="AJ40" i="7"/>
  <c r="AI40" i="7"/>
  <c r="AH40" i="7"/>
  <c r="AG40" i="7"/>
  <c r="AF40" i="7"/>
  <c r="AE40" i="7"/>
  <c r="AD40" i="7"/>
  <c r="AC40" i="7"/>
  <c r="AB40" i="7"/>
  <c r="AA40" i="7"/>
  <c r="Z40" i="7"/>
  <c r="Y40" i="7"/>
  <c r="W40" i="7"/>
  <c r="V40" i="7"/>
  <c r="U40" i="7"/>
  <c r="T40" i="7"/>
  <c r="S40" i="7"/>
  <c r="R40" i="7"/>
  <c r="Q40" i="7"/>
  <c r="P40" i="7"/>
  <c r="O40" i="7"/>
  <c r="N40" i="7"/>
  <c r="M40" i="7"/>
  <c r="L40" i="7"/>
  <c r="W46" i="6"/>
  <c r="V46" i="6"/>
  <c r="U46" i="6"/>
  <c r="T46" i="6"/>
  <c r="S46" i="6"/>
  <c r="R46" i="6"/>
  <c r="Q46" i="6"/>
  <c r="P46" i="6"/>
  <c r="O46" i="6"/>
  <c r="N46" i="6"/>
  <c r="M46" i="6"/>
  <c r="L46" i="6"/>
  <c r="I46" i="6"/>
  <c r="AJ45" i="6"/>
  <c r="AI45" i="6"/>
  <c r="AH45" i="6"/>
  <c r="AG45" i="6"/>
  <c r="AF45" i="6"/>
  <c r="AE45" i="6"/>
  <c r="AD45" i="6"/>
  <c r="AC45" i="6"/>
  <c r="AB45" i="6"/>
  <c r="AA45" i="6"/>
  <c r="Z45" i="6"/>
  <c r="Y45" i="6"/>
  <c r="W45" i="6"/>
  <c r="V45" i="6"/>
  <c r="U45" i="6"/>
  <c r="T45" i="6"/>
  <c r="S45" i="6"/>
  <c r="R45" i="6"/>
  <c r="Q45" i="6"/>
  <c r="P45" i="6"/>
  <c r="O45" i="6"/>
  <c r="N45" i="6"/>
  <c r="M45" i="6"/>
  <c r="L45" i="6"/>
  <c r="I45" i="6"/>
  <c r="AJ44" i="6"/>
  <c r="AI44" i="6"/>
  <c r="AH44" i="6"/>
  <c r="AG44" i="6"/>
  <c r="AF44" i="6"/>
  <c r="AE44" i="6"/>
  <c r="AD44" i="6"/>
  <c r="AC44" i="6"/>
  <c r="AB44" i="6"/>
  <c r="AA44" i="6"/>
  <c r="Z44" i="6"/>
  <c r="Y44" i="6"/>
  <c r="W44" i="6"/>
  <c r="V44" i="6"/>
  <c r="U44" i="6"/>
  <c r="T44" i="6"/>
  <c r="S44" i="6"/>
  <c r="R44" i="6"/>
  <c r="Q44" i="6"/>
  <c r="P44" i="6"/>
  <c r="O44" i="6"/>
  <c r="N44" i="6"/>
  <c r="M44" i="6"/>
  <c r="L44" i="6"/>
  <c r="I44" i="6"/>
  <c r="I47" i="6" s="1"/>
  <c r="AJ43" i="6"/>
  <c r="AI43" i="6"/>
  <c r="AH43" i="6"/>
  <c r="AG43" i="6"/>
  <c r="AF43" i="6"/>
  <c r="AE43" i="6"/>
  <c r="AD43" i="6"/>
  <c r="AC43" i="6"/>
  <c r="AB43" i="6"/>
  <c r="AA43" i="6"/>
  <c r="Z43" i="6"/>
  <c r="Y43" i="6"/>
  <c r="W42" i="6"/>
  <c r="V42" i="6"/>
  <c r="U42" i="6"/>
  <c r="T42" i="6"/>
  <c r="S42" i="6"/>
  <c r="R42" i="6"/>
  <c r="Q42" i="6"/>
  <c r="P42" i="6"/>
  <c r="O42" i="6"/>
  <c r="N42" i="6"/>
  <c r="M42" i="6"/>
  <c r="L42" i="6"/>
  <c r="AJ41" i="6"/>
  <c r="AI41" i="6"/>
  <c r="AH41" i="6"/>
  <c r="AG41" i="6"/>
  <c r="AF41" i="6"/>
  <c r="AE41" i="6"/>
  <c r="AD41" i="6"/>
  <c r="AC41" i="6"/>
  <c r="AB41" i="6"/>
  <c r="AA41" i="6"/>
  <c r="Z41" i="6"/>
  <c r="Y41" i="6"/>
  <c r="W41" i="6"/>
  <c r="V41" i="6"/>
  <c r="U41" i="6"/>
  <c r="T41" i="6"/>
  <c r="S41" i="6"/>
  <c r="R41" i="6"/>
  <c r="Q41" i="6"/>
  <c r="P41" i="6"/>
  <c r="O41" i="6"/>
  <c r="N41" i="6"/>
  <c r="M41" i="6"/>
  <c r="L41" i="6"/>
  <c r="W49" i="5"/>
  <c r="V49" i="5"/>
  <c r="U49" i="5"/>
  <c r="T49" i="5"/>
  <c r="S49" i="5"/>
  <c r="R49" i="5"/>
  <c r="Q49" i="5"/>
  <c r="P49" i="5"/>
  <c r="O49" i="5"/>
  <c r="N49" i="5"/>
  <c r="M49" i="5"/>
  <c r="L49" i="5"/>
  <c r="I49" i="5"/>
  <c r="AJ48" i="5"/>
  <c r="AI48" i="5"/>
  <c r="AH48" i="5"/>
  <c r="AG48" i="5"/>
  <c r="AF48" i="5"/>
  <c r="AE48" i="5"/>
  <c r="AD48" i="5"/>
  <c r="AC48" i="5"/>
  <c r="AB48" i="5"/>
  <c r="AA48" i="5"/>
  <c r="Z48" i="5"/>
  <c r="Y48" i="5"/>
  <c r="W48" i="5"/>
  <c r="V48" i="5"/>
  <c r="U48" i="5"/>
  <c r="T48" i="5"/>
  <c r="S48" i="5"/>
  <c r="R48" i="5"/>
  <c r="Q48" i="5"/>
  <c r="P48" i="5"/>
  <c r="O48" i="5"/>
  <c r="N48" i="5"/>
  <c r="M48" i="5"/>
  <c r="L48" i="5"/>
  <c r="I48" i="5"/>
  <c r="AJ47" i="5"/>
  <c r="AI47" i="5"/>
  <c r="AH47" i="5"/>
  <c r="AG47" i="5"/>
  <c r="AF47" i="5"/>
  <c r="AE47" i="5"/>
  <c r="AD47" i="5"/>
  <c r="AC47" i="5"/>
  <c r="AB47" i="5"/>
  <c r="AA47" i="5"/>
  <c r="Z47" i="5"/>
  <c r="Y47" i="5"/>
  <c r="W47" i="5"/>
  <c r="V47" i="5"/>
  <c r="U47" i="5"/>
  <c r="T47" i="5"/>
  <c r="S47" i="5"/>
  <c r="R47" i="5"/>
  <c r="Q47" i="5"/>
  <c r="P47" i="5"/>
  <c r="O47" i="5"/>
  <c r="N47" i="5"/>
  <c r="M47" i="5"/>
  <c r="L47" i="5"/>
  <c r="I47" i="5"/>
  <c r="I50" i="5" s="1"/>
  <c r="AJ46" i="5"/>
  <c r="AI46" i="5"/>
  <c r="AH46" i="5"/>
  <c r="AG46" i="5"/>
  <c r="AF46" i="5"/>
  <c r="AE46" i="5"/>
  <c r="AD46" i="5"/>
  <c r="AC46" i="5"/>
  <c r="AB46" i="5"/>
  <c r="AA46" i="5"/>
  <c r="Z46" i="5"/>
  <c r="Y46" i="5"/>
  <c r="W45" i="5"/>
  <c r="V45" i="5"/>
  <c r="U45" i="5"/>
  <c r="T45" i="5"/>
  <c r="S45" i="5"/>
  <c r="R45" i="5"/>
  <c r="Q45" i="5"/>
  <c r="P45" i="5"/>
  <c r="O45" i="5"/>
  <c r="N45" i="5"/>
  <c r="M45" i="5"/>
  <c r="L45" i="5"/>
  <c r="AJ44" i="5"/>
  <c r="AI44" i="5"/>
  <c r="AH44" i="5"/>
  <c r="AG44" i="5"/>
  <c r="AF44" i="5"/>
  <c r="AE44" i="5"/>
  <c r="AD44" i="5"/>
  <c r="AC44" i="5"/>
  <c r="AB44" i="5"/>
  <c r="AA44" i="5"/>
  <c r="Z44" i="5"/>
  <c r="Y44" i="5"/>
  <c r="W44" i="5"/>
  <c r="V44" i="5"/>
  <c r="U44" i="5"/>
  <c r="T44" i="5"/>
  <c r="S44" i="5"/>
  <c r="R44" i="5"/>
  <c r="Q44" i="5"/>
  <c r="P44" i="5"/>
  <c r="O44" i="5"/>
  <c r="N44" i="5"/>
  <c r="M44" i="5"/>
  <c r="L44" i="5"/>
  <c r="AK8" i="4" l="1"/>
  <c r="AJ8" i="4"/>
  <c r="AI8" i="4"/>
  <c r="AH8" i="4"/>
  <c r="AG8" i="4"/>
  <c r="AF8" i="4"/>
  <c r="AE8" i="4"/>
  <c r="AD8" i="4"/>
  <c r="AC8" i="4"/>
  <c r="AB8" i="4"/>
  <c r="AA8" i="4"/>
  <c r="Z8" i="4"/>
  <c r="N4" i="4"/>
  <c r="M4" i="4"/>
  <c r="L4" i="4"/>
  <c r="K4" i="4"/>
  <c r="J4" i="4"/>
  <c r="I4" i="4"/>
  <c r="H4" i="4"/>
  <c r="G4" i="4"/>
  <c r="F4" i="4"/>
  <c r="E4" i="4"/>
  <c r="D4" i="4"/>
  <c r="C4" i="4"/>
  <c r="N18" i="3"/>
  <c r="I18" i="3"/>
  <c r="H18" i="3"/>
  <c r="G18" i="3"/>
  <c r="F18" i="3"/>
  <c r="N13" i="3"/>
  <c r="M13" i="3"/>
  <c r="M18" i="3" s="1"/>
  <c r="L13" i="3"/>
  <c r="L18" i="3" s="1"/>
  <c r="K13" i="3"/>
  <c r="K18" i="3" s="1"/>
  <c r="J13" i="3"/>
  <c r="J18" i="3" s="1"/>
  <c r="I13" i="3"/>
  <c r="H13" i="3"/>
  <c r="G13" i="3"/>
  <c r="F13" i="3"/>
  <c r="E13" i="3"/>
  <c r="E18" i="3" s="1"/>
  <c r="D13" i="3"/>
  <c r="D18" i="3" s="1"/>
  <c r="C13" i="3"/>
  <c r="C18" i="3" s="1"/>
  <c r="Z12" i="3"/>
  <c r="Y12" i="3"/>
  <c r="X12" i="3"/>
  <c r="P11" i="3"/>
  <c r="S10" i="3"/>
  <c r="P10" i="3"/>
  <c r="S9" i="3"/>
  <c r="P9" i="3"/>
  <c r="AI8" i="3"/>
  <c r="AH8" i="3"/>
  <c r="AG8" i="3"/>
  <c r="AF8" i="3"/>
  <c r="AE8" i="3"/>
  <c r="AD8" i="3"/>
  <c r="AC8" i="3"/>
  <c r="AB8" i="3"/>
  <c r="AA8" i="3"/>
  <c r="S8" i="3"/>
  <c r="P8" i="3"/>
  <c r="AI7" i="3"/>
  <c r="AH7" i="3"/>
  <c r="AG7" i="3"/>
  <c r="AF7" i="3"/>
  <c r="AE7" i="3"/>
  <c r="AD7" i="3"/>
  <c r="AC7" i="3"/>
  <c r="AB7" i="3"/>
  <c r="AA7" i="3"/>
  <c r="S7" i="3"/>
  <c r="P7" i="3"/>
  <c r="AI6" i="3"/>
  <c r="AI12" i="3" s="1"/>
  <c r="AH6" i="3"/>
  <c r="AH12" i="3" s="1"/>
  <c r="AG6" i="3"/>
  <c r="AG12" i="3" s="1"/>
  <c r="AF6" i="3"/>
  <c r="AF12" i="3" s="1"/>
  <c r="AE6" i="3"/>
  <c r="AE12" i="3" s="1"/>
  <c r="AD6" i="3"/>
  <c r="AD12" i="3" s="1"/>
  <c r="AC6" i="3"/>
  <c r="AC12" i="3" s="1"/>
  <c r="AB6" i="3"/>
  <c r="AB12" i="3" s="1"/>
  <c r="AA6" i="3"/>
  <c r="AA12" i="3" s="1"/>
  <c r="S6" i="3"/>
  <c r="P6" i="3"/>
  <c r="S5" i="3"/>
  <c r="P5" i="3"/>
  <c r="N4" i="3"/>
  <c r="M4" i="3"/>
  <c r="L4" i="3"/>
  <c r="K4" i="3"/>
  <c r="J4" i="3"/>
  <c r="I4" i="3"/>
  <c r="H4" i="3"/>
  <c r="G4" i="3"/>
  <c r="F4" i="3"/>
  <c r="E4" i="3"/>
  <c r="D4" i="3"/>
  <c r="C4" i="3"/>
  <c r="M18" i="2"/>
  <c r="L18" i="2"/>
  <c r="K18" i="2"/>
  <c r="J18" i="2"/>
  <c r="E18" i="2"/>
  <c r="D18" i="2"/>
  <c r="C18" i="2"/>
  <c r="N13" i="2"/>
  <c r="N18" i="2" s="1"/>
  <c r="M13" i="2"/>
  <c r="L13" i="2"/>
  <c r="K13" i="2"/>
  <c r="J13" i="2"/>
  <c r="I13" i="2"/>
  <c r="I18" i="2" s="1"/>
  <c r="H13" i="2"/>
  <c r="H18" i="2" s="1"/>
  <c r="G13" i="2"/>
  <c r="G18" i="2" s="1"/>
  <c r="F13" i="2"/>
  <c r="F18" i="2" s="1"/>
  <c r="E13" i="2"/>
  <c r="D13" i="2"/>
  <c r="C13" i="2"/>
  <c r="Z12" i="2"/>
  <c r="Y12" i="2"/>
  <c r="X12" i="2"/>
  <c r="P11" i="2"/>
  <c r="S10" i="2"/>
  <c r="P10" i="2"/>
  <c r="S9" i="2"/>
  <c r="P9" i="2"/>
  <c r="AI8" i="2"/>
  <c r="AH8" i="2"/>
  <c r="AG8" i="2"/>
  <c r="AF8" i="2"/>
  <c r="AE8" i="2"/>
  <c r="AD8" i="2"/>
  <c r="AC8" i="2"/>
  <c r="AB8" i="2"/>
  <c r="AA8" i="2"/>
  <c r="S8" i="2"/>
  <c r="P8" i="2"/>
  <c r="AI7" i="2"/>
  <c r="AH7" i="2"/>
  <c r="AH12" i="2" s="1"/>
  <c r="AG7" i="2"/>
  <c r="AF7" i="2"/>
  <c r="AE7" i="2"/>
  <c r="AD7" i="2"/>
  <c r="AC7" i="2"/>
  <c r="AB7" i="2"/>
  <c r="AA7" i="2"/>
  <c r="S7" i="2"/>
  <c r="P7" i="2"/>
  <c r="AI6" i="2"/>
  <c r="AI12" i="2" s="1"/>
  <c r="AH6" i="2"/>
  <c r="AG6" i="2"/>
  <c r="AG12" i="2" s="1"/>
  <c r="AF6" i="2"/>
  <c r="AF12" i="2" s="1"/>
  <c r="AE6" i="2"/>
  <c r="AE12" i="2" s="1"/>
  <c r="AD6" i="2"/>
  <c r="AD12" i="2" s="1"/>
  <c r="AC6" i="2"/>
  <c r="AC12" i="2" s="1"/>
  <c r="AB6" i="2"/>
  <c r="AB12" i="2" s="1"/>
  <c r="AA6" i="2"/>
  <c r="AA12" i="2" s="1"/>
  <c r="S6" i="2"/>
  <c r="P6" i="2"/>
  <c r="S5" i="2"/>
  <c r="C25" i="2"/>
  <c r="N4" i="2"/>
  <c r="M4" i="2"/>
  <c r="L4" i="2"/>
  <c r="K4" i="2"/>
  <c r="J4" i="2"/>
  <c r="I4" i="2"/>
  <c r="H4" i="2"/>
  <c r="G4" i="2"/>
  <c r="F4" i="2"/>
  <c r="E4" i="2"/>
  <c r="D4" i="2"/>
  <c r="C4" i="2"/>
  <c r="N19" i="1"/>
  <c r="M19" i="1"/>
  <c r="L19" i="1"/>
  <c r="K19" i="1"/>
  <c r="J19" i="1"/>
  <c r="I19" i="1"/>
  <c r="H19" i="1"/>
  <c r="G19" i="1"/>
  <c r="F19" i="1"/>
  <c r="E19" i="1"/>
  <c r="D19" i="1"/>
  <c r="C19" i="1"/>
  <c r="Z12" i="1"/>
  <c r="Y12" i="1"/>
  <c r="X12" i="1"/>
  <c r="P12" i="1"/>
  <c r="S11" i="1"/>
  <c r="C25" i="1"/>
  <c r="S10" i="1"/>
  <c r="P10" i="1"/>
  <c r="S9" i="1"/>
  <c r="P9" i="1"/>
  <c r="AI8" i="1"/>
  <c r="AH8" i="1"/>
  <c r="AG8" i="1"/>
  <c r="AF8" i="1"/>
  <c r="AE8" i="1"/>
  <c r="AD8" i="1"/>
  <c r="AC8" i="1"/>
  <c r="AB8" i="1"/>
  <c r="AA8" i="1"/>
  <c r="S8" i="1"/>
  <c r="P8" i="1"/>
  <c r="AI7" i="1"/>
  <c r="AH7" i="1"/>
  <c r="AG7" i="1"/>
  <c r="AF7" i="1"/>
  <c r="AE7" i="1"/>
  <c r="AD7" i="1"/>
  <c r="AC7" i="1"/>
  <c r="AB7" i="1"/>
  <c r="AA7" i="1"/>
  <c r="S7" i="1"/>
  <c r="P7" i="1"/>
  <c r="AI6" i="1"/>
  <c r="AI12" i="1" s="1"/>
  <c r="AH6" i="1"/>
  <c r="AH12" i="1" s="1"/>
  <c r="AG6" i="1"/>
  <c r="AF6" i="1"/>
  <c r="AF12" i="1" s="1"/>
  <c r="AE6" i="1"/>
  <c r="AE12" i="1" s="1"/>
  <c r="AD6" i="1"/>
  <c r="AD12" i="1" s="1"/>
  <c r="AC6" i="1"/>
  <c r="AB6" i="1"/>
  <c r="AB12" i="1" s="1"/>
  <c r="AA6" i="1"/>
  <c r="AA12" i="1" s="1"/>
  <c r="S6" i="1"/>
  <c r="P6" i="1"/>
  <c r="S5" i="1"/>
  <c r="P5" i="1"/>
  <c r="C24" i="1"/>
  <c r="N4" i="1"/>
  <c r="M4" i="1"/>
  <c r="L4" i="1"/>
  <c r="K4" i="1"/>
  <c r="J4" i="1"/>
  <c r="I4" i="1"/>
  <c r="H4" i="1"/>
  <c r="G4" i="1"/>
  <c r="F4" i="1"/>
  <c r="E4" i="1"/>
  <c r="D4" i="1"/>
  <c r="C4" i="1"/>
  <c r="AG12" i="1" l="1"/>
  <c r="AC12" i="1"/>
  <c r="C21" i="3"/>
  <c r="C26" i="2"/>
  <c r="C27" i="1"/>
  <c r="C22" i="3"/>
  <c r="P11" i="1"/>
  <c r="C26" i="1"/>
  <c r="P5" i="2"/>
  <c r="C21" i="2"/>
  <c r="C23" i="3"/>
  <c r="C24" i="3"/>
  <c r="C23" i="2"/>
  <c r="C25" i="3"/>
  <c r="C22" i="2"/>
  <c r="C22" i="1"/>
  <c r="C23" i="1"/>
  <c r="C24" i="2"/>
  <c r="C26" i="3"/>
  <c r="C28" i="2" l="1"/>
  <c r="C29" i="1"/>
  <c r="C28" i="3"/>
</calcChain>
</file>

<file path=xl/sharedStrings.xml><?xml version="1.0" encoding="utf-8"?>
<sst xmlns="http://schemas.openxmlformats.org/spreadsheetml/2006/main" count="1601" uniqueCount="299">
  <si>
    <t>Updated - 6/26/2023</t>
  </si>
  <si>
    <t>ANNUAL</t>
  </si>
  <si>
    <t>2024 Initial YA</t>
  </si>
  <si>
    <t>LSE Capacity Contract Identifier</t>
  </si>
  <si>
    <t xml:space="preserve">Scheduling Resource ID </t>
  </si>
  <si>
    <t>Local RA Area</t>
  </si>
  <si>
    <t xml:space="preserve">Local RA </t>
  </si>
  <si>
    <t>MCC Bucket</t>
  </si>
  <si>
    <t>Available 24/7?</t>
  </si>
  <si>
    <t>Flexible Category</t>
  </si>
  <si>
    <t>CAM Allocation Effective Date (mm/dd/yyyy)</t>
  </si>
  <si>
    <t>Capacity End Date (mm/dd/yyyy)</t>
  </si>
  <si>
    <t>Flex RA Commitments for CAM Resources</t>
  </si>
  <si>
    <t>01C084QAA</t>
  </si>
  <si>
    <t>GRZZLY_1_BERKLY</t>
  </si>
  <si>
    <t>Y</t>
  </si>
  <si>
    <t>Flex Category</t>
  </si>
  <si>
    <t>01C202QAA</t>
  </si>
  <si>
    <t>STOILS_1_UNITS</t>
  </si>
  <si>
    <t>VISTRA_5_DALBT1</t>
  </si>
  <si>
    <t>25C049QAA2</t>
  </si>
  <si>
    <t>KERNRG_1_UNITS</t>
  </si>
  <si>
    <t>VISTRA_5_DALBT2</t>
  </si>
  <si>
    <t>25C151QPA2</t>
  </si>
  <si>
    <t>TANHIL_6_SOLART</t>
  </si>
  <si>
    <t>VISTRA_5_DALBT3</t>
  </si>
  <si>
    <t>40S013</t>
  </si>
  <si>
    <t>N</t>
  </si>
  <si>
    <t>ELKHRN_1_EESX3</t>
  </si>
  <si>
    <t>Total</t>
  </si>
  <si>
    <t>2024 DRAM Total Monthly</t>
  </si>
  <si>
    <t>CAISO System</t>
  </si>
  <si>
    <t>System</t>
  </si>
  <si>
    <t>Local Other PG&amp;E Area</t>
  </si>
  <si>
    <t>Local Bay Area</t>
  </si>
  <si>
    <t>Totals Including DRAM+PRM</t>
  </si>
  <si>
    <t>2024 Local CAM</t>
  </si>
  <si>
    <t>Bay Area</t>
  </si>
  <si>
    <t>Fresno</t>
  </si>
  <si>
    <t>Kern</t>
  </si>
  <si>
    <t>Sierra</t>
  </si>
  <si>
    <t>Big Creek-Ventura</t>
  </si>
  <si>
    <t>2025 Initial YA</t>
  </si>
  <si>
    <t>2025 DRAM Total Monthly</t>
  </si>
  <si>
    <t>2025 Local CAM</t>
  </si>
  <si>
    <t>2026 Initial YA</t>
  </si>
  <si>
    <t>2026 DRAM Total Monthly</t>
  </si>
  <si>
    <t>2026 Local CAM</t>
  </si>
  <si>
    <t>EMERGENCY RELIABILITY RESOURCES</t>
  </si>
  <si>
    <t>Annual</t>
  </si>
  <si>
    <t>Date updated: 6/27/2023</t>
  </si>
  <si>
    <t xml:space="preserve">Available 24/7? </t>
  </si>
  <si>
    <t>ER Allocation Effective Date (mm/dd/yyyy)</t>
  </si>
  <si>
    <t>Cost Recovery Mechanism</t>
  </si>
  <si>
    <t>Advice Letter</t>
  </si>
  <si>
    <t>33B013U02</t>
  </si>
  <si>
    <t>PCG2_MALIN500_I_F_XXXX_1_1</t>
  </si>
  <si>
    <t>N/A</t>
  </si>
  <si>
    <t>CAM</t>
  </si>
  <si>
    <t>AL-6504-E</t>
  </si>
  <si>
    <t>Notes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</si>
  <si>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</si>
  <si>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</si>
  <si>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</si>
  <si>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</si>
  <si>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</si>
  <si>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</si>
  <si>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</si>
  <si>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</si>
  <si>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</si>
  <si>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</si>
  <si>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</si>
  <si>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</si>
  <si>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Decision or Resolution Authorizing Contract</t>
  </si>
  <si>
    <t>Is this contract a tolling agreement? (Y/N)</t>
  </si>
  <si>
    <t>Notes for ED</t>
  </si>
  <si>
    <t>Contract Name</t>
  </si>
  <si>
    <t>Flexible RA category</t>
  </si>
  <si>
    <t>MCC  Category</t>
  </si>
  <si>
    <t>System RA Allocated (MW)</t>
  </si>
  <si>
    <t>System EFC Allocated (MW)</t>
  </si>
  <si>
    <t>E-4804</t>
  </si>
  <si>
    <t>AltaGas Pomona Energy Storage (PES_2018)</t>
  </si>
  <si>
    <t>CHINO_2_APEBT1</t>
  </si>
  <si>
    <t>LA Basin</t>
  </si>
  <si>
    <t>Grand Johanna Energy Storage</t>
  </si>
  <si>
    <t>SANTGO_2_MABBT1</t>
  </si>
  <si>
    <t>E-4860</t>
  </si>
  <si>
    <t>O.L.S. Energy - Chino (11226)</t>
  </si>
  <si>
    <t>CHINO_6_CIMGEN</t>
  </si>
  <si>
    <t>D.09-03-031</t>
  </si>
  <si>
    <t>SCE-Barre Peaker</t>
  </si>
  <si>
    <t>BARRE_6_PEAKER</t>
  </si>
  <si>
    <t>UOG</t>
  </si>
  <si>
    <t>SCE-Center Peaker</t>
  </si>
  <si>
    <t>CENTER_6_PEAKER</t>
  </si>
  <si>
    <t>SCE-Grapeland Peaker</t>
  </si>
  <si>
    <t>ETIWND_6_GRPLND</t>
  </si>
  <si>
    <t>D.14-06-043</t>
  </si>
  <si>
    <t>SCE-McGrath Peaker</t>
  </si>
  <si>
    <t>MNDALY_6_MCGRTH</t>
  </si>
  <si>
    <t>SCE-Mira Loma Peaker</t>
  </si>
  <si>
    <t>MIRLOM_6_PEAKER</t>
  </si>
  <si>
    <t>D.18-06-009</t>
  </si>
  <si>
    <t>Pending approval for extension from 10 to 20 years</t>
  </si>
  <si>
    <t>Mira Loma BESS A</t>
  </si>
  <si>
    <t>MIRLOM_2_MLBBTA</t>
  </si>
  <si>
    <t>Mira Loma BESS B</t>
  </si>
  <si>
    <t>MIRLOM_2_MLBBTB</t>
  </si>
  <si>
    <t>D.14-7-019</t>
  </si>
  <si>
    <t>Chevron USA</t>
  </si>
  <si>
    <t>CHEVMN_2_UNITS</t>
  </si>
  <si>
    <t/>
  </si>
  <si>
    <t>D.15-11-041</t>
  </si>
  <si>
    <t>RA Purchase Agreement</t>
  </si>
  <si>
    <t>AES Alamitos Energy, LLC</t>
  </si>
  <si>
    <t>ALAMIT_2_PL1X3</t>
  </si>
  <si>
    <t>AES Huntington Beach Energy, LLC</t>
  </si>
  <si>
    <t>HNTGBH_2_PL1X3</t>
  </si>
  <si>
    <t>Stanton Energy Reliability Center, LLC</t>
  </si>
  <si>
    <t>STANTN_2_STAGT1</t>
  </si>
  <si>
    <t>STANTN_2_STAGT2</t>
  </si>
  <si>
    <t>AES ES Alamitos, LLC</t>
  </si>
  <si>
    <t>ALAMIT_7_ES1</t>
  </si>
  <si>
    <t>A.19-04-016</t>
  </si>
  <si>
    <t>Ventura Energy Storage (fka: Strata Saticoy, LLC)</t>
  </si>
  <si>
    <t>SNCLRA_2_VESBT1</t>
  </si>
  <si>
    <t>AL 4002-E</t>
  </si>
  <si>
    <t>Goleta Energy Storage (f.k.a. AltaGas Power Holdings (U.S.) Inc.)</t>
  </si>
  <si>
    <t>TBD</t>
  </si>
  <si>
    <t>Orni 34 LLC</t>
  </si>
  <si>
    <t>GOLETA_2_VALBT1</t>
  </si>
  <si>
    <t>Silverstrand Grid, LLC</t>
  </si>
  <si>
    <t>SNCLRA_2_SILBT1</t>
  </si>
  <si>
    <t>Painter Energy Storage, LLC</t>
  </si>
  <si>
    <t>AL 3882-E</t>
  </si>
  <si>
    <t>CHP RFO</t>
  </si>
  <si>
    <t>The Procter &amp; Gamble Paper Products Company</t>
  </si>
  <si>
    <t>SNCLRA_6_PROCGN</t>
  </si>
  <si>
    <t> </t>
  </si>
  <si>
    <t>D. 10-12-035</t>
  </si>
  <si>
    <t>CHARMN_2_PGONG1</t>
  </si>
  <si>
    <t xml:space="preserve">DRAM RFO </t>
  </si>
  <si>
    <t xml:space="preserve"> Effective Date (mm/dd/yyyy)</t>
  </si>
  <si>
    <t>AL 5042-E</t>
  </si>
  <si>
    <t>10143_Enersponse</t>
  </si>
  <si>
    <t>[TBD]</t>
  </si>
  <si>
    <t>10141_Leap</t>
  </si>
  <si>
    <t>10142_Voltus</t>
  </si>
  <si>
    <t>LCR Projects</t>
  </si>
  <si>
    <t>BTM-DRES</t>
  </si>
  <si>
    <t xml:space="preserve">Hybrid Electric Irvine 1 -467009 </t>
  </si>
  <si>
    <t>SCEW_2_PDRP03</t>
  </si>
  <si>
    <t>Hybrid Electric Irvine 2 -467010</t>
  </si>
  <si>
    <t>SCEW_2_PDRP09; SCEW_2_PDRP10</t>
  </si>
  <si>
    <t>Hybrid Electric West LA 1 - 467022</t>
  </si>
  <si>
    <t>SCEW_2_PDRP22; SCEW_2_PDRP114; SCEW_2_PDRP115; SCEC_1_PDRP124; SCEW_2_PDRP158; SCEW_2_PDRP159; SCEW_2_PDRP167; SCEC_1_PDRP172</t>
  </si>
  <si>
    <t>Hybrid Electric West LA 2 - 467205</t>
  </si>
  <si>
    <t>SCEC_1_PDRP173; 
SCEW_2_PDRP160;
SCEW_2_PDRP161; 
SCEW_2_PDRP162; 
SCEW_2_PDRP163; 
SCEW_2_PDRP164; SCEW_2_PDRP169; SCEC_1_PDRP34</t>
  </si>
  <si>
    <t xml:space="preserve">BTM-DRES </t>
  </si>
  <si>
    <t>Stem 1 - 402040</t>
  </si>
  <si>
    <t>SCEC_1_PDRP21; SCEC_1_PDRP22; SCEC_1_PDRP60; SCEW_2_PDRP85; SCEW_2_PDRP86; SCEW_2_PDRP87; SCEW_2_PDRP88; SCEW_2_PDRP89; SCEW_2_PDRP90; SCEW_2_PDRP91</t>
  </si>
  <si>
    <t>D.18-07-023</t>
  </si>
  <si>
    <t>BTM-DRES - Covid-19 amendment executed. CAISO market integration planned for Jul 2022.</t>
  </si>
  <si>
    <t xml:space="preserve">Swell Energy Fund 2016-1, LLC - 
ID# PRP-2016-DRES-006
</t>
  </si>
  <si>
    <t>Resolution E-5033</t>
  </si>
  <si>
    <t xml:space="preserve">BTM DRES </t>
  </si>
  <si>
    <t>Swell Energy VPP Fund 2019-I LLC -ID# ACES2-2019-DRES-001</t>
  </si>
  <si>
    <t>SCNW_6_PDRP61</t>
  </si>
  <si>
    <t>DR PRM</t>
  </si>
  <si>
    <t>Distribution Loss Factor</t>
  </si>
  <si>
    <t>Total CAM</t>
  </si>
  <si>
    <t>Total Flex</t>
  </si>
  <si>
    <t>Total Dispatchable LCR (allocated in DR)</t>
  </si>
  <si>
    <t>Category 1 Totals</t>
  </si>
  <si>
    <t>Local CAM</t>
  </si>
  <si>
    <t>Dispatchable BTM LCR</t>
  </si>
  <si>
    <t>Category 2 Totals</t>
  </si>
  <si>
    <t>Category 3 Totals</t>
  </si>
  <si>
    <t>DRAM RFO Pending</t>
  </si>
  <si>
    <t>DRAM</t>
  </si>
  <si>
    <t>Swell Energy VPP Fund 2019-I LLC -
ID# ACES2-2019-DRES-001</t>
  </si>
  <si>
    <t>Future Contracts/Pending NQC and CAISO ID</t>
  </si>
  <si>
    <t>Contract ID</t>
  </si>
  <si>
    <t>Project/CP Name</t>
  </si>
  <si>
    <t>Family/Parent</t>
  </si>
  <si>
    <t>Contract/Confirm Name (Conv)</t>
  </si>
  <si>
    <t>Delivery Start (Conv)</t>
  </si>
  <si>
    <t>Delivery End (Conv)</t>
  </si>
  <si>
    <t>Termination Date (last day)</t>
  </si>
  <si>
    <t>Solicitation</t>
  </si>
  <si>
    <t>ERRA/CAM</t>
  </si>
  <si>
    <t>Product Type</t>
  </si>
  <si>
    <t>Technology</t>
  </si>
  <si>
    <t>Technology Details</t>
  </si>
  <si>
    <t>Nameplate Capacity</t>
  </si>
  <si>
    <t>Total Contract Capacity</t>
  </si>
  <si>
    <t>Min Contract Capacity (Conv)</t>
  </si>
  <si>
    <t>Capacity Unit</t>
  </si>
  <si>
    <t>Portfolio</t>
  </si>
  <si>
    <t>NQC (Forecast)</t>
  </si>
  <si>
    <t>EFC</t>
  </si>
  <si>
    <t>AltaGas Power Holdings (U.S.) Inc.</t>
  </si>
  <si>
    <t>AltaGas​</t>
  </si>
  <si>
    <t>AltaGas Power Holdings (U.S.)-Energy Storage RA Purchase and Sale Agreement-20190401</t>
  </si>
  <si>
    <t>ACES RFO</t>
  </si>
  <si>
    <t>RA</t>
  </si>
  <si>
    <t>Battery Energy Storage</t>
  </si>
  <si>
    <t>Not assigned yet</t>
  </si>
  <si>
    <t>MW</t>
  </si>
  <si>
    <t>ES</t>
  </si>
  <si>
    <t>Painter Energy Storage</t>
  </si>
  <si>
    <t>Painter Energy Storage (E.ON)-ESRAPSA-2019-03-28</t>
  </si>
  <si>
    <t>Victorville Energy Center, LLC</t>
  </si>
  <si>
    <t>Airclean Technologies, Inc.</t>
  </si>
  <si>
    <t>CHP 5 RFO</t>
  </si>
  <si>
    <t>Cogeneration</t>
  </si>
  <si>
    <t>2. Renewable</t>
  </si>
  <si>
    <t xml:space="preserve">Hybrid Electric Irvine 1 -
ID# 467009 </t>
  </si>
  <si>
    <t>Hybrid Electric Irvine 2 -
ID# 467010</t>
  </si>
  <si>
    <t>SCEW_2_PDRP09SCEW_2_PDRP10</t>
  </si>
  <si>
    <t xml:space="preserve">Hybrid Electric West LA 1 - 
ID# 467022
</t>
  </si>
  <si>
    <t>SCEC_1_PDRP124 SCEW_2_PDRP114 SCEW_2_PDRP159 SCEW_2_PDRP167</t>
  </si>
  <si>
    <t>Hybrid Electric West LA 2 - 
ID# 467205</t>
  </si>
  <si>
    <t>SCEC_1_PDRP173 
SCEW_2_PDRP160
SCEW_2_PDRP163</t>
  </si>
  <si>
    <t>Stem 1 - 
ID# 402040</t>
  </si>
  <si>
    <t>SCEC_1_PDRP60 SCEW_2_PDRP85 SCEW_2_PDRP89</t>
  </si>
  <si>
    <t>Emergency Reliability
Procurement</t>
  </si>
  <si>
    <t>Cost Recovery Mechanism (Balancing Account/Sub Account)</t>
  </si>
  <si>
    <t>MCC</t>
  </si>
  <si>
    <t>D.21-12-015</t>
  </si>
  <si>
    <t>NSGBA   /New Gen Toll</t>
  </si>
  <si>
    <t>Watson Cogeneration Company</t>
  </si>
  <si>
    <t>ARCOGN_2_UNITS</t>
  </si>
  <si>
    <t>CAM System RA NQC Allocated (MW)</t>
  </si>
  <si>
    <t>Local RA</t>
  </si>
  <si>
    <t>SP26 or NP26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</si>
  <si>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</si>
  <si>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</si>
  <si>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</si>
  <si>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</si>
  <si>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</si>
  <si>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</si>
  <si>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</si>
  <si>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</si>
  <si>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</si>
  <si>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</si>
  <si>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</si>
  <si>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SDGECAM_ESCNDO</t>
  </si>
  <si>
    <t>ESCNDO_6_PL1X2</t>
  </si>
  <si>
    <t>Local Generating Balancing Account (CAM)</t>
  </si>
  <si>
    <t>San Diego-IV</t>
  </si>
  <si>
    <t>SP26</t>
  </si>
  <si>
    <t>PIOPIC_2_CTG1</t>
  </si>
  <si>
    <t>PIOPIC_2_CTG2</t>
  </si>
  <si>
    <t>PIOPIC_2_CTG3</t>
  </si>
  <si>
    <t>ESCNDO_6_EB1BT1</t>
  </si>
  <si>
    <t>03/06/2017</t>
  </si>
  <si>
    <t>ESCNDO_6_EB2BT2</t>
  </si>
  <si>
    <t>ESCNDO_6_EB3BT3</t>
  </si>
  <si>
    <t>ELCAJN_6_EB1BT1</t>
  </si>
  <si>
    <t>02/21/2017</t>
  </si>
  <si>
    <t>SAMPSN_6_KELCO1</t>
  </si>
  <si>
    <t>CARLS1_2_CARCT1</t>
  </si>
  <si>
    <t>CARLS2_1_CARCT1</t>
  </si>
  <si>
    <t>MRGT_6_TGEBT1</t>
  </si>
  <si>
    <t>Fallbrook Energy Storage</t>
  </si>
  <si>
    <t>FALBRK_6_FESBT1</t>
  </si>
  <si>
    <t>LEAP_SDG3_DRAM_2024</t>
  </si>
  <si>
    <t>Varies</t>
  </si>
  <si>
    <t>AMDRMA</t>
  </si>
  <si>
    <t>DR</t>
  </si>
  <si>
    <t>RESI_SDG3_DRAM_2024 Residential</t>
  </si>
  <si>
    <t>RESI_SDG3_DRAM_2024 Non-Residential</t>
  </si>
  <si>
    <t>LCR Track IV CONTRACTS</t>
  </si>
  <si>
    <t>OhmConnect, Inc.</t>
  </si>
  <si>
    <t>2023 NQC</t>
  </si>
  <si>
    <t>2024 CAM for local</t>
  </si>
  <si>
    <t>2025 CAM for local</t>
  </si>
  <si>
    <t>2026 CAM for local</t>
  </si>
  <si>
    <t>Flexible RA</t>
  </si>
  <si>
    <t>Miramar Energy Storage</t>
  </si>
  <si>
    <t>2023 EFC</t>
  </si>
  <si>
    <t>Category 1</t>
  </si>
  <si>
    <t>Category 2</t>
  </si>
  <si>
    <t xml:space="preserve">Total </t>
  </si>
  <si>
    <t xml:space="preserve"> System RA NQC Allocated (MW)</t>
  </si>
  <si>
    <t>RA Allocation Effective Date (mm/dd/yyyy)</t>
  </si>
  <si>
    <t>RA_SENTINEL_2021-2026</t>
  </si>
  <si>
    <t>SENTNL_2_CTG1-8 (8 Res IDs)</t>
  </si>
  <si>
    <t>Melrose (Battery Storage)</t>
  </si>
  <si>
    <t>Paula Gomez (Battery Storage)</t>
  </si>
  <si>
    <t>OIR Microgrid Boulevard</t>
  </si>
  <si>
    <t xml:space="preserve">OIR Microgrid Elliot </t>
  </si>
  <si>
    <t xml:space="preserve">OIR Microgrid Clairemont </t>
  </si>
  <si>
    <t>OIR Microgrid Paradise</t>
  </si>
  <si>
    <t>2024 for Local</t>
  </si>
  <si>
    <t xml:space="preserve"> Allocation Effective Date (mm/dd/yyyy)</t>
  </si>
  <si>
    <t>Category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</si>
</sst>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\-yy;@"/>
    <numFmt numFmtId="165" formatCode="m/d/yyyy;@"/>
    <numFmt numFmtId="166" formatCode="_(* #,##0.000_);_(* \(#,##0.000\);_(* &quot;-&quot;??_);_(@_)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3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2"/>
      <color rgb="FFFF0000"/>
      <name val="Arial"/>
      <family val="2"/>
    </font>
    <font>
      <b/>
      <sz val="10"/>
      <color theme="0"/>
      <name val="Arial"/>
      <family val="2"/>
    </font>
    <font>
      <sz val="10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10"/>
      <color rgb="FF000000"/>
      <name val="Calibri"/>
      <family val="2"/>
    </font>
    <font>
      <b/>
      <i/>
      <sz val="10"/>
      <name val="Calibri"/>
      <family val="2"/>
      <scheme val="minor"/>
    </font>
    <font>
      <b/>
      <sz val="9"/>
      <name val="Arial"/>
      <family val="2"/>
    </font>
    <font>
      <b/>
      <i/>
      <sz val="10"/>
      <name val="Arial"/>
      <family val="2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0" fontId="2" fillId="0" borderId="0"/>
  </cellStyleXfs>
  <cellXfs count="281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right"/>
    </xf>
    <xf numFmtId="0" fontId="3" fillId="0" borderId="0" xfId="0" applyFont="1"/>
    <xf numFmtId="0" fontId="4" fillId="0" borderId="1" xfId="0" applyFont="1" applyBorder="1" applyAlignment="1">
      <alignment horizontal="left"/>
    </xf>
    <xf numFmtId="0" fontId="2" fillId="0" borderId="2" xfId="0" applyFont="1" applyBorder="1"/>
    <xf numFmtId="0" fontId="0" fillId="0" borderId="3" xfId="0" applyBorder="1"/>
    <xf numFmtId="0" fontId="4" fillId="0" borderId="3" xfId="0" applyFont="1" applyBorder="1" applyAlignment="1">
      <alignment horizontal="left"/>
    </xf>
    <xf numFmtId="0" fontId="4" fillId="0" borderId="2" xfId="0" applyFont="1" applyBorder="1" applyAlignment="1" applyProtection="1">
      <alignment horizontal="center" wrapText="1"/>
      <protection locked="0"/>
    </xf>
    <xf numFmtId="164" fontId="4" fillId="0" borderId="2" xfId="0" applyNumberFormat="1" applyFont="1" applyBorder="1" applyAlignment="1" applyProtection="1">
      <alignment horizontal="center" wrapText="1"/>
      <protection locked="0"/>
    </xf>
    <xf numFmtId="0" fontId="4" fillId="3" borderId="2" xfId="0" applyFont="1" applyFill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2" fillId="0" borderId="0" xfId="0" applyFont="1"/>
    <xf numFmtId="2" fontId="4" fillId="0" borderId="2" xfId="0" applyNumberFormat="1" applyFont="1" applyBorder="1" applyAlignment="1" applyProtection="1">
      <alignment horizontal="center" wrapText="1"/>
      <protection locked="0"/>
    </xf>
    <xf numFmtId="0" fontId="4" fillId="3" borderId="0" xfId="0" applyFont="1" applyFill="1"/>
    <xf numFmtId="0" fontId="2" fillId="4" borderId="2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/>
    <xf numFmtId="2" fontId="2" fillId="4" borderId="2" xfId="0" applyNumberFormat="1" applyFont="1" applyFill="1" applyBorder="1" applyAlignment="1" applyProtection="1">
      <alignment horizontal="center"/>
      <protection locked="0"/>
    </xf>
    <xf numFmtId="2" fontId="2" fillId="5" borderId="2" xfId="0" applyNumberFormat="1" applyFont="1" applyFill="1" applyBorder="1" applyAlignment="1" applyProtection="1">
      <alignment horizontal="center"/>
      <protection locked="0"/>
    </xf>
    <xf numFmtId="165" fontId="2" fillId="4" borderId="2" xfId="0" applyNumberFormat="1" applyFont="1" applyFill="1" applyBorder="1" applyAlignment="1" applyProtection="1">
      <alignment horizontal="center"/>
      <protection locked="0"/>
    </xf>
    <xf numFmtId="165" fontId="2" fillId="5" borderId="2" xfId="0" applyNumberFormat="1" applyFont="1" applyFill="1" applyBorder="1" applyAlignment="1" applyProtection="1">
      <alignment horizontal="center"/>
      <protection locked="0"/>
    </xf>
    <xf numFmtId="14" fontId="2" fillId="0" borderId="0" xfId="0" applyNumberFormat="1" applyFont="1" applyAlignment="1">
      <alignment horizontal="center"/>
    </xf>
    <xf numFmtId="164" fontId="5" fillId="6" borderId="4" xfId="0" applyNumberFormat="1" applyFont="1" applyFill="1" applyBorder="1" applyAlignment="1">
      <alignment horizontal="center"/>
    </xf>
    <xf numFmtId="164" fontId="5" fillId="6" borderId="5" xfId="0" applyNumberFormat="1" applyFont="1" applyFill="1" applyBorder="1" applyAlignment="1">
      <alignment horizontal="center"/>
    </xf>
    <xf numFmtId="164" fontId="5" fillId="6" borderId="6" xfId="0" applyNumberFormat="1" applyFont="1" applyFill="1" applyBorder="1" applyAlignment="1">
      <alignment horizontal="center"/>
    </xf>
    <xf numFmtId="0" fontId="0" fillId="4" borderId="2" xfId="0" applyFill="1" applyBorder="1"/>
    <xf numFmtId="2" fontId="6" fillId="4" borderId="2" xfId="1" applyNumberFormat="1" applyFont="1" applyFill="1" applyBorder="1"/>
    <xf numFmtId="1" fontId="6" fillId="4" borderId="2" xfId="1" applyNumberFormat="1" applyFont="1" applyFill="1" applyBorder="1" applyAlignment="1">
      <alignment horizontal="center"/>
    </xf>
    <xf numFmtId="165" fontId="2" fillId="0" borderId="0" xfId="0" applyNumberFormat="1" applyFont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>
      <alignment horizontal="left" vertical="center"/>
    </xf>
    <xf numFmtId="0" fontId="2" fillId="4" borderId="2" xfId="2" applyFill="1" applyBorder="1" applyAlignment="1" applyProtection="1">
      <alignment horizontal="center" vertical="center"/>
      <protection locked="0"/>
    </xf>
    <xf numFmtId="0" fontId="2" fillId="4" borderId="2" xfId="2" applyFill="1" applyBorder="1" applyAlignment="1" applyProtection="1">
      <alignment horizontal="left" vertical="center"/>
      <protection locked="0"/>
    </xf>
    <xf numFmtId="165" fontId="2" fillId="4" borderId="2" xfId="2" applyNumberForma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left" vertical="center"/>
      <protection locked="0"/>
    </xf>
    <xf numFmtId="0" fontId="4" fillId="0" borderId="2" xfId="0" applyFont="1" applyBorder="1"/>
    <xf numFmtId="2" fontId="4" fillId="0" borderId="2" xfId="0" applyNumberFormat="1" applyFont="1" applyBorder="1"/>
    <xf numFmtId="0" fontId="0" fillId="0" borderId="2" xfId="0" applyBorder="1"/>
    <xf numFmtId="0" fontId="2" fillId="4" borderId="0" xfId="0" applyFont="1" applyFill="1"/>
    <xf numFmtId="0" fontId="8" fillId="4" borderId="0" xfId="0" applyFont="1" applyFill="1"/>
    <xf numFmtId="0" fontId="0" fillId="4" borderId="0" xfId="0" applyFill="1"/>
    <xf numFmtId="14" fontId="0" fillId="4" borderId="0" xfId="0" applyNumberFormat="1" applyFill="1"/>
    <xf numFmtId="14" fontId="0" fillId="0" borderId="0" xfId="0" applyNumberFormat="1"/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wrapText="1"/>
    </xf>
    <xf numFmtId="0" fontId="4" fillId="6" borderId="0" xfId="0" applyFont="1" applyFill="1"/>
    <xf numFmtId="0" fontId="0" fillId="6" borderId="0" xfId="0" applyFill="1"/>
    <xf numFmtId="2" fontId="0" fillId="6" borderId="0" xfId="0" applyNumberFormat="1" applyFill="1"/>
    <xf numFmtId="0" fontId="2" fillId="6" borderId="0" xfId="0" applyFont="1" applyFill="1"/>
    <xf numFmtId="0" fontId="2" fillId="0" borderId="0" xfId="2"/>
    <xf numFmtId="0" fontId="2" fillId="2" borderId="0" xfId="2" applyFill="1"/>
    <xf numFmtId="0" fontId="2" fillId="2" borderId="0" xfId="2" applyFill="1" applyAlignment="1">
      <alignment horizontal="right"/>
    </xf>
    <xf numFmtId="0" fontId="3" fillId="0" borderId="0" xfId="2" applyFont="1"/>
    <xf numFmtId="0" fontId="4" fillId="0" borderId="1" xfId="2" applyFont="1" applyBorder="1" applyAlignment="1">
      <alignment horizontal="left"/>
    </xf>
    <xf numFmtId="0" fontId="2" fillId="0" borderId="2" xfId="2" applyBorder="1"/>
    <xf numFmtId="0" fontId="2" fillId="0" borderId="3" xfId="2" applyBorder="1"/>
    <xf numFmtId="0" fontId="4" fillId="0" borderId="3" xfId="2" applyFont="1" applyBorder="1" applyAlignment="1">
      <alignment horizontal="left"/>
    </xf>
    <xf numFmtId="0" fontId="4" fillId="0" borderId="2" xfId="2" applyFont="1" applyBorder="1" applyAlignment="1" applyProtection="1">
      <alignment horizontal="center" wrapText="1"/>
      <protection locked="0"/>
    </xf>
    <xf numFmtId="164" fontId="4" fillId="0" borderId="2" xfId="2" applyNumberFormat="1" applyFont="1" applyBorder="1" applyAlignment="1" applyProtection="1">
      <alignment horizontal="center" wrapText="1"/>
      <protection locked="0"/>
    </xf>
    <xf numFmtId="0" fontId="4" fillId="3" borderId="2" xfId="2" applyFont="1" applyFill="1" applyBorder="1" applyAlignment="1" applyProtection="1">
      <alignment horizontal="center" wrapText="1"/>
      <protection locked="0"/>
    </xf>
    <xf numFmtId="0" fontId="4" fillId="0" borderId="0" xfId="2" applyFont="1" applyAlignment="1" applyProtection="1">
      <alignment horizontal="center" wrapText="1"/>
      <protection locked="0"/>
    </xf>
    <xf numFmtId="2" fontId="4" fillId="0" borderId="2" xfId="2" applyNumberFormat="1" applyFont="1" applyBorder="1" applyAlignment="1" applyProtection="1">
      <alignment horizontal="center" wrapText="1"/>
      <protection locked="0"/>
    </xf>
    <xf numFmtId="0" fontId="4" fillId="3" borderId="0" xfId="2" applyFont="1" applyFill="1"/>
    <xf numFmtId="0" fontId="2" fillId="4" borderId="2" xfId="2" applyFill="1" applyBorder="1" applyAlignment="1" applyProtection="1">
      <alignment horizontal="center"/>
      <protection locked="0"/>
    </xf>
    <xf numFmtId="0" fontId="2" fillId="4" borderId="2" xfId="2" applyFill="1" applyBorder="1"/>
    <xf numFmtId="2" fontId="2" fillId="4" borderId="2" xfId="2" applyNumberFormat="1" applyFill="1" applyBorder="1" applyAlignment="1" applyProtection="1">
      <alignment horizontal="center"/>
      <protection locked="0"/>
    </xf>
    <xf numFmtId="14" fontId="2" fillId="0" borderId="0" xfId="2" applyNumberFormat="1" applyAlignment="1">
      <alignment horizontal="center"/>
    </xf>
    <xf numFmtId="164" fontId="5" fillId="6" borderId="4" xfId="2" applyNumberFormat="1" applyFont="1" applyFill="1" applyBorder="1" applyAlignment="1">
      <alignment horizontal="center"/>
    </xf>
    <xf numFmtId="164" fontId="5" fillId="6" borderId="5" xfId="2" applyNumberFormat="1" applyFont="1" applyFill="1" applyBorder="1" applyAlignment="1">
      <alignment horizontal="center"/>
    </xf>
    <xf numFmtId="164" fontId="5" fillId="6" borderId="6" xfId="2" applyNumberFormat="1" applyFont="1" applyFill="1" applyBorder="1" applyAlignment="1">
      <alignment horizontal="center"/>
    </xf>
    <xf numFmtId="165" fontId="2" fillId="0" borderId="0" xfId="2" applyNumberFormat="1" applyAlignment="1" applyProtection="1">
      <alignment horizontal="center"/>
      <protection locked="0"/>
    </xf>
    <xf numFmtId="2" fontId="6" fillId="4" borderId="2" xfId="3" applyNumberFormat="1" applyFont="1" applyFill="1" applyBorder="1"/>
    <xf numFmtId="1" fontId="6" fillId="4" borderId="2" xfId="3" applyNumberFormat="1" applyFont="1" applyFill="1" applyBorder="1" applyAlignment="1">
      <alignment horizontal="center"/>
    </xf>
    <xf numFmtId="0" fontId="7" fillId="4" borderId="2" xfId="2" applyFont="1" applyFill="1" applyBorder="1" applyAlignment="1">
      <alignment horizontal="left" vertical="center"/>
    </xf>
    <xf numFmtId="0" fontId="4" fillId="0" borderId="2" xfId="2" applyFont="1" applyBorder="1"/>
    <xf numFmtId="2" fontId="4" fillId="0" borderId="2" xfId="2" applyNumberFormat="1" applyFont="1" applyBorder="1"/>
    <xf numFmtId="0" fontId="2" fillId="4" borderId="0" xfId="2" applyFill="1"/>
    <xf numFmtId="0" fontId="9" fillId="4" borderId="0" xfId="2" applyFont="1" applyFill="1"/>
    <xf numFmtId="14" fontId="2" fillId="4" borderId="0" xfId="2" applyNumberFormat="1" applyFill="1"/>
    <xf numFmtId="14" fontId="2" fillId="0" borderId="0" xfId="2" applyNumberFormat="1"/>
    <xf numFmtId="0" fontId="7" fillId="0" borderId="0" xfId="2" applyFont="1" applyAlignment="1">
      <alignment horizontal="left" vertical="center"/>
    </xf>
    <xf numFmtId="0" fontId="2" fillId="0" borderId="0" xfId="2" applyAlignment="1">
      <alignment wrapText="1"/>
    </xf>
    <xf numFmtId="0" fontId="4" fillId="6" borderId="0" xfId="2" applyFont="1" applyFill="1"/>
    <xf numFmtId="0" fontId="2" fillId="6" borderId="0" xfId="2" applyFill="1"/>
    <xf numFmtId="2" fontId="2" fillId="6" borderId="0" xfId="2" applyNumberFormat="1" applyFill="1"/>
    <xf numFmtId="0" fontId="10" fillId="0" borderId="0" xfId="2" applyFont="1"/>
    <xf numFmtId="0" fontId="2" fillId="2" borderId="2" xfId="2" applyFill="1" applyBorder="1"/>
    <xf numFmtId="0" fontId="2" fillId="7" borderId="2" xfId="2" applyFill="1" applyBorder="1" applyAlignment="1" applyProtection="1">
      <alignment horizontal="center"/>
      <protection locked="0"/>
    </xf>
    <xf numFmtId="0" fontId="2" fillId="7" borderId="2" xfId="2" applyFill="1" applyBorder="1"/>
    <xf numFmtId="2" fontId="2" fillId="7" borderId="2" xfId="2" applyNumberFormat="1" applyFill="1" applyBorder="1" applyAlignment="1" applyProtection="1">
      <alignment horizontal="center"/>
      <protection locked="0"/>
    </xf>
    <xf numFmtId="165" fontId="2" fillId="7" borderId="2" xfId="2" applyNumberFormat="1" applyFill="1" applyBorder="1" applyAlignment="1" applyProtection="1">
      <alignment horizontal="center"/>
      <protection locked="0"/>
    </xf>
    <xf numFmtId="0" fontId="11" fillId="8" borderId="0" xfId="2" applyFont="1" applyFill="1"/>
    <xf numFmtId="0" fontId="12" fillId="0" borderId="0" xfId="4" applyFont="1"/>
    <xf numFmtId="0" fontId="12" fillId="0" borderId="0" xfId="4" applyFont="1" applyAlignment="1">
      <alignment horizontal="left"/>
    </xf>
    <xf numFmtId="0" fontId="13" fillId="0" borderId="0" xfId="4" applyFont="1"/>
    <xf numFmtId="0" fontId="12" fillId="0" borderId="4" xfId="4" applyFont="1" applyBorder="1"/>
    <xf numFmtId="0" fontId="12" fillId="0" borderId="5" xfId="4" applyFont="1" applyBorder="1"/>
    <xf numFmtId="0" fontId="12" fillId="0" borderId="5" xfId="4" applyFont="1" applyBorder="1" applyAlignment="1">
      <alignment horizontal="left"/>
    </xf>
    <xf numFmtId="0" fontId="13" fillId="0" borderId="5" xfId="4" applyFont="1" applyBorder="1"/>
    <xf numFmtId="0" fontId="14" fillId="0" borderId="2" xfId="4" applyFont="1" applyBorder="1" applyAlignment="1" applyProtection="1">
      <alignment horizontal="center" wrapText="1"/>
      <protection locked="0"/>
    </xf>
    <xf numFmtId="0" fontId="15" fillId="9" borderId="2" xfId="4" applyFont="1" applyFill="1" applyBorder="1" applyAlignment="1">
      <alignment horizontal="center" wrapText="1"/>
    </xf>
    <xf numFmtId="0" fontId="15" fillId="9" borderId="2" xfId="4" applyFont="1" applyFill="1" applyBorder="1" applyAlignment="1" applyProtection="1">
      <alignment horizontal="center" wrapText="1"/>
      <protection locked="0"/>
    </xf>
    <xf numFmtId="0" fontId="15" fillId="9" borderId="7" xfId="4" applyFont="1" applyFill="1" applyBorder="1" applyAlignment="1" applyProtection="1">
      <alignment horizontal="center" wrapText="1"/>
      <protection locked="0"/>
    </xf>
    <xf numFmtId="0" fontId="4" fillId="9" borderId="7" xfId="1" applyFont="1" applyFill="1" applyBorder="1" applyAlignment="1" applyProtection="1">
      <alignment horizontal="center" wrapText="1"/>
      <protection locked="0"/>
    </xf>
    <xf numFmtId="0" fontId="4" fillId="9" borderId="2" xfId="1" applyFont="1" applyFill="1" applyBorder="1" applyAlignment="1" applyProtection="1">
      <alignment horizontal="center" wrapText="1"/>
      <protection locked="0"/>
    </xf>
    <xf numFmtId="0" fontId="4" fillId="0" borderId="0" xfId="1" applyFont="1" applyAlignment="1" applyProtection="1">
      <alignment horizontal="center" wrapText="1"/>
      <protection locked="0"/>
    </xf>
    <xf numFmtId="0" fontId="12" fillId="10" borderId="2" xfId="4" applyFont="1" applyFill="1" applyBorder="1"/>
    <xf numFmtId="0" fontId="12" fillId="10" borderId="1" xfId="4" applyFont="1" applyFill="1" applyBorder="1"/>
    <xf numFmtId="0" fontId="12" fillId="10" borderId="1" xfId="4" applyFont="1" applyFill="1" applyBorder="1" applyAlignment="1" applyProtection="1">
      <alignment horizontal="left"/>
      <protection locked="0"/>
    </xf>
    <xf numFmtId="0" fontId="16" fillId="10" borderId="2" xfId="4" applyFont="1" applyFill="1" applyBorder="1" applyAlignment="1">
      <alignment horizontal="left"/>
    </xf>
    <xf numFmtId="0" fontId="16" fillId="10" borderId="2" xfId="4" applyFont="1" applyFill="1" applyBorder="1"/>
    <xf numFmtId="2" fontId="12" fillId="10" borderId="8" xfId="4" applyNumberFormat="1" applyFont="1" applyFill="1" applyBorder="1" applyAlignment="1" applyProtection="1">
      <alignment horizontal="center"/>
      <protection locked="0"/>
    </xf>
    <xf numFmtId="2" fontId="12" fillId="10" borderId="2" xfId="4" applyNumberFormat="1" applyFont="1" applyFill="1" applyBorder="1" applyAlignment="1" applyProtection="1">
      <alignment horizontal="center"/>
      <protection locked="0"/>
    </xf>
    <xf numFmtId="1" fontId="12" fillId="10" borderId="2" xfId="4" applyNumberFormat="1" applyFont="1" applyFill="1" applyBorder="1" applyAlignment="1" applyProtection="1">
      <alignment horizontal="center"/>
      <protection locked="0"/>
    </xf>
    <xf numFmtId="165" fontId="12" fillId="10" borderId="2" xfId="4" applyNumberFormat="1" applyFont="1" applyFill="1" applyBorder="1" applyAlignment="1" applyProtection="1">
      <alignment horizontal="center"/>
      <protection locked="0"/>
    </xf>
    <xf numFmtId="14" fontId="12" fillId="10" borderId="2" xfId="4" applyNumberFormat="1" applyFont="1" applyFill="1" applyBorder="1" applyAlignment="1">
      <alignment horizontal="center"/>
    </xf>
    <xf numFmtId="2" fontId="12" fillId="0" borderId="0" xfId="4" applyNumberFormat="1" applyFont="1" applyAlignment="1" applyProtection="1">
      <alignment horizontal="center"/>
      <protection locked="0"/>
    </xf>
    <xf numFmtId="2" fontId="12" fillId="0" borderId="0" xfId="4" applyNumberFormat="1" applyFont="1"/>
    <xf numFmtId="165" fontId="12" fillId="2" borderId="2" xfId="4" applyNumberFormat="1" applyFont="1" applyFill="1" applyBorder="1" applyAlignment="1" applyProtection="1">
      <alignment horizontal="center"/>
      <protection locked="0"/>
    </xf>
    <xf numFmtId="2" fontId="12" fillId="11" borderId="2" xfId="4" applyNumberFormat="1" applyFont="1" applyFill="1" applyBorder="1" applyAlignment="1" applyProtection="1">
      <alignment horizontal="center"/>
      <protection locked="0"/>
    </xf>
    <xf numFmtId="0" fontId="17" fillId="0" borderId="2" xfId="1" applyFont="1" applyBorder="1" applyAlignment="1">
      <alignment wrapText="1"/>
    </xf>
    <xf numFmtId="0" fontId="17" fillId="0" borderId="8" xfId="1" applyFont="1" applyBorder="1" applyAlignment="1">
      <alignment wrapText="1"/>
    </xf>
    <xf numFmtId="0" fontId="17" fillId="0" borderId="3" xfId="1" applyFont="1" applyBorder="1" applyAlignment="1">
      <alignment wrapText="1"/>
    </xf>
    <xf numFmtId="0" fontId="18" fillId="0" borderId="8" xfId="1" applyFont="1" applyBorder="1" applyAlignment="1">
      <alignment horizontal="center" wrapText="1"/>
    </xf>
    <xf numFmtId="0" fontId="17" fillId="0" borderId="8" xfId="1" applyFont="1" applyBorder="1" applyAlignment="1">
      <alignment horizontal="center" wrapText="1"/>
    </xf>
    <xf numFmtId="14" fontId="17" fillId="0" borderId="8" xfId="1" applyNumberFormat="1" applyFont="1" applyBorder="1" applyAlignment="1">
      <alignment horizontal="center" wrapText="1"/>
    </xf>
    <xf numFmtId="2" fontId="12" fillId="0" borderId="2" xfId="4" applyNumberFormat="1" applyFont="1" applyBorder="1" applyAlignment="1" applyProtection="1">
      <alignment horizontal="center"/>
      <protection locked="0"/>
    </xf>
    <xf numFmtId="0" fontId="14" fillId="5" borderId="2" xfId="4" applyFont="1" applyFill="1" applyBorder="1" applyAlignment="1">
      <alignment horizontal="center" wrapText="1"/>
    </xf>
    <xf numFmtId="14" fontId="14" fillId="5" borderId="2" xfId="4" applyNumberFormat="1" applyFont="1" applyFill="1" applyBorder="1" applyAlignment="1">
      <alignment horizontal="center" wrapText="1"/>
    </xf>
    <xf numFmtId="0" fontId="14" fillId="5" borderId="2" xfId="4" applyFont="1" applyFill="1" applyBorder="1" applyAlignment="1">
      <alignment horizontal="center"/>
    </xf>
    <xf numFmtId="0" fontId="14" fillId="0" borderId="0" xfId="4" applyFont="1" applyAlignment="1">
      <alignment horizontal="center"/>
    </xf>
    <xf numFmtId="0" fontId="14" fillId="12" borderId="2" xfId="4" applyFont="1" applyFill="1" applyBorder="1" applyAlignment="1">
      <alignment horizontal="center" wrapText="1"/>
    </xf>
    <xf numFmtId="0" fontId="19" fillId="12" borderId="1" xfId="4" applyFont="1" applyFill="1" applyBorder="1" applyAlignment="1">
      <alignment horizontal="center" wrapText="1"/>
    </xf>
    <xf numFmtId="0" fontId="12" fillId="12" borderId="2" xfId="4" applyFont="1" applyFill="1" applyBorder="1" applyAlignment="1">
      <alignment horizontal="center" wrapText="1"/>
    </xf>
    <xf numFmtId="0" fontId="14" fillId="12" borderId="8" xfId="4" applyFont="1" applyFill="1" applyBorder="1" applyAlignment="1">
      <alignment horizontal="center" wrapText="1"/>
    </xf>
    <xf numFmtId="14" fontId="12" fillId="12" borderId="2" xfId="4" applyNumberFormat="1" applyFont="1" applyFill="1" applyBorder="1" applyAlignment="1">
      <alignment horizontal="center" wrapText="1"/>
    </xf>
    <xf numFmtId="2" fontId="12" fillId="12" borderId="9" xfId="4" applyNumberFormat="1" applyFont="1" applyFill="1" applyBorder="1" applyAlignment="1" applyProtection="1">
      <alignment horizontal="center"/>
      <protection locked="0"/>
    </xf>
    <xf numFmtId="2" fontId="12" fillId="10" borderId="0" xfId="4" applyNumberFormat="1" applyFont="1" applyFill="1" applyAlignment="1" applyProtection="1">
      <alignment horizontal="center"/>
      <protection locked="0"/>
    </xf>
    <xf numFmtId="0" fontId="19" fillId="0" borderId="2" xfId="4" applyFont="1" applyBorder="1" applyAlignment="1" applyProtection="1">
      <alignment horizontal="left"/>
      <protection locked="0"/>
    </xf>
    <xf numFmtId="0" fontId="12" fillId="0" borderId="2" xfId="4" applyFont="1" applyBorder="1"/>
    <xf numFmtId="0" fontId="19" fillId="0" borderId="1" xfId="4" applyFont="1" applyBorder="1" applyAlignment="1" applyProtection="1">
      <alignment horizontal="left"/>
      <protection locked="0"/>
    </xf>
    <xf numFmtId="0" fontId="12" fillId="0" borderId="2" xfId="4" applyFont="1" applyBorder="1" applyAlignment="1">
      <alignment horizontal="center"/>
    </xf>
    <xf numFmtId="2" fontId="19" fillId="0" borderId="2" xfId="4" applyNumberFormat="1" applyFont="1" applyBorder="1" applyAlignment="1" applyProtection="1">
      <alignment horizontal="center"/>
      <protection locked="0"/>
    </xf>
    <xf numFmtId="2" fontId="12" fillId="0" borderId="8" xfId="4" applyNumberFormat="1" applyFont="1" applyBorder="1" applyAlignment="1" applyProtection="1">
      <alignment horizontal="center"/>
      <protection locked="0"/>
    </xf>
    <xf numFmtId="1" fontId="12" fillId="0" borderId="2" xfId="4" applyNumberFormat="1" applyFont="1" applyBorder="1" applyAlignment="1" applyProtection="1">
      <alignment horizontal="center"/>
      <protection locked="0"/>
    </xf>
    <xf numFmtId="165" fontId="12" fillId="0" borderId="2" xfId="4" applyNumberFormat="1" applyFont="1" applyBorder="1" applyAlignment="1" applyProtection="1">
      <alignment horizontal="center"/>
      <protection locked="0"/>
    </xf>
    <xf numFmtId="14" fontId="12" fillId="0" borderId="2" xfId="4" applyNumberFormat="1" applyFont="1" applyBorder="1" applyAlignment="1">
      <alignment horizontal="center"/>
    </xf>
    <xf numFmtId="0" fontId="14" fillId="13" borderId="2" xfId="4" applyFont="1" applyFill="1" applyBorder="1" applyAlignment="1" applyProtection="1">
      <alignment horizontal="center"/>
      <protection locked="0"/>
    </xf>
    <xf numFmtId="0" fontId="14" fillId="13" borderId="2" xfId="4" applyFont="1" applyFill="1" applyBorder="1" applyAlignment="1">
      <alignment horizontal="center"/>
    </xf>
    <xf numFmtId="0" fontId="14" fillId="13" borderId="2" xfId="4" applyFont="1" applyFill="1" applyBorder="1" applyAlignment="1">
      <alignment horizontal="center" wrapText="1"/>
    </xf>
    <xf numFmtId="2" fontId="14" fillId="13" borderId="2" xfId="4" applyNumberFormat="1" applyFont="1" applyFill="1" applyBorder="1" applyAlignment="1" applyProtection="1">
      <alignment horizontal="center"/>
      <protection locked="0"/>
    </xf>
    <xf numFmtId="1" fontId="14" fillId="13" borderId="2" xfId="4" applyNumberFormat="1" applyFont="1" applyFill="1" applyBorder="1" applyAlignment="1" applyProtection="1">
      <alignment horizontal="center" wrapText="1"/>
      <protection locked="0"/>
    </xf>
    <xf numFmtId="1" fontId="14" fillId="13" borderId="2" xfId="4" applyNumberFormat="1" applyFont="1" applyFill="1" applyBorder="1" applyAlignment="1" applyProtection="1">
      <alignment horizontal="center"/>
      <protection locked="0"/>
    </xf>
    <xf numFmtId="0" fontId="4" fillId="13" borderId="2" xfId="1" applyFont="1" applyFill="1" applyBorder="1" applyAlignment="1" applyProtection="1">
      <alignment horizontal="center" wrapText="1"/>
      <protection locked="0"/>
    </xf>
    <xf numFmtId="0" fontId="20" fillId="13" borderId="2" xfId="1" applyFont="1" applyFill="1" applyBorder="1" applyAlignment="1" applyProtection="1">
      <alignment horizontal="center" wrapText="1"/>
      <protection locked="0"/>
    </xf>
    <xf numFmtId="0" fontId="1" fillId="14" borderId="2" xfId="1" applyFill="1" applyBorder="1" applyAlignment="1">
      <alignment vertical="center"/>
    </xf>
    <xf numFmtId="0" fontId="1" fillId="14" borderId="2" xfId="1" applyFill="1" applyBorder="1" applyAlignment="1">
      <alignment horizontal="center" vertical="center"/>
    </xf>
    <xf numFmtId="0" fontId="2" fillId="14" borderId="2" xfId="1" applyFont="1" applyFill="1" applyBorder="1" applyAlignment="1" applyProtection="1">
      <alignment horizontal="left" vertical="center"/>
      <protection locked="0"/>
    </xf>
    <xf numFmtId="0" fontId="2" fillId="14" borderId="1" xfId="1" applyFont="1" applyFill="1" applyBorder="1" applyAlignment="1" applyProtection="1">
      <alignment horizontal="left" vertical="center"/>
      <protection locked="0"/>
    </xf>
    <xf numFmtId="0" fontId="1" fillId="14" borderId="2" xfId="1" applyFill="1" applyBorder="1" applyAlignment="1">
      <alignment horizontal="left" vertical="center"/>
    </xf>
    <xf numFmtId="2" fontId="2" fillId="14" borderId="2" xfId="1" applyNumberFormat="1" applyFont="1" applyFill="1" applyBorder="1" applyAlignment="1" applyProtection="1">
      <alignment horizontal="center" vertical="center"/>
      <protection locked="0"/>
    </xf>
    <xf numFmtId="2" fontId="2" fillId="14" borderId="8" xfId="1" applyNumberFormat="1" applyFont="1" applyFill="1" applyBorder="1" applyAlignment="1" applyProtection="1">
      <alignment horizontal="center" vertical="center"/>
      <protection locked="0"/>
    </xf>
    <xf numFmtId="1" fontId="2" fillId="14" borderId="2" xfId="1" applyNumberFormat="1" applyFont="1" applyFill="1" applyBorder="1" applyAlignment="1" applyProtection="1">
      <alignment horizontal="center" vertical="center"/>
      <protection locked="0"/>
    </xf>
    <xf numFmtId="165" fontId="2" fillId="14" borderId="2" xfId="1" applyNumberFormat="1" applyFont="1" applyFill="1" applyBorder="1" applyAlignment="1" applyProtection="1">
      <alignment horizontal="center" vertical="center"/>
      <protection locked="0"/>
    </xf>
    <xf numFmtId="2" fontId="2" fillId="14" borderId="2" xfId="5" applyNumberFormat="1" applyFont="1" applyFill="1" applyBorder="1" applyAlignment="1" applyProtection="1">
      <alignment horizontal="center" vertical="center"/>
      <protection locked="0"/>
    </xf>
    <xf numFmtId="0" fontId="2" fillId="14" borderId="1" xfId="1" applyFont="1" applyFill="1" applyBorder="1" applyAlignment="1" applyProtection="1">
      <alignment horizontal="left" vertical="center" wrapText="1"/>
      <protection locked="0"/>
    </xf>
    <xf numFmtId="1" fontId="2" fillId="14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2" xfId="5" applyNumberFormat="1" applyFont="1" applyFill="1" applyBorder="1" applyAlignment="1" applyProtection="1">
      <alignment horizontal="center" vertical="center"/>
      <protection locked="0"/>
    </xf>
    <xf numFmtId="0" fontId="14" fillId="4" borderId="2" xfId="4" applyFont="1" applyFill="1" applyBorder="1"/>
    <xf numFmtId="166" fontId="12" fillId="0" borderId="2" xfId="5" applyNumberFormat="1" applyFont="1" applyBorder="1"/>
    <xf numFmtId="2" fontId="2" fillId="0" borderId="0" xfId="1" applyNumberFormat="1" applyFont="1" applyAlignment="1" applyProtection="1">
      <alignment horizontal="center"/>
      <protection locked="0"/>
    </xf>
    <xf numFmtId="2" fontId="4" fillId="0" borderId="0" xfId="1" applyNumberFormat="1" applyFont="1" applyAlignment="1" applyProtection="1">
      <alignment horizontal="center" wrapText="1"/>
      <protection locked="0"/>
    </xf>
    <xf numFmtId="0" fontId="4" fillId="0" borderId="0" xfId="1" applyFont="1"/>
    <xf numFmtId="2" fontId="4" fillId="0" borderId="2" xfId="1" applyNumberFormat="1" applyFont="1" applyBorder="1" applyAlignment="1" applyProtection="1">
      <alignment horizontal="center" wrapText="1"/>
      <protection locked="0"/>
    </xf>
    <xf numFmtId="0" fontId="4" fillId="0" borderId="0" xfId="1" applyFont="1" applyAlignment="1">
      <alignment horizontal="right"/>
    </xf>
    <xf numFmtId="0" fontId="4" fillId="0" borderId="0" xfId="1" applyFont="1" applyAlignment="1">
      <alignment wrapText="1"/>
    </xf>
    <xf numFmtId="2" fontId="4" fillId="2" borderId="2" xfId="1" applyNumberFormat="1" applyFont="1" applyFill="1" applyBorder="1" applyAlignment="1" applyProtection="1">
      <alignment horizontal="center" wrapText="1"/>
      <protection locked="0"/>
    </xf>
    <xf numFmtId="0" fontId="1" fillId="0" borderId="0" xfId="1"/>
    <xf numFmtId="0" fontId="21" fillId="0" borderId="0" xfId="1" applyFont="1" applyAlignment="1">
      <alignment horizontal="right"/>
    </xf>
    <xf numFmtId="2" fontId="2" fillId="0" borderId="0" xfId="1" applyNumberFormat="1" applyFont="1" applyAlignment="1" applyProtection="1">
      <alignment horizontal="center" wrapText="1"/>
      <protection locked="0"/>
    </xf>
    <xf numFmtId="0" fontId="14" fillId="0" borderId="0" xfId="4" applyFont="1"/>
    <xf numFmtId="2" fontId="2" fillId="0" borderId="0" xfId="1" applyNumberFormat="1" applyFont="1" applyAlignment="1">
      <alignment horizontal="center"/>
    </xf>
    <xf numFmtId="14" fontId="14" fillId="0" borderId="0" xfId="4" applyNumberFormat="1" applyFont="1" applyAlignment="1">
      <alignment horizontal="center" wrapText="1"/>
    </xf>
    <xf numFmtId="2" fontId="2" fillId="0" borderId="0" xfId="4" applyNumberFormat="1" applyAlignment="1">
      <alignment horizontal="center"/>
    </xf>
    <xf numFmtId="2" fontId="12" fillId="15" borderId="2" xfId="4" applyNumberFormat="1" applyFont="1" applyFill="1" applyBorder="1" applyAlignment="1" applyProtection="1">
      <alignment horizontal="center"/>
      <protection locked="0"/>
    </xf>
    <xf numFmtId="0" fontId="1" fillId="0" borderId="0" xfId="1" applyAlignment="1">
      <alignment horizontal="left"/>
    </xf>
    <xf numFmtId="1" fontId="2" fillId="0" borderId="0" xfId="1" applyNumberFormat="1" applyFont="1" applyAlignment="1" applyProtection="1">
      <alignment horizontal="center"/>
      <protection locked="0"/>
    </xf>
    <xf numFmtId="0" fontId="3" fillId="0" borderId="0" xfId="1" applyFont="1"/>
    <xf numFmtId="0" fontId="4" fillId="0" borderId="0" xfId="1" applyFont="1" applyAlignment="1">
      <alignment horizontal="center" vertical="center" wrapText="1"/>
    </xf>
    <xf numFmtId="0" fontId="14" fillId="0" borderId="0" xfId="6" applyFont="1" applyAlignment="1">
      <alignment horizontal="left"/>
    </xf>
    <xf numFmtId="0" fontId="12" fillId="0" borderId="0" xfId="6" applyFont="1"/>
    <xf numFmtId="1" fontId="12" fillId="0" borderId="0" xfId="6" applyNumberFormat="1" applyFont="1" applyAlignment="1" applyProtection="1">
      <alignment horizontal="center"/>
      <protection locked="0"/>
    </xf>
    <xf numFmtId="0" fontId="13" fillId="0" borderId="0" xfId="6" applyFont="1"/>
    <xf numFmtId="0" fontId="14" fillId="0" borderId="2" xfId="6" applyFont="1" applyBorder="1" applyAlignment="1">
      <alignment horizontal="center" wrapText="1"/>
    </xf>
    <xf numFmtId="1" fontId="14" fillId="0" borderId="2" xfId="6" applyNumberFormat="1" applyFont="1" applyBorder="1" applyAlignment="1" applyProtection="1">
      <alignment horizontal="center" wrapText="1"/>
      <protection locked="0"/>
    </xf>
    <xf numFmtId="0" fontId="2" fillId="0" borderId="2" xfId="6" applyBorder="1" applyAlignment="1">
      <alignment horizontal="left"/>
    </xf>
    <xf numFmtId="0" fontId="2" fillId="0" borderId="2" xfId="6" applyBorder="1"/>
    <xf numFmtId="14" fontId="2" fillId="0" borderId="2" xfId="6" applyNumberFormat="1" applyBorder="1"/>
    <xf numFmtId="14" fontId="2" fillId="0" borderId="2" xfId="6" applyNumberFormat="1" applyBorder="1" applyAlignment="1" applyProtection="1">
      <alignment horizontal="right" vertical="center"/>
      <protection locked="0"/>
    </xf>
    <xf numFmtId="14" fontId="2" fillId="0" borderId="2" xfId="6" applyNumberFormat="1" applyBorder="1" applyAlignment="1" applyProtection="1">
      <alignment horizontal="left" vertical="center"/>
      <protection locked="0"/>
    </xf>
    <xf numFmtId="0" fontId="2" fillId="0" borderId="2" xfId="6" applyBorder="1" applyAlignment="1">
      <alignment horizontal="center"/>
    </xf>
    <xf numFmtId="0" fontId="2" fillId="2" borderId="2" xfId="6" applyFill="1" applyBorder="1" applyAlignment="1">
      <alignment horizontal="left"/>
    </xf>
    <xf numFmtId="0" fontId="2" fillId="2" borderId="2" xfId="6" applyFill="1" applyBorder="1"/>
    <xf numFmtId="14" fontId="2" fillId="2" borderId="2" xfId="6" applyNumberFormat="1" applyFill="1" applyBorder="1"/>
    <xf numFmtId="14" fontId="2" fillId="2" borderId="2" xfId="6" applyNumberFormat="1" applyFill="1" applyBorder="1" applyAlignment="1" applyProtection="1">
      <alignment horizontal="right" vertical="center"/>
      <protection locked="0"/>
    </xf>
    <xf numFmtId="14" fontId="2" fillId="2" borderId="2" xfId="6" applyNumberFormat="1" applyFill="1" applyBorder="1" applyAlignment="1" applyProtection="1">
      <alignment horizontal="left" vertical="center"/>
      <protection locked="0"/>
    </xf>
    <xf numFmtId="0" fontId="2" fillId="2" borderId="2" xfId="6" applyFill="1" applyBorder="1" applyAlignment="1">
      <alignment horizontal="center"/>
    </xf>
    <xf numFmtId="14" fontId="2" fillId="0" borderId="2" xfId="6" applyNumberFormat="1" applyBorder="1" applyAlignment="1" applyProtection="1">
      <alignment horizontal="right"/>
      <protection locked="0"/>
    </xf>
    <xf numFmtId="0" fontId="16" fillId="0" borderId="0" xfId="1" applyFont="1"/>
    <xf numFmtId="0" fontId="14" fillId="0" borderId="2" xfId="1" applyFont="1" applyBorder="1" applyAlignment="1" applyProtection="1">
      <alignment horizontal="center" wrapText="1"/>
      <protection locked="0"/>
    </xf>
    <xf numFmtId="0" fontId="14" fillId="12" borderId="8" xfId="4" applyFont="1" applyFill="1" applyBorder="1" applyAlignment="1" applyProtection="1">
      <alignment horizontal="left" wrapText="1"/>
      <protection locked="0"/>
    </xf>
    <xf numFmtId="0" fontId="14" fillId="12" borderId="2" xfId="1" applyFont="1" applyFill="1" applyBorder="1" applyAlignment="1" applyProtection="1">
      <alignment horizontal="center" wrapText="1"/>
      <protection locked="0"/>
    </xf>
    <xf numFmtId="0" fontId="14" fillId="12" borderId="2" xfId="4" applyFont="1" applyFill="1" applyBorder="1"/>
    <xf numFmtId="0" fontId="14" fillId="12" borderId="2" xfId="4" applyFont="1" applyFill="1" applyBorder="1" applyAlignment="1" applyProtection="1">
      <alignment horizontal="left"/>
      <protection locked="0"/>
    </xf>
    <xf numFmtId="0" fontId="14" fillId="12" borderId="2" xfId="4" applyFont="1" applyFill="1" applyBorder="1" applyAlignment="1">
      <alignment horizontal="center"/>
    </xf>
    <xf numFmtId="2" fontId="14" fillId="12" borderId="2" xfId="4" applyNumberFormat="1" applyFont="1" applyFill="1" applyBorder="1" applyAlignment="1" applyProtection="1">
      <alignment horizontal="center"/>
      <protection locked="0"/>
    </xf>
    <xf numFmtId="1" fontId="14" fillId="12" borderId="2" xfId="4" applyNumberFormat="1" applyFont="1" applyFill="1" applyBorder="1" applyAlignment="1" applyProtection="1">
      <alignment horizontal="center"/>
      <protection locked="0"/>
    </xf>
    <xf numFmtId="0" fontId="16" fillId="0" borderId="2" xfId="1" applyFont="1" applyBorder="1" applyAlignment="1">
      <alignment horizontal="left" vertical="center"/>
    </xf>
    <xf numFmtId="0" fontId="16" fillId="0" borderId="2" xfId="1" applyFont="1" applyBorder="1" applyAlignment="1">
      <alignment horizontal="left"/>
    </xf>
    <xf numFmtId="0" fontId="16" fillId="0" borderId="2" xfId="1" applyFont="1" applyBorder="1"/>
    <xf numFmtId="0" fontId="12" fillId="0" borderId="2" xfId="1" applyFont="1" applyBorder="1" applyAlignment="1">
      <alignment horizontal="left" vertical="center"/>
    </xf>
    <xf numFmtId="0" fontId="12" fillId="0" borderId="2" xfId="6" applyFont="1" applyBorder="1" applyAlignment="1">
      <alignment horizontal="center" vertical="center" wrapText="1"/>
    </xf>
    <xf numFmtId="0" fontId="22" fillId="0" borderId="2" xfId="6" applyFont="1" applyBorder="1" applyAlignment="1">
      <alignment horizontal="center" vertical="center"/>
    </xf>
    <xf numFmtId="2" fontId="12" fillId="0" borderId="2" xfId="6" applyNumberFormat="1" applyFont="1" applyBorder="1" applyAlignment="1" applyProtection="1">
      <alignment horizontal="center" vertical="center"/>
      <protection locked="0"/>
    </xf>
    <xf numFmtId="1" fontId="12" fillId="0" borderId="2" xfId="6" applyNumberFormat="1" applyFont="1" applyBorder="1" applyAlignment="1" applyProtection="1">
      <alignment horizontal="center" vertical="center"/>
      <protection locked="0"/>
    </xf>
    <xf numFmtId="14" fontId="12" fillId="0" borderId="2" xfId="6" applyNumberFormat="1" applyFont="1" applyBorder="1" applyAlignment="1" applyProtection="1">
      <alignment horizontal="center" vertical="center"/>
      <protection locked="0"/>
    </xf>
    <xf numFmtId="14" fontId="12" fillId="11" borderId="2" xfId="6" applyNumberFormat="1" applyFont="1" applyFill="1" applyBorder="1" applyAlignment="1" applyProtection="1">
      <alignment horizontal="center" vertical="center"/>
      <protection locked="0"/>
    </xf>
    <xf numFmtId="0" fontId="14" fillId="11" borderId="2" xfId="1" applyFont="1" applyFill="1" applyBorder="1" applyAlignment="1" applyProtection="1">
      <alignment horizontal="center" wrapText="1"/>
      <protection locked="0"/>
    </xf>
    <xf numFmtId="0" fontId="12" fillId="11" borderId="2" xfId="1" applyFont="1" applyFill="1" applyBorder="1" applyAlignment="1" applyProtection="1">
      <alignment horizontal="center" wrapText="1"/>
      <protection locked="0"/>
    </xf>
    <xf numFmtId="0" fontId="14" fillId="0" borderId="0" xfId="1" applyFont="1" applyAlignment="1">
      <alignment horizontal="center"/>
    </xf>
    <xf numFmtId="2" fontId="23" fillId="0" borderId="2" xfId="1" applyNumberFormat="1" applyFont="1" applyBorder="1" applyAlignment="1">
      <alignment horizontal="center"/>
    </xf>
    <xf numFmtId="2" fontId="23" fillId="11" borderId="2" xfId="1" applyNumberFormat="1" applyFont="1" applyFill="1" applyBorder="1" applyAlignment="1">
      <alignment horizontal="center"/>
    </xf>
    <xf numFmtId="0" fontId="6" fillId="0" borderId="0" xfId="1" applyFont="1"/>
    <xf numFmtId="0" fontId="4" fillId="0" borderId="2" xfId="1" applyFont="1" applyBorder="1" applyAlignment="1" applyProtection="1">
      <alignment horizontal="center" wrapText="1"/>
      <protection locked="0"/>
    </xf>
    <xf numFmtId="0" fontId="4" fillId="0" borderId="7" xfId="1" applyFont="1" applyBorder="1" applyAlignment="1" applyProtection="1">
      <alignment horizontal="center" wrapText="1"/>
      <protection locked="0"/>
    </xf>
    <xf numFmtId="0" fontId="24" fillId="0" borderId="2" xfId="1" applyFont="1" applyBorder="1" applyAlignment="1">
      <alignment horizontal="right"/>
    </xf>
    <xf numFmtId="0" fontId="24" fillId="0" borderId="2" xfId="1" applyFont="1" applyBorder="1" applyAlignment="1">
      <alignment horizontal="center" wrapText="1"/>
    </xf>
    <xf numFmtId="0" fontId="24" fillId="0" borderId="11" xfId="1" applyFont="1" applyBorder="1" applyAlignment="1">
      <alignment horizontal="center" wrapText="1"/>
    </xf>
    <xf numFmtId="2" fontId="2" fillId="0" borderId="2" xfId="1" applyNumberFormat="1" applyFont="1" applyBorder="1" applyAlignment="1" applyProtection="1">
      <alignment horizontal="center"/>
      <protection locked="0"/>
    </xf>
    <xf numFmtId="165" fontId="2" fillId="0" borderId="2" xfId="1" applyNumberFormat="1" applyFont="1" applyBorder="1" applyAlignment="1" applyProtection="1">
      <alignment horizontal="center"/>
      <protection locked="0"/>
    </xf>
    <xf numFmtId="14" fontId="2" fillId="0" borderId="2" xfId="1" applyNumberFormat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2" fontId="6" fillId="0" borderId="2" xfId="1" applyNumberFormat="1" applyFont="1" applyBorder="1" applyAlignment="1">
      <alignment horizontal="center"/>
    </xf>
    <xf numFmtId="165" fontId="2" fillId="0" borderId="1" xfId="1" applyNumberFormat="1" applyFont="1" applyBorder="1" applyAlignment="1" applyProtection="1">
      <alignment horizontal="center"/>
      <protection locked="0"/>
    </xf>
    <xf numFmtId="0" fontId="6" fillId="0" borderId="2" xfId="1" applyFont="1" applyBorder="1" applyAlignment="1">
      <alignment horizontal="right"/>
    </xf>
    <xf numFmtId="14" fontId="6" fillId="0" borderId="2" xfId="1" applyNumberFormat="1" applyFont="1" applyBorder="1" applyAlignment="1">
      <alignment horizontal="right"/>
    </xf>
    <xf numFmtId="2" fontId="4" fillId="0" borderId="2" xfId="1" applyNumberFormat="1" applyFont="1" applyBorder="1" applyAlignment="1" applyProtection="1">
      <alignment horizontal="right" wrapText="1"/>
      <protection locked="0"/>
    </xf>
    <xf numFmtId="0" fontId="2" fillId="0" borderId="2" xfId="1" applyFont="1" applyBorder="1" applyAlignment="1" applyProtection="1">
      <alignment horizontal="center" vertical="center"/>
      <protection locked="0"/>
    </xf>
    <xf numFmtId="0" fontId="6" fillId="0" borderId="2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2" fontId="6" fillId="0" borderId="2" xfId="1" applyNumberFormat="1" applyFont="1" applyBorder="1" applyAlignment="1">
      <alignment horizontal="center" vertical="center"/>
    </xf>
    <xf numFmtId="14" fontId="6" fillId="0" borderId="2" xfId="1" applyNumberFormat="1" applyFont="1" applyBorder="1" applyAlignment="1">
      <alignment horizontal="center" vertical="center"/>
    </xf>
    <xf numFmtId="1" fontId="6" fillId="0" borderId="2" xfId="1" applyNumberFormat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5" fillId="0" borderId="2" xfId="1" applyFont="1" applyBorder="1" applyAlignment="1">
      <alignment horizontal="center" vertical="center" wrapText="1"/>
    </xf>
    <xf numFmtId="2" fontId="2" fillId="0" borderId="1" xfId="1" applyNumberFormat="1" applyFont="1" applyBorder="1" applyAlignment="1" applyProtection="1">
      <alignment horizontal="center" vertical="center"/>
      <protection locked="0"/>
    </xf>
    <xf numFmtId="2" fontId="2" fillId="0" borderId="2" xfId="1" applyNumberFormat="1" applyFont="1" applyBorder="1" applyAlignment="1" applyProtection="1">
      <alignment horizontal="center" vertical="center"/>
      <protection locked="0"/>
    </xf>
    <xf numFmtId="0" fontId="6" fillId="0" borderId="1" xfId="1" applyFont="1" applyBorder="1" applyAlignment="1">
      <alignment horizontal="center" vertical="center"/>
    </xf>
    <xf numFmtId="165" fontId="2" fillId="17" borderId="2" xfId="1" applyNumberFormat="1" applyFont="1" applyFill="1" applyBorder="1" applyAlignment="1" applyProtection="1">
      <alignment horizontal="center" vertical="center"/>
      <protection locked="0"/>
    </xf>
    <xf numFmtId="14" fontId="2" fillId="0" borderId="2" xfId="1" applyNumberFormat="1" applyFont="1" applyBorder="1" applyAlignment="1">
      <alignment horizontal="center" vertical="center"/>
    </xf>
    <xf numFmtId="0" fontId="2" fillId="0" borderId="11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5" fillId="0" borderId="0" xfId="1" applyFont="1" applyAlignment="1">
      <alignment horizontal="center" vertical="center" wrapText="1"/>
    </xf>
    <xf numFmtId="2" fontId="2" fillId="0" borderId="0" xfId="1" applyNumberFormat="1" applyFont="1" applyProtection="1">
      <protection locked="0"/>
    </xf>
    <xf numFmtId="2" fontId="6" fillId="0" borderId="0" xfId="1" applyNumberFormat="1" applyFont="1"/>
    <xf numFmtId="0" fontId="6" fillId="0" borderId="0" xfId="1" applyFont="1" applyAlignment="1">
      <alignment horizontal="center"/>
    </xf>
    <xf numFmtId="165" fontId="2" fillId="17" borderId="0" xfId="1" applyNumberFormat="1" applyFont="1" applyFill="1" applyAlignment="1" applyProtection="1">
      <alignment horizontal="center"/>
      <protection locked="0"/>
    </xf>
    <xf numFmtId="14" fontId="2" fillId="0" borderId="0" xfId="1" applyNumberFormat="1" applyFont="1" applyAlignment="1">
      <alignment horizontal="center"/>
    </xf>
    <xf numFmtId="1" fontId="6" fillId="0" borderId="0" xfId="1" applyNumberFormat="1" applyFont="1" applyAlignment="1">
      <alignment horizontal="center"/>
    </xf>
    <xf numFmtId="1" fontId="2" fillId="0" borderId="2" xfId="1" applyNumberFormat="1" applyFont="1" applyBorder="1" applyAlignment="1" applyProtection="1">
      <alignment horizontal="center" vertical="center"/>
      <protection locked="0"/>
    </xf>
    <xf numFmtId="0" fontId="24" fillId="0" borderId="0" xfId="1" applyFont="1" applyAlignment="1">
      <alignment horizontal="center"/>
    </xf>
    <xf numFmtId="0" fontId="24" fillId="0" borderId="0" xfId="1" applyFont="1"/>
    <xf numFmtId="0" fontId="1" fillId="0" borderId="0" xfId="1" applyAlignment="1">
      <alignment wrapText="1"/>
    </xf>
    <xf numFmtId="0" fontId="1" fillId="0" borderId="0" xfId="1" applyAlignment="1">
      <alignment horizontal="center" vertical="center" wrapText="1"/>
    </xf>
    <xf numFmtId="14" fontId="6" fillId="0" borderId="0" xfId="1" applyNumberFormat="1" applyFont="1" applyAlignment="1">
      <alignment horizontal="center"/>
    </xf>
    <xf numFmtId="2" fontId="1" fillId="0" borderId="0" xfId="1" applyNumberFormat="1"/>
    <xf numFmtId="14" fontId="6" fillId="0" borderId="2" xfId="1" applyNumberFormat="1" applyFont="1" applyBorder="1" applyAlignment="1">
      <alignment horizontal="center"/>
    </xf>
    <xf numFmtId="1" fontId="6" fillId="0" borderId="2" xfId="5" applyNumberFormat="1" applyFont="1" applyFill="1" applyBorder="1" applyAlignment="1">
      <alignment horizontal="center" vertical="center"/>
    </xf>
    <xf numFmtId="0" fontId="4" fillId="0" borderId="0" xfId="4" applyFont="1" applyAlignment="1">
      <alignment horizontal="center" vertical="center" wrapText="1"/>
    </xf>
    <xf numFmtId="0" fontId="4" fillId="16" borderId="0" xfId="1" applyFont="1" applyFill="1" applyAlignment="1">
      <alignment horizontal="center" vertical="center" wrapText="1"/>
    </xf>
    <xf numFmtId="0" fontId="14" fillId="0" borderId="10" xfId="1" applyFont="1" applyBorder="1" applyAlignment="1" applyProtection="1">
      <alignment horizontal="center" wrapText="1"/>
      <protection locked="0"/>
    </xf>
  </cellXfs>
  <cellStyles count="7">
    <cellStyle name="Comma 2" xfId="5" xr:uid="{05983293-D0A3-46D7-A31C-DBF08BF0BE70}"/>
    <cellStyle name="Normal" xfId="0" builtinId="0"/>
    <cellStyle name="Normal 10" xfId="2" xr:uid="{E14F96CA-6C2E-45B3-9FE5-CAC6341557A5}"/>
    <cellStyle name="Normal 3 3" xfId="1" xr:uid="{062000C1-D115-4745-B6D0-84E45C73F0E0}"/>
    <cellStyle name="Normal 3 3 5" xfId="3" xr:uid="{FEABC0C9-FF06-408F-BF4C-FCC16FA69F49}"/>
    <cellStyle name="Normal 4" xfId="4" xr:uid="{F4CBA36F-5CE5-4B16-B2E1-9F6BE331D7B3}"/>
    <cellStyle name="Normal 4 2" xfId="6" xr:uid="{53E7C338-DF77-4C91-A1BB-B2A26EE617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mpliance\Monthly%20Energy%20Contracts%20Report\2014-08-August\Archive\SCE_RPS_Database_Monthly_Data_Submittal_File_2014-08-0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e\workgroup\RA%20Compliance\RA%20Compliance%20Filings\2018%20Year-Ahead%20RA%20Compliance%20Filings\Year-Ahead%20Filings\YA%20Local%20Flex%20Filing\2018YALocalFlexRAFiling%20-%20SCE%20Final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projp02.oa.caiso.com/Users/gkatta/AppData/Local/Microsoft/Windows/Temporary%20Internet%20Files/Content.IE5/8WSC1CLA/ResourceAdequacyPlanTemplat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NQC%20Requests/59210/2014-02_Batch_2013NetQualifyingCapacityRequestForm_updated_cm.xls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f5filesrv5\Energy\RA%20Filings\2024\YA%20Allocations\CAM\Initial%20YA%20CAM%20Allocation\PGE_CAM-EligibleContracts_Final%202023%20YA_062723_REVISED.xlsx" TargetMode="External"/><Relationship Id="rId1" Type="http://schemas.openxmlformats.org/officeDocument/2006/relationships/externalLinkPath" Target="PGE_CAM-EligibleContracts_Final%202023%20YA_062723_REVISED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airfield09\GENTRADER\Short_term\RA\2024%20Annual%20RA\CAM\Initial%202024%20YA%20CAM%20List%20for%20Allocations\PGE_CAM-EligibleContracts_Final%202023%20YA_062623.xlsx" TargetMode="External"/><Relationship Id="rId1" Type="http://schemas.openxmlformats.org/officeDocument/2006/relationships/externalLinkPath" Target="file:///\\fairfield09\GENTRADER\Short_term\RA\2024%20Annual%20RA\CAM\Initial%202024%20YA%20CAM%20List%20for%20Allocations\PGE_CAM-EligibleContracts_Final%202023%20YA_06262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FUELS/DATA/Resource%20Adequacy/2021/Filings/MA/10-2021/SDGEOctMA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e.eix.com\workgroup\RA%20Compliance\Data%20Requests%20non-CAISO\2015\JRP\CPUC_JRP_DataRequestTemplate_2015Oct29_SCE_SubmittedBoone_formulas_v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ndelat\AppData\Local\Microsoft\Windows\Temporary%20Internet%20Files\Content.Outlook\WAZU1Z5G\SCE_Q4_2019_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NetQualifyingCapacityList-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B6\AppData\Local\Microsoft\Windows\INetCache\Content.Outlook\FB4QUM2C\Copy%20of%20NetQualifyingCapacityList-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NQC%20Requests/60yyy/2014-02_Batch_2013NetQualifyingCapacityRequestForm_updated_cm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disonintl-my.sharepoint.com/Users/pservedio/AppData/Local/Microsoft/Windows/Temporary%20Internet%20Files/Content.Outlook/MU17HYWB/AllRequests_12_9_1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servedio\AppData\Local\Microsoft\Windows\Temporary%20Internet%20Files\Content.Outlook\MU17HYWB\AllRequests_12_9_1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2013ResourceAdequacyPlan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Data Definitions"/>
      <sheetName val="Project Information"/>
      <sheetName val="Annex-Interconnection"/>
      <sheetName val="Attestation"/>
      <sheetName val="Choices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Alberta Electric System Operator (AESO)</v>
          </cell>
          <cell r="B2" t="str">
            <v>Bundled</v>
          </cell>
          <cell r="E2" t="str">
            <v>Not yet submitted for approval</v>
          </cell>
          <cell r="F2" t="str">
            <v>Barstow</v>
          </cell>
          <cell r="G2" t="str">
            <v>Not Yet Begun</v>
          </cell>
          <cell r="I2" t="str">
            <v>PPA - Solicitation</v>
          </cell>
          <cell r="J2" t="str">
            <v>PG&amp;E</v>
          </cell>
          <cell r="K2" t="str">
            <v>Yes</v>
          </cell>
          <cell r="N2" t="str">
            <v>In Development</v>
          </cell>
          <cell r="O2" t="str">
            <v>Not Yet Seeking Financing</v>
          </cell>
          <cell r="Q2" t="str">
            <v>Not started</v>
          </cell>
          <cell r="T2" t="str">
            <v>Under Negotiation</v>
          </cell>
          <cell r="U2" t="str">
            <v>Category 0</v>
          </cell>
          <cell r="AA2" t="str">
            <v>Not Yet Filed</v>
          </cell>
          <cell r="AB2" t="str">
            <v>Not Yet Filed</v>
          </cell>
          <cell r="AC2" t="str">
            <v>Not Yet Filed</v>
          </cell>
          <cell r="AD2" t="str">
            <v>Biodiesel</v>
          </cell>
          <cell r="AG2" t="str">
            <v>Yes</v>
          </cell>
          <cell r="AO2" t="str">
            <v>USA</v>
          </cell>
          <cell r="AV2" t="str">
            <v>Solar: Fixed Tilt</v>
          </cell>
          <cell r="AW2" t="str">
            <v>Not Started</v>
          </cell>
          <cell r="AX2" t="str">
            <v>RAM 1</v>
          </cell>
          <cell r="AY2" t="str">
            <v>Utility</v>
          </cell>
        </row>
        <row r="3">
          <cell r="A3" t="str">
            <v>Arizona Public Service Company (AZPS)</v>
          </cell>
          <cell r="B3" t="str">
            <v>REC Only</v>
          </cell>
          <cell r="E3" t="str">
            <v>Pending approval</v>
          </cell>
          <cell r="F3" t="str">
            <v>Baja</v>
          </cell>
          <cell r="G3" t="str">
            <v>Under Construction</v>
          </cell>
          <cell r="I3" t="str">
            <v>PPA - Bilateral</v>
          </cell>
          <cell r="J3" t="str">
            <v>SCE</v>
          </cell>
          <cell r="K3" t="str">
            <v>No</v>
          </cell>
          <cell r="N3" t="str">
            <v>Online-Test Energy</v>
          </cell>
          <cell r="O3" t="str">
            <v>Seeking Financing</v>
          </cell>
          <cell r="Q3" t="str">
            <v>Developer has submitted its Interconnection Request Application</v>
          </cell>
          <cell r="T3" t="str">
            <v>In Development</v>
          </cell>
          <cell r="U3" t="str">
            <v>Category 1</v>
          </cell>
          <cell r="AA3" t="str">
            <v>Filed - Study Tendered</v>
          </cell>
          <cell r="AB3" t="str">
            <v>Filed - Study Tendered</v>
          </cell>
          <cell r="AC3" t="str">
            <v>Filed - Study Tendered</v>
          </cell>
          <cell r="AD3" t="str">
            <v>Biogas</v>
          </cell>
          <cell r="AG3" t="str">
            <v>No</v>
          </cell>
          <cell r="AO3" t="str">
            <v>Canada</v>
          </cell>
          <cell r="AV3" t="str">
            <v>Solar: Tracking (1 Axis)</v>
          </cell>
          <cell r="AW3" t="str">
            <v>Under Negotiation</v>
          </cell>
          <cell r="AX3" t="str">
            <v>RAM 2</v>
          </cell>
          <cell r="AY3" t="str">
            <v>Counterparty</v>
          </cell>
        </row>
        <row r="4">
          <cell r="A4" t="str">
            <v>Arlington Valley LLC (DEAA)</v>
          </cell>
          <cell r="E4" t="str">
            <v>Approved</v>
          </cell>
          <cell r="F4" t="str">
            <v>Carrizo North</v>
          </cell>
          <cell r="G4" t="str">
            <v>Complete</v>
          </cell>
          <cell r="I4" t="str">
            <v>PSA - Bilateral</v>
          </cell>
          <cell r="J4" t="str">
            <v>SDG&amp;E</v>
          </cell>
          <cell r="K4" t="str">
            <v>Prime</v>
          </cell>
          <cell r="N4" t="str">
            <v>Online-Partially Delivering</v>
          </cell>
          <cell r="O4" t="str">
            <v>Partial Financing Secured</v>
          </cell>
          <cell r="Q4" t="str">
            <v>Developer has submitted requirements for maintaining queue position</v>
          </cell>
          <cell r="T4" t="str">
            <v>Online</v>
          </cell>
          <cell r="U4" t="str">
            <v>Category 2</v>
          </cell>
          <cell r="AA4" t="str">
            <v>Filed - Study in Progress</v>
          </cell>
          <cell r="AB4" t="str">
            <v>Filed - Study in Progress</v>
          </cell>
          <cell r="AC4" t="str">
            <v>Filed - Study in Progress</v>
          </cell>
          <cell r="AD4" t="str">
            <v>Biomass</v>
          </cell>
          <cell r="AO4" t="str">
            <v>Multiple</v>
          </cell>
          <cell r="AV4" t="str">
            <v>Solar: Tracking (2 Axis)</v>
          </cell>
          <cell r="AW4" t="str">
            <v>Signed</v>
          </cell>
          <cell r="AX4" t="str">
            <v>RAM 3</v>
          </cell>
          <cell r="AY4" t="str">
            <v>Mutual</v>
          </cell>
        </row>
        <row r="5">
          <cell r="A5" t="str">
            <v>Avista Corporation (AVA)</v>
          </cell>
          <cell r="E5" t="str">
            <v>No approval needed</v>
          </cell>
          <cell r="F5" t="str">
            <v>Carrizo South</v>
          </cell>
          <cell r="G5" t="str">
            <v>Unknown</v>
          </cell>
          <cell r="I5" t="str">
            <v>FIT - 1969</v>
          </cell>
          <cell r="J5" t="str">
            <v>Other</v>
          </cell>
          <cell r="N5" t="str">
            <v>Online-Fully Delivering</v>
          </cell>
          <cell r="O5" t="str">
            <v>All Financing Secured</v>
          </cell>
          <cell r="Q5" t="str">
            <v>Project accepted through Fast Track Process</v>
          </cell>
          <cell r="T5" t="str">
            <v>Expired</v>
          </cell>
          <cell r="U5" t="str">
            <v>Category 3</v>
          </cell>
          <cell r="AA5" t="str">
            <v>Filed - Re-Study Required</v>
          </cell>
          <cell r="AB5" t="str">
            <v>Filed - Re-Study Required</v>
          </cell>
          <cell r="AC5" t="str">
            <v>Filed - Re-Study Required</v>
          </cell>
          <cell r="AD5" t="str">
            <v>Conduit hydro</v>
          </cell>
          <cell r="AO5" t="str">
            <v>TBD</v>
          </cell>
          <cell r="AV5" t="str">
            <v>Hydro: Run-of-River</v>
          </cell>
          <cell r="AW5" t="str">
            <v>Self-Perform</v>
          </cell>
          <cell r="AX5" t="str">
            <v>RAM 4</v>
          </cell>
        </row>
        <row r="6">
          <cell r="A6" t="str">
            <v>Balancing Authority of Northern (BANC)</v>
          </cell>
          <cell r="E6" t="str">
            <v>Approved-Amendment pending approval</v>
          </cell>
          <cell r="F6" t="str">
            <v>Cuyama</v>
          </cell>
          <cell r="I6" t="str">
            <v>FIT - ReMAT</v>
          </cell>
          <cell r="N6" t="str">
            <v>Expired</v>
          </cell>
          <cell r="O6" t="str">
            <v>N/A-No Financing Required</v>
          </cell>
          <cell r="Q6" t="str">
            <v>Project has technical scoping meeting</v>
          </cell>
          <cell r="T6" t="str">
            <v>Terminated</v>
          </cell>
          <cell r="AA6" t="str">
            <v>Complete</v>
          </cell>
          <cell r="AB6" t="str">
            <v>Complete</v>
          </cell>
          <cell r="AC6" t="str">
            <v>Complete</v>
          </cell>
          <cell r="AD6" t="str">
            <v>Digester gas</v>
          </cell>
          <cell r="AV6" t="str">
            <v>Hydro: Reservoir</v>
          </cell>
          <cell r="AW6" t="str">
            <v>N/A</v>
          </cell>
          <cell r="AX6" t="str">
            <v>RAM 5</v>
          </cell>
        </row>
        <row r="7">
          <cell r="A7" t="str">
            <v>Bonneville Power Administration (BPAT)</v>
          </cell>
          <cell r="E7" t="str">
            <v>Advice letter withdrawn</v>
          </cell>
          <cell r="F7" t="str">
            <v>Fairmont</v>
          </cell>
          <cell r="I7" t="str">
            <v>FIT - SB1122</v>
          </cell>
          <cell r="N7" t="str">
            <v>Terminated</v>
          </cell>
          <cell r="O7" t="str">
            <v>Unknown</v>
          </cell>
          <cell r="Q7" t="str">
            <v>Project is undergoing Phase I Study</v>
          </cell>
          <cell r="AA7" t="str">
            <v>Waived</v>
          </cell>
          <cell r="AB7" t="str">
            <v>Waived</v>
          </cell>
          <cell r="AC7" t="str">
            <v>Waived</v>
          </cell>
          <cell r="AD7" t="str">
            <v>Geothermal</v>
          </cell>
          <cell r="AV7" t="str">
            <v>Hydro: Unknown</v>
          </cell>
          <cell r="AW7" t="str">
            <v>Unknown</v>
          </cell>
        </row>
        <row r="8">
          <cell r="A8" t="str">
            <v>British Columbia Hydro Authority (BCHA)</v>
          </cell>
          <cell r="E8" t="str">
            <v>Rejected</v>
          </cell>
          <cell r="F8" t="str">
            <v>Imperial East</v>
          </cell>
          <cell r="I8" t="str">
            <v>PV PPA Programs</v>
          </cell>
          <cell r="Q8" t="str">
            <v>Developer has received results of Phase I Interconnection Study</v>
          </cell>
          <cell r="AA8" t="str">
            <v>Withdrawn</v>
          </cell>
          <cell r="AB8" t="str">
            <v>Withdrawn</v>
          </cell>
          <cell r="AC8" t="str">
            <v>Withdrawn</v>
          </cell>
          <cell r="AD8" t="str">
            <v>Hybrid</v>
          </cell>
          <cell r="AV8" t="str">
            <v>N/A</v>
          </cell>
        </row>
        <row r="9">
          <cell r="A9" t="str">
            <v>California Independent System Operator (CAISO)</v>
          </cell>
          <cell r="F9" t="str">
            <v>Imperial North</v>
          </cell>
          <cell r="I9" t="str">
            <v>Renewable Standard Contract (RSC)</v>
          </cell>
          <cell r="Q9" t="str">
            <v>Developer filed application for Phase II Interconnection study</v>
          </cell>
          <cell r="AA9" t="str">
            <v>Unknown</v>
          </cell>
          <cell r="AB9" t="str">
            <v>Unknown</v>
          </cell>
          <cell r="AC9" t="str">
            <v>Unknown</v>
          </cell>
          <cell r="AD9" t="str">
            <v>Landfill gas</v>
          </cell>
        </row>
        <row r="10">
          <cell r="A10" t="str">
            <v>Comision Federal de Electricidad (CFE)</v>
          </cell>
          <cell r="F10" t="str">
            <v>Imperial South</v>
          </cell>
          <cell r="I10" t="str">
            <v>Utility-Owned Generation (UOG)</v>
          </cell>
          <cell r="Q10" t="str">
            <v>(GIDAP) ISO performs reassesment study based on developer decisions from phase I results</v>
          </cell>
          <cell r="AA10" t="str">
            <v>N/A</v>
          </cell>
          <cell r="AB10" t="str">
            <v>N/A</v>
          </cell>
          <cell r="AC10" t="str">
            <v>N/A</v>
          </cell>
          <cell r="AD10" t="str">
            <v>Muni solid waste</v>
          </cell>
        </row>
        <row r="11">
          <cell r="A11" t="str">
            <v>El Paso Electric Company (EPE)</v>
          </cell>
          <cell r="F11" t="str">
            <v>Inyokern</v>
          </cell>
          <cell r="I11" t="str">
            <v>Renewable Auction Mechanism (RAM)</v>
          </cell>
          <cell r="Q11" t="str">
            <v>Project is undergoing Phase II Interconnection Study</v>
          </cell>
          <cell r="AD11" t="str">
            <v>Ocean/tidal</v>
          </cell>
        </row>
        <row r="12">
          <cell r="A12" t="str">
            <v>Gila River Power LP (GRMA)</v>
          </cell>
          <cell r="F12" t="str">
            <v>Iron Mountain</v>
          </cell>
          <cell r="I12" t="str">
            <v>QF Standard Contract</v>
          </cell>
          <cell r="Q12" t="str">
            <v>Developer has received results of Phase II interconnection study</v>
          </cell>
          <cell r="AD12" t="str">
            <v>Small hydro</v>
          </cell>
        </row>
        <row r="13">
          <cell r="A13" t="str">
            <v>Griffith Energy LLC (GRIF)</v>
          </cell>
          <cell r="F13" t="str">
            <v>Kramer</v>
          </cell>
          <cell r="I13" t="str">
            <v>QF CHP</v>
          </cell>
          <cell r="Q13" t="str">
            <v>(GIDAP) Developer has received results and  submitted affidavits attesting to progress on specified milestones</v>
          </cell>
          <cell r="AD13" t="str">
            <v>Solar PV - Rooftop</v>
          </cell>
        </row>
        <row r="14">
          <cell r="A14" t="str">
            <v>Idaho Power Company (IPCO)</v>
          </cell>
          <cell r="F14" t="str">
            <v>Lassen North</v>
          </cell>
          <cell r="Q14" t="str">
            <v>(GIDAP) CAISO provides TP Deliverability allocation results to customers for eligible projects</v>
          </cell>
          <cell r="AD14" t="str">
            <v>Solar PV - Ground mount</v>
          </cell>
        </row>
        <row r="15">
          <cell r="A15" t="str">
            <v>Imperial Irrigation District (IID)</v>
          </cell>
          <cell r="F15" t="str">
            <v>Lassen South</v>
          </cell>
          <cell r="Q15" t="str">
            <v>Project is negotiating its GIA</v>
          </cell>
          <cell r="AD15" t="str">
            <v>Solar Thermal - No Storage</v>
          </cell>
        </row>
        <row r="16">
          <cell r="A16" t="str">
            <v>Lassen Municipal Utility District (LMUD)</v>
          </cell>
          <cell r="F16" t="str">
            <v>Mountain Pass</v>
          </cell>
          <cell r="Q16" t="str">
            <v>GIA executed and developer has posted 2nd IFS</v>
          </cell>
          <cell r="AD16" t="str">
            <v>Solar Thermal - With Storage (molten salt)</v>
          </cell>
        </row>
        <row r="17">
          <cell r="A17" t="str">
            <v>Los Angeles Department of Water and Power (LDWP)</v>
          </cell>
          <cell r="F17" t="str">
            <v>N/A</v>
          </cell>
          <cell r="Q17" t="str">
            <v>Project makes third financial posting at start of construction activities</v>
          </cell>
          <cell r="AD17" t="str">
            <v>Space solar</v>
          </cell>
        </row>
        <row r="18">
          <cell r="A18" t="str">
            <v>Missouri Region (Colorado)</v>
          </cell>
          <cell r="F18" t="str">
            <v>Needles</v>
          </cell>
          <cell r="Q18" t="str">
            <v>Self Perform</v>
          </cell>
          <cell r="AD18" t="str">
            <v>Wind</v>
          </cell>
        </row>
        <row r="19">
          <cell r="A19" t="str">
            <v>NaturEner Power Watch LLC (GWA)</v>
          </cell>
          <cell r="F19" t="str">
            <v>Nevada N</v>
          </cell>
          <cell r="Q19" t="str">
            <v>Complete</v>
          </cell>
          <cell r="AD19" t="str">
            <v>Various</v>
          </cell>
        </row>
        <row r="20">
          <cell r="A20" t="str">
            <v>Nevada Power Company (NEVP)</v>
          </cell>
          <cell r="F20" t="str">
            <v>Nevada C</v>
          </cell>
          <cell r="Q20" t="str">
            <v>Withdrawn</v>
          </cell>
        </row>
        <row r="21">
          <cell r="A21" t="str">
            <v>New Harquahala Generating Company (HGMA)</v>
          </cell>
          <cell r="F21" t="str">
            <v>NonCREZ</v>
          </cell>
          <cell r="Q21" t="str">
            <v>Unknown</v>
          </cell>
        </row>
        <row r="22">
          <cell r="A22" t="str">
            <v>NorthWestern Energy (NWMT)</v>
          </cell>
          <cell r="F22" t="str">
            <v>Owens Valley</v>
          </cell>
          <cell r="Q22" t="str">
            <v>N/A</v>
          </cell>
        </row>
        <row r="23">
          <cell r="A23" t="str">
            <v>PacifiCorp East (PACE)</v>
          </cell>
          <cell r="F23" t="str">
            <v>Palm Springs</v>
          </cell>
        </row>
        <row r="24">
          <cell r="A24" t="str">
            <v>PacifiCorp West (PACW)</v>
          </cell>
          <cell r="F24" t="str">
            <v>Pisgah</v>
          </cell>
        </row>
        <row r="25">
          <cell r="A25" t="str">
            <v>Portland General Electric Company (PGE)</v>
          </cell>
          <cell r="F25" t="str">
            <v>Riverside East</v>
          </cell>
        </row>
        <row r="26">
          <cell r="A26" t="str">
            <v>Public Service Company of Colorado (PSCO)</v>
          </cell>
          <cell r="F26" t="str">
            <v>Round Mountain</v>
          </cell>
        </row>
        <row r="27">
          <cell r="A27" t="str">
            <v>Public Service Company of New Mexico (PNM)</v>
          </cell>
          <cell r="F27" t="str">
            <v>San Bernardino - Bakersfield</v>
          </cell>
        </row>
        <row r="28">
          <cell r="A28" t="str">
            <v>PUD No. 1 of Chelan County (CHPD)</v>
          </cell>
          <cell r="F28" t="str">
            <v>San Bernardino - Lucerne</v>
          </cell>
        </row>
        <row r="29">
          <cell r="A29" t="str">
            <v>PUD No. 1 of Douglas County (DOPD)</v>
          </cell>
          <cell r="F29" t="str">
            <v>San Diego North Central</v>
          </cell>
        </row>
        <row r="30">
          <cell r="A30" t="str">
            <v>PUD No. 2 of Grant County (GCPD)</v>
          </cell>
          <cell r="F30" t="str">
            <v>San Diego South</v>
          </cell>
        </row>
        <row r="31">
          <cell r="A31" t="str">
            <v>Puget Sound Energy (PSEI)</v>
          </cell>
          <cell r="F31" t="str">
            <v>Santa Barbara</v>
          </cell>
        </row>
        <row r="32">
          <cell r="A32" t="str">
            <v>Salt River Project (SRP)</v>
          </cell>
          <cell r="F32" t="str">
            <v>Solano</v>
          </cell>
        </row>
        <row r="33">
          <cell r="A33" t="str">
            <v>Seattle City Light (SCL)</v>
          </cell>
          <cell r="F33" t="str">
            <v>TBD</v>
          </cell>
        </row>
        <row r="34">
          <cell r="A34" t="str">
            <v>Sierra Pacific Power Company (SPPC)</v>
          </cell>
          <cell r="F34" t="str">
            <v>Tehachapi</v>
          </cell>
        </row>
        <row r="35">
          <cell r="A35" t="str">
            <v>City of Tacoma Department of Public Utilities (TPWR)</v>
          </cell>
          <cell r="F35" t="str">
            <v>Twenty-nine Palms</v>
          </cell>
        </row>
        <row r="36">
          <cell r="A36" t="str">
            <v>Tucson Electric Power Company (TEPC)</v>
          </cell>
          <cell r="F36" t="str">
            <v>Unidentified</v>
          </cell>
        </row>
        <row r="37">
          <cell r="A37" t="str">
            <v>Turlock Irrigation District (TIDC)</v>
          </cell>
          <cell r="F37" t="str">
            <v>Unknown</v>
          </cell>
        </row>
        <row r="38">
          <cell r="A38" t="str">
            <v>Western Area Power Administration (WACM)</v>
          </cell>
          <cell r="F38" t="str">
            <v>Victorville</v>
          </cell>
        </row>
        <row r="39">
          <cell r="A39" t="str">
            <v>Unknown</v>
          </cell>
          <cell r="F39" t="str">
            <v>Westlands</v>
          </cell>
        </row>
        <row r="40">
          <cell r="A40" t="str">
            <v>Western Area Power Administration (WALC)</v>
          </cell>
        </row>
        <row r="41">
          <cell r="A41" t="str">
            <v>Western Area Power Administration (WAUW)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Certification"/>
      <sheetName val="ID and Local Area"/>
      <sheetName val="LSE Allocations"/>
      <sheetName val=" Summary"/>
      <sheetName val="I_Local_Res"/>
      <sheetName val="II_Addnl Local Resource List"/>
      <sheetName val="III_Committed Flexible_res"/>
      <sheetName val="2018 EFC"/>
    </sheetNames>
    <sheetDataSet>
      <sheetData sheetId="0" refreshError="1"/>
      <sheetData sheetId="1" refreshError="1"/>
      <sheetData sheetId="2">
        <row r="2">
          <cell r="A2" t="str">
            <v xml:space="preserve"> </v>
          </cell>
        </row>
        <row r="3">
          <cell r="A3" t="str">
            <v>7STDRD_1_SOLAR1</v>
          </cell>
        </row>
        <row r="4">
          <cell r="A4" t="str">
            <v>ACACIA_6_SOLAR</v>
          </cell>
        </row>
        <row r="5">
          <cell r="A5" t="str">
            <v>ADERA_1_SOLAR1</v>
          </cell>
        </row>
        <row r="6">
          <cell r="A6" t="str">
            <v>ADLIN_1_UNITS</v>
          </cell>
        </row>
        <row r="7">
          <cell r="A7" t="str">
            <v>ADMEST_6_SOLAR</v>
          </cell>
        </row>
        <row r="8">
          <cell r="A8" t="str">
            <v>ADOBEE_1_SOLAR</v>
          </cell>
        </row>
        <row r="9">
          <cell r="A9" t="str">
            <v>AGRICO_6_PL3N5</v>
          </cell>
        </row>
        <row r="10">
          <cell r="A10" t="str">
            <v>AGRICO_7_UNIT</v>
          </cell>
        </row>
        <row r="11">
          <cell r="A11" t="str">
            <v>AGUCAL_5_SOLAR1</v>
          </cell>
        </row>
        <row r="12">
          <cell r="A12" t="str">
            <v>ALAMIT_7_UNIT 1</v>
          </cell>
        </row>
        <row r="13">
          <cell r="A13" t="str">
            <v>ALAMIT_7_UNIT 2</v>
          </cell>
        </row>
        <row r="14">
          <cell r="A14" t="str">
            <v>ALAMIT_7_UNIT 3</v>
          </cell>
        </row>
        <row r="15">
          <cell r="A15" t="str">
            <v>ALAMIT_7_UNIT 4</v>
          </cell>
        </row>
        <row r="16">
          <cell r="A16" t="str">
            <v>ALAMIT_7_UNIT 5</v>
          </cell>
        </row>
        <row r="17">
          <cell r="A17" t="str">
            <v>ALAMIT_7_UNIT 6</v>
          </cell>
        </row>
        <row r="18">
          <cell r="A18" t="str">
            <v>ALAMO_6_UNIT</v>
          </cell>
        </row>
        <row r="19">
          <cell r="A19" t="str">
            <v>ALLGNY_6_HYDRO1</v>
          </cell>
        </row>
        <row r="20">
          <cell r="A20" t="str">
            <v>ALMEGT_1_UNIT 1</v>
          </cell>
        </row>
        <row r="21">
          <cell r="A21" t="str">
            <v>ALMEGT_1_UNIT 2</v>
          </cell>
        </row>
        <row r="22">
          <cell r="A22" t="str">
            <v>ALPSLR_1_NTHSLR</v>
          </cell>
          <cell r="F22" t="str">
            <v>RA Contract</v>
          </cell>
        </row>
        <row r="23">
          <cell r="A23" t="str">
            <v>ALPSLR_1_SPSSLR</v>
          </cell>
          <cell r="F23" t="str">
            <v>Wraparound</v>
          </cell>
        </row>
        <row r="24">
          <cell r="A24" t="str">
            <v>ALT6DN_2_WIND7</v>
          </cell>
        </row>
        <row r="25">
          <cell r="A25" t="str">
            <v>ALT6DS_2_WIND9</v>
          </cell>
        </row>
        <row r="26">
          <cell r="A26" t="str">
            <v>ALTA3A_2_CPCE4</v>
          </cell>
        </row>
        <row r="27">
          <cell r="A27" t="str">
            <v>ALTA3A_2_CPCE5</v>
          </cell>
        </row>
        <row r="28">
          <cell r="A28" t="str">
            <v>ALTA3A_2_CPCE8</v>
          </cell>
        </row>
        <row r="29">
          <cell r="A29" t="str">
            <v>ALTA4A_2_CPCW1</v>
          </cell>
        </row>
        <row r="30">
          <cell r="A30" t="str">
            <v>ALTA4B_2_CPCW2</v>
          </cell>
        </row>
        <row r="31">
          <cell r="A31" t="str">
            <v>ALTA4B_2_CPCW3</v>
          </cell>
        </row>
        <row r="32">
          <cell r="A32" t="str">
            <v>ALTA4B_2_CPCW6</v>
          </cell>
        </row>
        <row r="33">
          <cell r="A33" t="str">
            <v>ALTA6B_2_WIND11</v>
          </cell>
        </row>
        <row r="34">
          <cell r="A34" t="str">
            <v>ALTA6E_2_WIND10</v>
          </cell>
        </row>
        <row r="35">
          <cell r="A35" t="str">
            <v>ALTWD_1_QF</v>
          </cell>
        </row>
        <row r="36">
          <cell r="A36" t="str">
            <v>ANAHM_2_CANYN1</v>
          </cell>
        </row>
        <row r="37">
          <cell r="A37" t="str">
            <v>ANAHM_2_CANYN2</v>
          </cell>
        </row>
        <row r="38">
          <cell r="A38" t="str">
            <v>ANAHM_2_CANYN3</v>
          </cell>
        </row>
        <row r="39">
          <cell r="A39" t="str">
            <v>ANAHM_2_CANYN4</v>
          </cell>
        </row>
        <row r="40">
          <cell r="A40" t="str">
            <v>ANAHM_7_CT</v>
          </cell>
        </row>
        <row r="41">
          <cell r="A41" t="str">
            <v>ANTLPE_2_QF</v>
          </cell>
        </row>
        <row r="42">
          <cell r="A42" t="str">
            <v>APLHIL_1_SLABCK</v>
          </cell>
        </row>
        <row r="43">
          <cell r="A43" t="str">
            <v>ARBWD_6_QF</v>
          </cell>
        </row>
        <row r="44">
          <cell r="A44" t="str">
            <v>ARCOGN_2_UNITS</v>
          </cell>
        </row>
        <row r="45">
          <cell r="A45" t="str">
            <v>ARVINN_6_ORION1</v>
          </cell>
        </row>
        <row r="46">
          <cell r="A46" t="str">
            <v>ARVINN_6_ORION2</v>
          </cell>
        </row>
        <row r="47">
          <cell r="A47" t="str">
            <v>ASTORA_2_SOLAR1</v>
          </cell>
        </row>
        <row r="48">
          <cell r="A48" t="str">
            <v>ASTORA_2_SOLAR2</v>
          </cell>
        </row>
        <row r="49">
          <cell r="A49" t="str">
            <v>ATWEL2_1_SOLAR1</v>
          </cell>
        </row>
        <row r="50">
          <cell r="A50" t="str">
            <v>ATWELL_1_SOLAR</v>
          </cell>
        </row>
        <row r="51">
          <cell r="A51" t="str">
            <v>AVENAL_6_AVPARK</v>
          </cell>
        </row>
        <row r="52">
          <cell r="A52" t="str">
            <v>AVENAL_6_AVSLR1</v>
          </cell>
        </row>
        <row r="53">
          <cell r="A53" t="str">
            <v>AVENAL_6_AVSLR2</v>
          </cell>
        </row>
        <row r="54">
          <cell r="A54" t="str">
            <v>AVENAL_6_SANDDG</v>
          </cell>
        </row>
        <row r="55">
          <cell r="A55" t="str">
            <v>AVENAL_6_SUNCTY</v>
          </cell>
        </row>
        <row r="56">
          <cell r="A56" t="str">
            <v>AVSOLR_2_SOLAR</v>
          </cell>
        </row>
        <row r="57">
          <cell r="A57" t="str">
            <v>BALCHS_7_UNIT 1</v>
          </cell>
        </row>
        <row r="58">
          <cell r="A58" t="str">
            <v>BALCHS_7_UNIT 2</v>
          </cell>
        </row>
        <row r="59">
          <cell r="A59" t="str">
            <v>BALCHS_7_UNIT 3</v>
          </cell>
        </row>
        <row r="60">
          <cell r="A60" t="str">
            <v>BANGOR_6_HYDRO</v>
          </cell>
        </row>
        <row r="61">
          <cell r="A61" t="str">
            <v>BANKPP_2_NSPIN</v>
          </cell>
        </row>
        <row r="62">
          <cell r="A62" t="str">
            <v>BARRE_2_QF</v>
          </cell>
        </row>
        <row r="63">
          <cell r="A63" t="str">
            <v>BARRE_6_PEAKER</v>
          </cell>
        </row>
        <row r="64">
          <cell r="A64" t="str">
            <v>BASICE_2_UNITS</v>
          </cell>
        </row>
        <row r="65">
          <cell r="A65" t="str">
            <v>BDGRCK_1_UNITS</v>
          </cell>
        </row>
        <row r="66">
          <cell r="A66" t="str">
            <v>BEARDS_7_UNIT 1</v>
          </cell>
        </row>
        <row r="67">
          <cell r="A67" t="str">
            <v>BEARMT_1_UNIT</v>
          </cell>
        </row>
        <row r="68">
          <cell r="A68" t="str">
            <v>BELDEN_7_UNIT 1</v>
          </cell>
        </row>
        <row r="69">
          <cell r="A69" t="str">
            <v>BIGCRK_2_EXESWD</v>
          </cell>
        </row>
        <row r="70">
          <cell r="A70" t="str">
            <v>BIGCRK_7_DAM7</v>
          </cell>
        </row>
        <row r="71">
          <cell r="A71" t="str">
            <v>BIGCRK_7_MAMRES</v>
          </cell>
        </row>
        <row r="72">
          <cell r="A72" t="str">
            <v>BIGSKY_2_SOLAR1</v>
          </cell>
        </row>
        <row r="73">
          <cell r="A73" t="str">
            <v>BIGSKY_2_SOLAR2</v>
          </cell>
        </row>
        <row r="74">
          <cell r="A74" t="str">
            <v>BIGSKY_2_SOLAR3</v>
          </cell>
        </row>
        <row r="75">
          <cell r="A75" t="str">
            <v>BIGSKY_2_SOLAR4</v>
          </cell>
        </row>
        <row r="76">
          <cell r="A76" t="str">
            <v>BIGSKY_2_SOLAR5</v>
          </cell>
        </row>
        <row r="77">
          <cell r="A77" t="str">
            <v>BIGSKY_2_SOLAR6</v>
          </cell>
        </row>
        <row r="78">
          <cell r="A78" t="str">
            <v>BIGSKY_2_SOLAR7</v>
          </cell>
        </row>
        <row r="79">
          <cell r="A79" t="str">
            <v>BIOMAS_1_UNIT 1</v>
          </cell>
        </row>
        <row r="80">
          <cell r="A80" t="str">
            <v>BISHOP_1_ALAMO</v>
          </cell>
        </row>
        <row r="81">
          <cell r="A81" t="str">
            <v>BISHOP_1_UNITS</v>
          </cell>
        </row>
        <row r="82">
          <cell r="A82" t="str">
            <v>BKRFLD_2_SOLAR1</v>
          </cell>
        </row>
        <row r="83">
          <cell r="A83" t="str">
            <v>BLACK_7_UNIT 1</v>
          </cell>
        </row>
        <row r="84">
          <cell r="A84" t="str">
            <v>BLACK_7_UNIT 2</v>
          </cell>
        </row>
        <row r="85">
          <cell r="A85" t="str">
            <v>BLAST_1_WIND</v>
          </cell>
        </row>
        <row r="86">
          <cell r="A86" t="str">
            <v>BLCKBT_2_STONEY</v>
          </cell>
        </row>
        <row r="87">
          <cell r="A87" t="str">
            <v>BLCKWL_6_SOLAR1</v>
          </cell>
        </row>
        <row r="88">
          <cell r="A88" t="str">
            <v>BLKCRK_2_SOLAR1</v>
          </cell>
        </row>
        <row r="89">
          <cell r="A89" t="str">
            <v>BLM_2_UNITS</v>
          </cell>
        </row>
        <row r="90">
          <cell r="A90" t="str">
            <v>BLYTHE_1_SOLAR1</v>
          </cell>
        </row>
        <row r="91">
          <cell r="A91" t="str">
            <v>BLYTHE_1_SOLAR2</v>
          </cell>
        </row>
        <row r="92">
          <cell r="A92" t="str">
            <v>BNNIEN_7_ALTAPH</v>
          </cell>
        </row>
        <row r="93">
          <cell r="A93" t="str">
            <v>BOGUE_1_UNITA1</v>
          </cell>
        </row>
        <row r="94">
          <cell r="A94" t="str">
            <v>BORDER_6_UNITA1</v>
          </cell>
        </row>
        <row r="95">
          <cell r="A95" t="str">
            <v>BOWMN_6_HYDRO</v>
          </cell>
        </row>
        <row r="96">
          <cell r="A96" t="str">
            <v>BOWMN_6_UNIT</v>
          </cell>
        </row>
        <row r="97">
          <cell r="A97" t="str">
            <v>BRDGVL_7_BAKER</v>
          </cell>
        </row>
        <row r="98">
          <cell r="A98" t="str">
            <v>BRDSLD_2_HIWIND</v>
          </cell>
        </row>
        <row r="99">
          <cell r="A99" t="str">
            <v>BRDSLD_2_MTZUM2</v>
          </cell>
        </row>
        <row r="100">
          <cell r="A100" t="str">
            <v>BRDSLD_2_MTZUMA</v>
          </cell>
        </row>
        <row r="101">
          <cell r="A101" t="str">
            <v>BRDSLD_2_SHILO1</v>
          </cell>
        </row>
        <row r="102">
          <cell r="A102" t="str">
            <v>BRDSLD_2_SHILO2</v>
          </cell>
        </row>
        <row r="103">
          <cell r="A103" t="str">
            <v>BRDSLD_2_SHLO3A</v>
          </cell>
        </row>
        <row r="104">
          <cell r="A104" t="str">
            <v>BRDSLD_2_SHLO3B</v>
          </cell>
        </row>
        <row r="105">
          <cell r="A105" t="str">
            <v>BREGGO_6_DEGRSL</v>
          </cell>
        </row>
        <row r="106">
          <cell r="A106" t="str">
            <v>BREGGO_6_SOLAR</v>
          </cell>
        </row>
        <row r="107">
          <cell r="A107" t="str">
            <v>BRODIE_2_WIND</v>
          </cell>
        </row>
        <row r="108">
          <cell r="A108" t="str">
            <v>BUCKBL_2_PL1X3</v>
          </cell>
        </row>
        <row r="109">
          <cell r="A109" t="str">
            <v>BUCKCK_2_HYDRO</v>
          </cell>
        </row>
        <row r="110">
          <cell r="A110" t="str">
            <v>BUCKCK_7_OAKFLT</v>
          </cell>
        </row>
        <row r="111">
          <cell r="A111" t="str">
            <v>BUCKCK_7_PL1X2</v>
          </cell>
        </row>
        <row r="112">
          <cell r="A112" t="str">
            <v>BUCKWD_1_NPALM1</v>
          </cell>
        </row>
        <row r="113">
          <cell r="A113" t="str">
            <v>BUCKWD_1_QF</v>
          </cell>
        </row>
        <row r="114">
          <cell r="A114" t="str">
            <v>BUCKWD_7_WINTCV</v>
          </cell>
        </row>
        <row r="115">
          <cell r="A115" t="str">
            <v>BURNYF_2_UNIT 1</v>
          </cell>
        </row>
        <row r="116">
          <cell r="A116" t="str">
            <v>BUTTVL_7_UNIT 1</v>
          </cell>
        </row>
        <row r="117">
          <cell r="A117" t="str">
            <v>CABZON_1_WINDA1</v>
          </cell>
        </row>
        <row r="118">
          <cell r="A118" t="str">
            <v>CALFTN_2_SOLAR</v>
          </cell>
        </row>
        <row r="119">
          <cell r="A119" t="str">
            <v>CALGEN_1_UNITS</v>
          </cell>
        </row>
        <row r="120">
          <cell r="A120" t="str">
            <v>CALPIN_1_AGNEW</v>
          </cell>
        </row>
        <row r="121">
          <cell r="A121" t="str">
            <v>CAMCHE_1_PL1X3</v>
          </cell>
        </row>
        <row r="122">
          <cell r="A122" t="str">
            <v>CAMLOT_2_SOLAR1</v>
          </cell>
        </row>
        <row r="123">
          <cell r="A123" t="str">
            <v>CAMLOT_2_SOLAR2</v>
          </cell>
        </row>
        <row r="124">
          <cell r="A124" t="str">
            <v>CAMPFW_7_FARWST</v>
          </cell>
        </row>
        <row r="125">
          <cell r="A125" t="str">
            <v>CANTUA_1_SOLAR</v>
          </cell>
        </row>
        <row r="126">
          <cell r="A126" t="str">
            <v>CAPMAD_1_UNIT 1</v>
          </cell>
        </row>
        <row r="127">
          <cell r="A127" t="str">
            <v>CAPWD_1_QF</v>
          </cell>
        </row>
        <row r="128">
          <cell r="A128" t="str">
            <v>CARBOU_7_PL2X3</v>
          </cell>
        </row>
        <row r="129">
          <cell r="A129" t="str">
            <v>CARBOU_7_PL4X5</v>
          </cell>
        </row>
        <row r="130">
          <cell r="A130" t="str">
            <v>CARBOU_7_UNIT 1</v>
          </cell>
        </row>
        <row r="131">
          <cell r="A131" t="str">
            <v>CATLNA_2_SOLAR</v>
          </cell>
        </row>
        <row r="132">
          <cell r="A132" t="str">
            <v>CATLNA_2_SOLAR2</v>
          </cell>
        </row>
        <row r="133">
          <cell r="A133" t="str">
            <v>CAVLSR_2_BSOLAR</v>
          </cell>
        </row>
        <row r="134">
          <cell r="A134" t="str">
            <v>CAVLSR_2_RSOLAR</v>
          </cell>
        </row>
        <row r="135">
          <cell r="A135" t="str">
            <v>CAYTNO_2_VASCO</v>
          </cell>
        </row>
        <row r="136">
          <cell r="A136" t="str">
            <v>CBRLLO_6_PLSTP1</v>
          </cell>
        </row>
        <row r="137">
          <cell r="A137" t="str">
            <v>CCRITA_7_RPPCHF</v>
          </cell>
        </row>
        <row r="138">
          <cell r="A138" t="str">
            <v>CDWR07_2_GEN</v>
          </cell>
        </row>
        <row r="139">
          <cell r="A139" t="str">
            <v>CEDRCK_6_UNIT</v>
          </cell>
        </row>
        <row r="140">
          <cell r="A140" t="str">
            <v>CEDUCR_2_SOLAR1</v>
          </cell>
        </row>
        <row r="141">
          <cell r="A141" t="str">
            <v>CEDUCR_2_SOLAR2</v>
          </cell>
        </row>
        <row r="142">
          <cell r="A142" t="str">
            <v>CEDUCR_2_SOLAR3</v>
          </cell>
        </row>
        <row r="143">
          <cell r="A143" t="str">
            <v>CEDUCR_2_SOLAR4</v>
          </cell>
        </row>
        <row r="144">
          <cell r="A144" t="str">
            <v>CENTER_2_QF</v>
          </cell>
        </row>
        <row r="145">
          <cell r="A145" t="str">
            <v>CENTER_2_RHONDO</v>
          </cell>
        </row>
        <row r="146">
          <cell r="A146" t="str">
            <v>CENTER_2_SOLAR1</v>
          </cell>
        </row>
        <row r="147">
          <cell r="A147" t="str">
            <v>CENTER_6_PEAKER</v>
          </cell>
        </row>
        <row r="148">
          <cell r="A148" t="str">
            <v>CENTRY_6_PL1X4</v>
          </cell>
        </row>
        <row r="149">
          <cell r="A149" t="str">
            <v>CHALK_1_UNIT</v>
          </cell>
        </row>
        <row r="150">
          <cell r="A150" t="str">
            <v>CHEVCD_6_UNIT</v>
          </cell>
        </row>
        <row r="151">
          <cell r="A151" t="str">
            <v>CHEVCO_6_UNIT 1</v>
          </cell>
        </row>
        <row r="152">
          <cell r="A152" t="str">
            <v>CHEVCO_6_UNIT 2</v>
          </cell>
        </row>
        <row r="153">
          <cell r="A153" t="str">
            <v>CHEVCY_1_UNIT</v>
          </cell>
        </row>
        <row r="154">
          <cell r="A154" t="str">
            <v>CHEVMN_2_UNITS</v>
          </cell>
        </row>
        <row r="155">
          <cell r="A155" t="str">
            <v>CHICPK_7_UNIT 1</v>
          </cell>
        </row>
        <row r="156">
          <cell r="A156" t="str">
            <v>CHILLS_1_SYCENG</v>
          </cell>
        </row>
        <row r="157">
          <cell r="A157" t="str">
            <v>CHILLS_7_UNITA1</v>
          </cell>
        </row>
        <row r="158">
          <cell r="A158" t="str">
            <v>CHINO_2_APEBT1</v>
          </cell>
        </row>
        <row r="159">
          <cell r="A159" t="str">
            <v>CHINO_2_JURUPA</v>
          </cell>
        </row>
        <row r="160">
          <cell r="A160" t="str">
            <v>CHINO_2_QF</v>
          </cell>
        </row>
        <row r="161">
          <cell r="A161" t="str">
            <v>CHINO_2_SASOLR</v>
          </cell>
        </row>
        <row r="162">
          <cell r="A162" t="str">
            <v>CHINO_2_SOLAR</v>
          </cell>
        </row>
        <row r="163">
          <cell r="A163" t="str">
            <v>CHINO_2_SOLAR2</v>
          </cell>
        </row>
        <row r="164">
          <cell r="A164" t="str">
            <v>CHINO_6_CIMGEN</v>
          </cell>
        </row>
        <row r="165">
          <cell r="A165" t="str">
            <v>CHINO_6_SMPPAP</v>
          </cell>
        </row>
        <row r="166">
          <cell r="A166" t="str">
            <v>CHINO_7_MILIKN</v>
          </cell>
        </row>
        <row r="167">
          <cell r="A167" t="str">
            <v>CHWCHL_1_BIOMAS</v>
          </cell>
        </row>
        <row r="168">
          <cell r="A168" t="str">
            <v>CHWCHL_1_UNIT</v>
          </cell>
        </row>
        <row r="169">
          <cell r="A169" t="str">
            <v>CLOVDL_1_SOLAR</v>
          </cell>
        </row>
        <row r="170">
          <cell r="A170" t="str">
            <v>CLOVER_2_UNIT</v>
          </cell>
        </row>
        <row r="171">
          <cell r="A171" t="str">
            <v>CLRKRD_6_LIMESD</v>
          </cell>
        </row>
        <row r="172">
          <cell r="A172" t="str">
            <v>CLRMTK_1_QF</v>
          </cell>
        </row>
        <row r="173">
          <cell r="A173" t="str">
            <v>CNTNLA_2_SOLAR1</v>
          </cell>
        </row>
        <row r="174">
          <cell r="A174" t="str">
            <v>CNTNLA_2_SOLAR2</v>
          </cell>
        </row>
        <row r="175">
          <cell r="A175" t="str">
            <v>CNTRVL_6_UNIT</v>
          </cell>
        </row>
        <row r="176">
          <cell r="A176" t="str">
            <v>COCOPP_2_CTG1</v>
          </cell>
        </row>
        <row r="177">
          <cell r="A177" t="str">
            <v>COCOPP_2_CTG2</v>
          </cell>
        </row>
        <row r="178">
          <cell r="A178" t="str">
            <v>COCOPP_2_CTG3</v>
          </cell>
        </row>
        <row r="179">
          <cell r="A179" t="str">
            <v>COCOPP_2_CTG4</v>
          </cell>
        </row>
        <row r="180">
          <cell r="A180" t="str">
            <v>COCOSB_6_SOLAR</v>
          </cell>
        </row>
        <row r="181">
          <cell r="A181" t="str">
            <v>COGNAT_1_UNIT</v>
          </cell>
        </row>
        <row r="182">
          <cell r="A182" t="str">
            <v>COLEMN_2_UNIT</v>
          </cell>
        </row>
        <row r="183">
          <cell r="A183" t="str">
            <v>COLGAT_7_UNIT 1</v>
          </cell>
        </row>
        <row r="184">
          <cell r="A184" t="str">
            <v>COLGAT_7_UNIT 2</v>
          </cell>
        </row>
        <row r="185">
          <cell r="A185" t="str">
            <v>COLTON_6_AGUAM1</v>
          </cell>
        </row>
        <row r="186">
          <cell r="A186" t="str">
            <v>COLUSA_2_PL1X3</v>
          </cell>
        </row>
        <row r="187">
          <cell r="A187" t="str">
            <v>COLVIL_7_PL1X2</v>
          </cell>
        </row>
        <row r="188">
          <cell r="A188" t="str">
            <v>CONTAN_1_UNIT</v>
          </cell>
        </row>
        <row r="189">
          <cell r="A189" t="str">
            <v>CONTRL_1_CASAD1</v>
          </cell>
        </row>
        <row r="190">
          <cell r="A190" t="str">
            <v>CONTRL_1_CASAD3</v>
          </cell>
        </row>
        <row r="191">
          <cell r="A191" t="str">
            <v>CONTRL_1_LUNDY</v>
          </cell>
        </row>
        <row r="192">
          <cell r="A192" t="str">
            <v>CONTRL_1_OXBOW</v>
          </cell>
        </row>
        <row r="193">
          <cell r="A193" t="str">
            <v>CONTRL_1_POOLE</v>
          </cell>
        </row>
        <row r="194">
          <cell r="A194" t="str">
            <v>CONTRL_1_QF</v>
          </cell>
        </row>
        <row r="195">
          <cell r="A195" t="str">
            <v>CONTRL_1_RUSHCK</v>
          </cell>
        </row>
        <row r="196">
          <cell r="A196" t="str">
            <v>COPMT2_2_SOLAR2</v>
          </cell>
        </row>
        <row r="197">
          <cell r="A197" t="str">
            <v>COPMT4_2_SOLAR4</v>
          </cell>
        </row>
        <row r="198">
          <cell r="A198" t="str">
            <v>COPMTN_2_CM10</v>
          </cell>
        </row>
        <row r="199">
          <cell r="A199" t="str">
            <v>COPMTN_2_SOLAR1</v>
          </cell>
        </row>
        <row r="200">
          <cell r="A200" t="str">
            <v>CORCAN_1_SOLAR1</v>
          </cell>
        </row>
        <row r="201">
          <cell r="A201" t="str">
            <v>CORCAN_1_SOLAR2</v>
          </cell>
        </row>
        <row r="202">
          <cell r="A202" t="str">
            <v>CORONS_2_SOLAR</v>
          </cell>
        </row>
        <row r="203">
          <cell r="A203" t="str">
            <v>CORONS_6_CLRWTR</v>
          </cell>
        </row>
        <row r="204">
          <cell r="A204" t="str">
            <v>CORRAL_6_SJOAQN</v>
          </cell>
        </row>
        <row r="205">
          <cell r="A205" t="str">
            <v>COTTLE_2_FRNKNH</v>
          </cell>
        </row>
        <row r="206">
          <cell r="A206" t="str">
            <v>COVERD_2_HCKHY1</v>
          </cell>
        </row>
        <row r="207">
          <cell r="A207" t="str">
            <v>COVERD_2_MCKHY1</v>
          </cell>
        </row>
        <row r="208">
          <cell r="A208" t="str">
            <v>COVERD_2_QFUNTS</v>
          </cell>
        </row>
        <row r="209">
          <cell r="A209" t="str">
            <v>COVERD_2_RCKHY1</v>
          </cell>
        </row>
        <row r="210">
          <cell r="A210" t="str">
            <v>COWCRK_2_UNIT</v>
          </cell>
        </row>
        <row r="211">
          <cell r="A211" t="str">
            <v>CPSTNO_7_PRMADS</v>
          </cell>
        </row>
        <row r="212">
          <cell r="A212" t="str">
            <v>CPVERD_2_SOLAR</v>
          </cell>
        </row>
        <row r="213">
          <cell r="A213" t="str">
            <v>CRELMN_6_RAMON1</v>
          </cell>
        </row>
        <row r="214">
          <cell r="A214" t="str">
            <v>CRELMN_6_RAMON2</v>
          </cell>
        </row>
        <row r="215">
          <cell r="A215" t="str">
            <v>CRESSY_1_PARKER</v>
          </cell>
        </row>
        <row r="216">
          <cell r="A216" t="str">
            <v>CRESTA_7_PL1X2</v>
          </cell>
        </row>
        <row r="217">
          <cell r="A217" t="str">
            <v>CRNEVL_6_CRNVA</v>
          </cell>
        </row>
        <row r="218">
          <cell r="A218" t="str">
            <v>CRNEVL_6_SJQN 2</v>
          </cell>
        </row>
        <row r="219">
          <cell r="A219" t="str">
            <v>CRNEVL_6_SJQN 3</v>
          </cell>
        </row>
        <row r="220">
          <cell r="A220" t="str">
            <v>CROKET_7_UNIT</v>
          </cell>
        </row>
        <row r="221">
          <cell r="A221" t="str">
            <v>CRSTWD_6_KUMYAY</v>
          </cell>
        </row>
        <row r="222">
          <cell r="A222" t="str">
            <v>CRWCKS_1_SOLAR1</v>
          </cell>
        </row>
        <row r="223">
          <cell r="A223" t="str">
            <v>CSCCOG_1_UNIT 1</v>
          </cell>
        </row>
        <row r="224">
          <cell r="A224" t="str">
            <v>CSCGNR_1_UNIT 1</v>
          </cell>
        </row>
        <row r="225">
          <cell r="A225" t="str">
            <v>CSCGNR_1_UNIT 2</v>
          </cell>
        </row>
        <row r="226">
          <cell r="A226" t="str">
            <v>CSLR4S_2_SOLAR</v>
          </cell>
        </row>
        <row r="227">
          <cell r="A227" t="str">
            <v>CSTOGA_6_LNDFIL</v>
          </cell>
        </row>
        <row r="228">
          <cell r="A228" t="str">
            <v>CSTRVL_7_PL1X2</v>
          </cell>
        </row>
        <row r="229">
          <cell r="A229" t="str">
            <v>CSTRVL_7_QFUNTS</v>
          </cell>
        </row>
        <row r="230">
          <cell r="A230" t="str">
            <v>CTNWDP_1_QF</v>
          </cell>
        </row>
        <row r="231">
          <cell r="A231" t="str">
            <v>CUMBIA_1_SOLAR</v>
          </cell>
        </row>
        <row r="232">
          <cell r="A232" t="str">
            <v>CURTIS_1_CANLCK</v>
          </cell>
        </row>
        <row r="233">
          <cell r="A233" t="str">
            <v>CURTIS_1_FARFLD</v>
          </cell>
        </row>
        <row r="234">
          <cell r="A234" t="str">
            <v>DAVIS_1_SOLAR1</v>
          </cell>
        </row>
        <row r="235">
          <cell r="A235" t="str">
            <v>DAVIS_1_SOLAR2</v>
          </cell>
        </row>
        <row r="236">
          <cell r="A236" t="str">
            <v>DAVIS_7_MNMETH</v>
          </cell>
        </row>
        <row r="237">
          <cell r="A237" t="str">
            <v>DEADCK_1_UNIT</v>
          </cell>
        </row>
        <row r="238">
          <cell r="A238" t="str">
            <v>DEERCR_6_UNIT 1</v>
          </cell>
        </row>
        <row r="239">
          <cell r="A239" t="str">
            <v>DELAMO_2_SOLAR1</v>
          </cell>
        </row>
        <row r="240">
          <cell r="A240" t="str">
            <v>DELAMO_2_SOLAR2</v>
          </cell>
        </row>
        <row r="241">
          <cell r="A241" t="str">
            <v>DELAMO_2_SOLAR3</v>
          </cell>
        </row>
        <row r="242">
          <cell r="A242" t="str">
            <v>DELAMO_2_SOLAR4</v>
          </cell>
        </row>
        <row r="243">
          <cell r="A243" t="str">
            <v>DELAMO_2_SOLAR5</v>
          </cell>
        </row>
        <row r="244">
          <cell r="A244" t="str">
            <v>DELAMO_2_SOLAR6</v>
          </cell>
        </row>
        <row r="245">
          <cell r="A245" t="str">
            <v>DELAMO_2_SOLRC1</v>
          </cell>
        </row>
        <row r="246">
          <cell r="A246" t="str">
            <v>DELAMO_2_SOLRD</v>
          </cell>
        </row>
        <row r="247">
          <cell r="A247" t="str">
            <v>DELSUR_6_CREST</v>
          </cell>
        </row>
        <row r="248">
          <cell r="A248" t="str">
            <v>DELSUR_6_DRYFRB</v>
          </cell>
        </row>
        <row r="249">
          <cell r="A249" t="str">
            <v>DELSUR_6_SOLAR1</v>
          </cell>
        </row>
        <row r="250">
          <cell r="A250" t="str">
            <v>DELTA_2_PL1X4</v>
          </cell>
        </row>
        <row r="251">
          <cell r="A251" t="str">
            <v>DEVERS_1_QF</v>
          </cell>
        </row>
        <row r="252">
          <cell r="A252" t="str">
            <v>DEVERS_1_SEPV05</v>
          </cell>
        </row>
        <row r="253">
          <cell r="A253" t="str">
            <v>DEVERS_1_SOLAR</v>
          </cell>
        </row>
        <row r="254">
          <cell r="A254" t="str">
            <v>DEVERS_1_SOLAR1</v>
          </cell>
        </row>
        <row r="255">
          <cell r="A255" t="str">
            <v>DEVERS_1_SOLAR2</v>
          </cell>
        </row>
        <row r="256">
          <cell r="A256" t="str">
            <v>DEVERS_2_DHSPG2</v>
          </cell>
        </row>
        <row r="257">
          <cell r="A257" t="str">
            <v>DEXZEL_1_UNIT</v>
          </cell>
        </row>
        <row r="258">
          <cell r="A258" t="str">
            <v>DIABLO_7_UNIT 1</v>
          </cell>
        </row>
        <row r="259">
          <cell r="A259" t="str">
            <v>DIABLO_7_UNIT 2</v>
          </cell>
        </row>
        <row r="260">
          <cell r="A260" t="str">
            <v>DINUBA_6_UNIT</v>
          </cell>
        </row>
        <row r="261">
          <cell r="A261" t="str">
            <v>DISCOV_1_CHEVRN</v>
          </cell>
        </row>
        <row r="262">
          <cell r="A262" t="str">
            <v>DIVSON_6_NSQF</v>
          </cell>
        </row>
        <row r="263">
          <cell r="A263" t="str">
            <v>DIXNLD_1_LNDFL</v>
          </cell>
        </row>
        <row r="264">
          <cell r="A264" t="str">
            <v>DMDVLY_1_UNITS</v>
          </cell>
        </row>
        <row r="265">
          <cell r="A265" t="str">
            <v>DONNLS_7_UNIT</v>
          </cell>
        </row>
        <row r="266">
          <cell r="A266" t="str">
            <v>DOSMGO_2_NSPIN</v>
          </cell>
        </row>
        <row r="267">
          <cell r="A267" t="str">
            <v>DOUBLC_1_UNITS</v>
          </cell>
        </row>
        <row r="268">
          <cell r="A268" t="str">
            <v>DRACKR_2_SOLAR1</v>
          </cell>
        </row>
        <row r="269">
          <cell r="A269" t="str">
            <v>DRACKR_2_SOLAR2</v>
          </cell>
        </row>
        <row r="270">
          <cell r="A270" t="str">
            <v>DREWS_6_PL1X4</v>
          </cell>
        </row>
        <row r="271">
          <cell r="A271" t="str">
            <v>DRUM_7_PL1X2</v>
          </cell>
        </row>
        <row r="272">
          <cell r="A272" t="str">
            <v>DRUM_7_PL3X4</v>
          </cell>
        </row>
        <row r="273">
          <cell r="A273" t="str">
            <v>DRUM_7_UNIT 5</v>
          </cell>
        </row>
        <row r="274">
          <cell r="A274" t="str">
            <v>DSABLA_7_UNIT</v>
          </cell>
        </row>
        <row r="275">
          <cell r="A275" t="str">
            <v>DSRTSL_2_SOLAR1</v>
          </cell>
        </row>
        <row r="276">
          <cell r="A276" t="str">
            <v>DSRTSN_2_SOLAR1</v>
          </cell>
        </row>
        <row r="277">
          <cell r="A277" t="str">
            <v>DSRTSN_2_SOLAR2</v>
          </cell>
        </row>
        <row r="278">
          <cell r="A278" t="str">
            <v>DTCHWD_2_BT3WND</v>
          </cell>
        </row>
        <row r="279">
          <cell r="A279" t="str">
            <v>DTCHWD_2_BT4WND</v>
          </cell>
        </row>
        <row r="280">
          <cell r="A280" t="str">
            <v>DUANE_1_PL1X3</v>
          </cell>
        </row>
        <row r="281">
          <cell r="A281" t="str">
            <v>DUTCH1_7_UNIT 1</v>
          </cell>
        </row>
        <row r="282">
          <cell r="A282" t="str">
            <v>DUTCH2_7_UNIT 1</v>
          </cell>
        </row>
        <row r="283">
          <cell r="A283" t="str">
            <v>DVLCYN_1_UNITS</v>
          </cell>
        </row>
        <row r="284">
          <cell r="A284" t="str">
            <v>EASTWD_7_UNIT</v>
          </cell>
        </row>
        <row r="285">
          <cell r="A285" t="str">
            <v>EDMONS_2_NSPIN</v>
          </cell>
        </row>
        <row r="286">
          <cell r="A286" t="str">
            <v>EEKTMN_6_SOLAR1</v>
          </cell>
        </row>
        <row r="287">
          <cell r="A287" t="str">
            <v>ELCAJN_6_EB1BT1</v>
          </cell>
        </row>
        <row r="288">
          <cell r="A288" t="str">
            <v>ELCAJN_6_LM6K</v>
          </cell>
        </row>
        <row r="289">
          <cell r="A289" t="str">
            <v>ELCAJN_6_UNITA1</v>
          </cell>
        </row>
        <row r="290">
          <cell r="A290" t="str">
            <v>ELCAP_1_SOLAR</v>
          </cell>
        </row>
        <row r="291">
          <cell r="A291" t="str">
            <v>ELDORO_7_UNIT 1</v>
          </cell>
        </row>
        <row r="292">
          <cell r="A292" t="str">
            <v>ELDORO_7_UNIT 2</v>
          </cell>
        </row>
        <row r="293">
          <cell r="A293" t="str">
            <v>ELECTR_7_PL1X3</v>
          </cell>
        </row>
        <row r="294">
          <cell r="A294" t="str">
            <v>ELKCRK_6_STONYG</v>
          </cell>
        </row>
        <row r="295">
          <cell r="A295" t="str">
            <v>ELKHIL_2_PL1X3</v>
          </cell>
        </row>
        <row r="296">
          <cell r="A296" t="str">
            <v>ELLIS_2_QF</v>
          </cell>
        </row>
        <row r="297">
          <cell r="A297" t="str">
            <v>ELNIDP_6_BIOMAS</v>
          </cell>
        </row>
        <row r="298">
          <cell r="A298" t="str">
            <v>ELSEGN_2_UN1011</v>
          </cell>
        </row>
        <row r="299">
          <cell r="A299" t="str">
            <v>ELSEGN_2_UN2021</v>
          </cell>
        </row>
        <row r="300">
          <cell r="A300" t="str">
            <v>ENCINA_7_EA2</v>
          </cell>
        </row>
        <row r="301">
          <cell r="A301" t="str">
            <v>ENCINA_7_EA3</v>
          </cell>
        </row>
        <row r="302">
          <cell r="A302" t="str">
            <v>ENCINA_7_EA4</v>
          </cell>
        </row>
        <row r="303">
          <cell r="A303" t="str">
            <v>ENCINA_7_EA5</v>
          </cell>
        </row>
        <row r="304">
          <cell r="A304" t="str">
            <v>ENCINA_7_GT1</v>
          </cell>
        </row>
        <row r="305">
          <cell r="A305" t="str">
            <v>ENERSJ_2_WIND</v>
          </cell>
        </row>
        <row r="306">
          <cell r="A306" t="str">
            <v>ENWIND_2_WIND1</v>
          </cell>
        </row>
        <row r="307">
          <cell r="A307" t="str">
            <v>ENWIND_2_WIND2</v>
          </cell>
        </row>
        <row r="308">
          <cell r="A308" t="str">
            <v>ESCNDO_6_EB1BT1</v>
          </cell>
        </row>
        <row r="309">
          <cell r="A309" t="str">
            <v>ESCNDO_6_EB2BT2</v>
          </cell>
        </row>
        <row r="310">
          <cell r="A310" t="str">
            <v>ESCNDO_6_EB3BT3</v>
          </cell>
        </row>
        <row r="311">
          <cell r="A311" t="str">
            <v>ESCNDO_6_PL1X2</v>
          </cell>
        </row>
        <row r="312">
          <cell r="A312" t="str">
            <v>ESCNDO_6_UNITB1</v>
          </cell>
        </row>
        <row r="313">
          <cell r="A313" t="str">
            <v>ESCO_6_GLMQF</v>
          </cell>
        </row>
        <row r="314">
          <cell r="A314" t="str">
            <v>ESQUON_6_LNDFIL</v>
          </cell>
        </row>
        <row r="315">
          <cell r="A315" t="str">
            <v>ETIWND_2_CHMPNE</v>
          </cell>
        </row>
        <row r="316">
          <cell r="A316" t="str">
            <v>ETIWND_2_FONTNA</v>
          </cell>
        </row>
        <row r="317">
          <cell r="A317" t="str">
            <v>ETIWND_2_RTS010</v>
          </cell>
        </row>
        <row r="318">
          <cell r="A318" t="str">
            <v>ETIWND_2_RTS015</v>
          </cell>
        </row>
        <row r="319">
          <cell r="A319" t="str">
            <v>ETIWND_2_RTS017</v>
          </cell>
        </row>
        <row r="320">
          <cell r="A320" t="str">
            <v>ETIWND_2_RTS018</v>
          </cell>
        </row>
        <row r="321">
          <cell r="A321" t="str">
            <v>ETIWND_2_RTS023</v>
          </cell>
        </row>
        <row r="322">
          <cell r="A322" t="str">
            <v>ETIWND_2_RTS026</v>
          </cell>
        </row>
        <row r="323">
          <cell r="A323" t="str">
            <v>ETIWND_2_RTS027</v>
          </cell>
        </row>
        <row r="324">
          <cell r="A324" t="str">
            <v>ETIWND_2_SOLAR1</v>
          </cell>
        </row>
        <row r="325">
          <cell r="A325" t="str">
            <v>ETIWND_2_SOLAR2</v>
          </cell>
        </row>
        <row r="326">
          <cell r="A326" t="str">
            <v>ETIWND_2_SOLAR5</v>
          </cell>
        </row>
        <row r="327">
          <cell r="A327" t="str">
            <v>ETIWND_2_UNIT1</v>
          </cell>
        </row>
        <row r="328">
          <cell r="A328" t="str">
            <v>ETIWND_6_GRPLND</v>
          </cell>
        </row>
        <row r="329">
          <cell r="A329" t="str">
            <v>ETIWND_6_MWDETI</v>
          </cell>
        </row>
        <row r="330">
          <cell r="A330" t="str">
            <v>ETIWND_7_MIDVLY</v>
          </cell>
        </row>
        <row r="331">
          <cell r="A331" t="str">
            <v>ETIWND_7_UNIT 3</v>
          </cell>
        </row>
        <row r="332">
          <cell r="A332" t="str">
            <v>ETIWND_7_UNIT 4</v>
          </cell>
        </row>
        <row r="333">
          <cell r="A333" t="str">
            <v>EXCHEC_7_UNIT 1</v>
          </cell>
        </row>
        <row r="334">
          <cell r="A334" t="str">
            <v>EXCLSG_1_SOLAR</v>
          </cell>
        </row>
        <row r="335">
          <cell r="A335" t="str">
            <v>FELLOW_7_QFUNTS</v>
          </cell>
        </row>
        <row r="336">
          <cell r="A336" t="str">
            <v>FLOWD_2_WIND1</v>
          </cell>
        </row>
        <row r="337">
          <cell r="A337" t="str">
            <v>FLOWD2_2_FPLWND</v>
          </cell>
        </row>
        <row r="338">
          <cell r="A338" t="str">
            <v>FLOWD2_2_UNIT 1</v>
          </cell>
        </row>
        <row r="339">
          <cell r="A339" t="str">
            <v>FMEADO_6_HELLHL</v>
          </cell>
        </row>
        <row r="340">
          <cell r="A340" t="str">
            <v>FMEADO_7_UNIT</v>
          </cell>
        </row>
        <row r="341">
          <cell r="A341" t="str">
            <v>FORBST_7_UNIT 1</v>
          </cell>
        </row>
        <row r="342">
          <cell r="A342" t="str">
            <v>FORKBU_6_UNIT</v>
          </cell>
        </row>
        <row r="343">
          <cell r="A343" t="str">
            <v>FRESHW_1_SOLAR1</v>
          </cell>
        </row>
        <row r="344">
          <cell r="A344" t="str">
            <v>FRIANT_6_UNITS</v>
          </cell>
        </row>
        <row r="345">
          <cell r="A345" t="str">
            <v>FRITO_1_LAY</v>
          </cell>
        </row>
        <row r="346">
          <cell r="A346" t="str">
            <v>FROGTN_7_UTICA</v>
          </cell>
        </row>
        <row r="347">
          <cell r="A347" t="str">
            <v>FTSWRD_6_TRFORK</v>
          </cell>
        </row>
        <row r="348">
          <cell r="A348" t="str">
            <v>FTSWRD_7_QFUNTS</v>
          </cell>
        </row>
        <row r="349">
          <cell r="A349" t="str">
            <v>FULTON_1_QF</v>
          </cell>
        </row>
        <row r="350">
          <cell r="A350" t="str">
            <v>GALE_1_SR3SR3</v>
          </cell>
        </row>
        <row r="351">
          <cell r="A351" t="str">
            <v>GARLND_2_GASLR</v>
          </cell>
        </row>
        <row r="352">
          <cell r="A352" t="str">
            <v>GARLND_2_GASLRA</v>
          </cell>
        </row>
        <row r="353">
          <cell r="A353" t="str">
            <v>GARNET_1_SOLAR</v>
          </cell>
        </row>
        <row r="354">
          <cell r="A354" t="str">
            <v>GARNET_1_SOLAR2</v>
          </cell>
        </row>
        <row r="355">
          <cell r="A355" t="str">
            <v>GARNET_1_UNITS</v>
          </cell>
        </row>
        <row r="356">
          <cell r="A356" t="str">
            <v>GARNET_1_WIND</v>
          </cell>
        </row>
        <row r="357">
          <cell r="A357" t="str">
            <v>GARNET_1_WINDS</v>
          </cell>
        </row>
        <row r="358">
          <cell r="A358" t="str">
            <v>GARNET_1_WT3WND</v>
          </cell>
        </row>
        <row r="359">
          <cell r="A359" t="str">
            <v>GARNET_2_HYDRO</v>
          </cell>
        </row>
        <row r="360">
          <cell r="A360" t="str">
            <v>GARNET_2_WIND1</v>
          </cell>
        </row>
        <row r="361">
          <cell r="A361" t="str">
            <v>GARNET_2_WIND2</v>
          </cell>
        </row>
        <row r="362">
          <cell r="A362" t="str">
            <v>GARNET_2_WIND3</v>
          </cell>
        </row>
        <row r="363">
          <cell r="A363" t="str">
            <v>GARNET_2_WIND4</v>
          </cell>
        </row>
        <row r="364">
          <cell r="A364" t="str">
            <v>GARNET_2_WIND5</v>
          </cell>
        </row>
        <row r="365">
          <cell r="A365" t="str">
            <v>GATES_2_SOLAR</v>
          </cell>
        </row>
        <row r="366">
          <cell r="A366" t="str">
            <v>GATES_2_WSOLAR</v>
          </cell>
        </row>
        <row r="367">
          <cell r="A367" t="str">
            <v>GATWAY_2_PL1X3</v>
          </cell>
        </row>
        <row r="368">
          <cell r="A368" t="str">
            <v>GENESI_2_STG</v>
          </cell>
        </row>
        <row r="369">
          <cell r="A369" t="str">
            <v>GEYS11_7_UNIT11</v>
          </cell>
        </row>
        <row r="370">
          <cell r="A370" t="str">
            <v>GEYS12_7_UNIT12</v>
          </cell>
        </row>
        <row r="371">
          <cell r="A371" t="str">
            <v>GEYS13_7_UNIT13</v>
          </cell>
        </row>
        <row r="372">
          <cell r="A372" t="str">
            <v>GEYS14_7_UNIT14</v>
          </cell>
        </row>
        <row r="373">
          <cell r="A373" t="str">
            <v>GEYS16_7_UNIT16</v>
          </cell>
        </row>
        <row r="374">
          <cell r="A374" t="str">
            <v>GEYS17_2_BOTRCK</v>
          </cell>
        </row>
        <row r="375">
          <cell r="A375" t="str">
            <v>GEYS17_7_UNIT17</v>
          </cell>
        </row>
        <row r="376">
          <cell r="A376" t="str">
            <v>GEYS18_7_UNIT18</v>
          </cell>
        </row>
        <row r="377">
          <cell r="A377" t="str">
            <v>GEYS20_7_UNIT20</v>
          </cell>
        </row>
        <row r="378">
          <cell r="A378" t="str">
            <v>GIFENS_6_BUGSL1</v>
          </cell>
        </row>
        <row r="379">
          <cell r="A379" t="str">
            <v>GIFFEN_6_SOLAR</v>
          </cell>
        </row>
        <row r="380">
          <cell r="A380" t="str">
            <v>GILROY_1_UNIT</v>
          </cell>
        </row>
        <row r="381">
          <cell r="A381" t="str">
            <v>GILRPP_1_PL1X2</v>
          </cell>
        </row>
        <row r="382">
          <cell r="A382" t="str">
            <v>GILRPP_1_PL3X4</v>
          </cell>
        </row>
        <row r="383">
          <cell r="A383" t="str">
            <v>GLDFGR_6_SOLAR1</v>
          </cell>
        </row>
        <row r="384">
          <cell r="A384" t="str">
            <v>GLDFGR_6_SOLAR2</v>
          </cell>
        </row>
        <row r="385">
          <cell r="A385" t="str">
            <v>GLDTWN_6_COLUM3</v>
          </cell>
        </row>
        <row r="386">
          <cell r="A386" t="str">
            <v>GLDTWN_6_SOLAR</v>
          </cell>
        </row>
        <row r="387">
          <cell r="A387" t="str">
            <v>GLNARM_2_UNIT 5</v>
          </cell>
        </row>
        <row r="388">
          <cell r="A388" t="str">
            <v>GLNARM_7_UNIT 1</v>
          </cell>
        </row>
        <row r="389">
          <cell r="A389" t="str">
            <v>GLNARM_7_UNIT 2</v>
          </cell>
        </row>
        <row r="390">
          <cell r="A390" t="str">
            <v>GLNARM_7_UNIT 3</v>
          </cell>
        </row>
        <row r="391">
          <cell r="A391" t="str">
            <v>GLNARM_7_UNIT 4</v>
          </cell>
        </row>
        <row r="392">
          <cell r="A392" t="str">
            <v>GLOW_6_SOLAR</v>
          </cell>
        </row>
        <row r="393">
          <cell r="A393" t="str">
            <v>GOLDHL_1_QF</v>
          </cell>
        </row>
        <row r="394">
          <cell r="A394" t="str">
            <v>GOLETA_2_QF</v>
          </cell>
        </row>
        <row r="395">
          <cell r="A395" t="str">
            <v>GOLETA_6_ELLWOD</v>
          </cell>
        </row>
        <row r="396">
          <cell r="A396" t="str">
            <v>GOLETA_6_EXGEN</v>
          </cell>
        </row>
        <row r="397">
          <cell r="A397" t="str">
            <v>GOLETA_6_GAVOTA</v>
          </cell>
        </row>
        <row r="398">
          <cell r="A398" t="str">
            <v>GOLETA_6_TAJIGS</v>
          </cell>
        </row>
        <row r="399">
          <cell r="A399" t="str">
            <v>GONZLS_6_UNIT</v>
          </cell>
        </row>
        <row r="400">
          <cell r="A400" t="str">
            <v>GOOSLK_1_SOLAR1</v>
          </cell>
        </row>
        <row r="401">
          <cell r="A401" t="str">
            <v>GRIDLY_6_SOLAR</v>
          </cell>
        </row>
        <row r="402">
          <cell r="A402" t="str">
            <v>GRIZLY_1_UNIT 1</v>
          </cell>
        </row>
        <row r="403">
          <cell r="A403" t="str">
            <v>GRNLF1_1_UNITS</v>
          </cell>
        </row>
        <row r="404">
          <cell r="A404" t="str">
            <v>GRNLF2_1_UNIT</v>
          </cell>
        </row>
        <row r="405">
          <cell r="A405" t="str">
            <v>GRNVLY_7_SCLAND</v>
          </cell>
        </row>
        <row r="406">
          <cell r="A406" t="str">
            <v>GRSCRK_6_BGCKWW</v>
          </cell>
        </row>
        <row r="407">
          <cell r="A407" t="str">
            <v>GRZZLY_1_BERKLY</v>
          </cell>
        </row>
        <row r="408">
          <cell r="A408" t="str">
            <v>GUERNS_6_SOLAR</v>
          </cell>
        </row>
        <row r="409">
          <cell r="A409" t="str">
            <v>GWFPWR_1_UNITS</v>
          </cell>
        </row>
        <row r="410">
          <cell r="A410" t="str">
            <v>GYS5X6_7_UNITS</v>
          </cell>
        </row>
        <row r="411">
          <cell r="A411" t="str">
            <v>GYS7X8_7_UNITS</v>
          </cell>
        </row>
        <row r="412">
          <cell r="A412" t="str">
            <v>GYSRVL_7_WSPRNG</v>
          </cell>
        </row>
        <row r="413">
          <cell r="A413" t="str">
            <v>HAASPH_7_PL1X2</v>
          </cell>
        </row>
        <row r="414">
          <cell r="A414" t="str">
            <v>HALSEY_6_UNIT</v>
          </cell>
        </row>
        <row r="415">
          <cell r="A415" t="str">
            <v>HATCR1_7_UNIT</v>
          </cell>
        </row>
        <row r="416">
          <cell r="A416" t="str">
            <v>HATCR2_7_UNIT</v>
          </cell>
        </row>
        <row r="417">
          <cell r="A417" t="str">
            <v>HATLOS_6_BWDHY1</v>
          </cell>
        </row>
        <row r="418">
          <cell r="A418" t="str">
            <v>HATLOS_6_LSCRK</v>
          </cell>
        </row>
        <row r="419">
          <cell r="A419" t="str">
            <v>HATLOS_6_QFUNTS</v>
          </cell>
        </row>
        <row r="420">
          <cell r="A420" t="str">
            <v>HATRDG_2_WIND</v>
          </cell>
        </row>
        <row r="421">
          <cell r="A421" t="str">
            <v>HAYPRS_6_QFUNTS</v>
          </cell>
        </row>
        <row r="422">
          <cell r="A422" t="str">
            <v>HELMPG_7_UNIT 1</v>
          </cell>
        </row>
        <row r="423">
          <cell r="A423" t="str">
            <v>HELMPG_7_UNIT 2</v>
          </cell>
        </row>
        <row r="424">
          <cell r="A424" t="str">
            <v>HELMPG_7_UNIT 3</v>
          </cell>
        </row>
        <row r="425">
          <cell r="A425" t="str">
            <v>HENRTA_6_SOLAR1</v>
          </cell>
        </row>
        <row r="426">
          <cell r="A426" t="str">
            <v>HENRTA_6_SOLAR2</v>
          </cell>
        </row>
        <row r="427">
          <cell r="A427" t="str">
            <v>HENRTA_6_UNITA1</v>
          </cell>
        </row>
        <row r="428">
          <cell r="A428" t="str">
            <v>HENRTA_6_UNITA2</v>
          </cell>
        </row>
        <row r="429">
          <cell r="A429" t="str">
            <v>HENRTS_1_SOLAR</v>
          </cell>
        </row>
        <row r="430">
          <cell r="A430" t="str">
            <v>HIDSRT_2_UNITS</v>
          </cell>
        </row>
        <row r="431">
          <cell r="A431" t="str">
            <v>HIGGNS_1_COMBIE</v>
          </cell>
        </row>
        <row r="432">
          <cell r="A432" t="str">
            <v>HIGGNS_7_QFUNTS</v>
          </cell>
        </row>
        <row r="433">
          <cell r="A433" t="str">
            <v>HILAND_7_YOLOWD</v>
          </cell>
        </row>
        <row r="434">
          <cell r="A434" t="str">
            <v>HINSON_6_CARBGN</v>
          </cell>
        </row>
        <row r="435">
          <cell r="A435" t="str">
            <v>HINSON_6_LBECH1</v>
          </cell>
        </row>
        <row r="436">
          <cell r="A436" t="str">
            <v>HINSON_6_LBECH2</v>
          </cell>
        </row>
        <row r="437">
          <cell r="A437" t="str">
            <v>HINSON_6_LBECH3</v>
          </cell>
        </row>
        <row r="438">
          <cell r="A438" t="str">
            <v>HINSON_6_LBECH4</v>
          </cell>
        </row>
        <row r="439">
          <cell r="A439" t="str">
            <v>HINSON_6_SERRGN</v>
          </cell>
        </row>
        <row r="440">
          <cell r="A440" t="str">
            <v>HMLTBR_6_UNITS</v>
          </cell>
        </row>
        <row r="441">
          <cell r="A441" t="str">
            <v>HNTGBH_7_UNIT 1</v>
          </cell>
        </row>
        <row r="442">
          <cell r="A442" t="str">
            <v>HNTGBH_7_UNIT 2</v>
          </cell>
        </row>
        <row r="443">
          <cell r="A443" t="str">
            <v>HOLGAT_1_BORAX</v>
          </cell>
        </row>
        <row r="444">
          <cell r="A444" t="str">
            <v>HOLSTR_1_SOLAR</v>
          </cell>
        </row>
        <row r="445">
          <cell r="A445" t="str">
            <v>HOLSTR_1_SOLAR2</v>
          </cell>
        </row>
        <row r="446">
          <cell r="A446" t="str">
            <v>HUMBPP_1_UNITS3</v>
          </cell>
        </row>
        <row r="447">
          <cell r="A447" t="str">
            <v>HUMBPP_6_UNITS</v>
          </cell>
        </row>
        <row r="448">
          <cell r="A448" t="str">
            <v>HUMBSB_1_QF</v>
          </cell>
        </row>
        <row r="449">
          <cell r="A449" t="str">
            <v>HURON_6_SOLAR</v>
          </cell>
        </row>
        <row r="450">
          <cell r="A450" t="str">
            <v>HYTTHM_2_UNITS</v>
          </cell>
        </row>
        <row r="451">
          <cell r="A451" t="str">
            <v>IGNACO_1_QF</v>
          </cell>
        </row>
        <row r="452">
          <cell r="A452" t="str">
            <v>INDIGO_1_UNIT 1</v>
          </cell>
        </row>
        <row r="453">
          <cell r="A453" t="str">
            <v>INDIGO_1_UNIT 2</v>
          </cell>
        </row>
        <row r="454">
          <cell r="A454" t="str">
            <v>INDIGO_1_UNIT 3</v>
          </cell>
        </row>
        <row r="455">
          <cell r="A455" t="str">
            <v>INDVLY_1_UNITS</v>
          </cell>
        </row>
        <row r="456">
          <cell r="A456" t="str">
            <v>INLDEM_5_UNIT 1</v>
          </cell>
        </row>
        <row r="457">
          <cell r="A457" t="str">
            <v>INLDEM_5_UNIT 2</v>
          </cell>
        </row>
        <row r="458">
          <cell r="A458" t="str">
            <v>INSKIP_2_UNIT</v>
          </cell>
        </row>
        <row r="459">
          <cell r="A459" t="str">
            <v>INTKEP_2_UNITS</v>
          </cell>
        </row>
        <row r="460">
          <cell r="A460" t="str">
            <v>INTTRB_6_UNIT</v>
          </cell>
        </row>
        <row r="461">
          <cell r="A461" t="str">
            <v>IVANPA_1_UNIT1</v>
          </cell>
        </row>
        <row r="462">
          <cell r="A462" t="str">
            <v>IVANPA_1_UNIT2</v>
          </cell>
        </row>
        <row r="463">
          <cell r="A463" t="str">
            <v>IVANPA_1_UNIT3</v>
          </cell>
        </row>
        <row r="464">
          <cell r="A464" t="str">
            <v>IVSLRP_2_SOLAR1</v>
          </cell>
        </row>
        <row r="465">
          <cell r="A465" t="str">
            <v>IVWEST_2_SOLAR1</v>
          </cell>
        </row>
        <row r="466">
          <cell r="A466" t="str">
            <v>JACMSR_1_JACSR1</v>
          </cell>
        </row>
        <row r="467">
          <cell r="A467" t="str">
            <v>JAKVAL_6_UNITG1</v>
          </cell>
        </row>
        <row r="468">
          <cell r="A468" t="str">
            <v>JAWBNE_2_NSRWND</v>
          </cell>
        </row>
        <row r="469">
          <cell r="A469" t="str">
            <v>JAWBNE_2_SRWND</v>
          </cell>
        </row>
        <row r="470">
          <cell r="A470" t="str">
            <v>JAYNE_6_WLSLR</v>
          </cell>
        </row>
        <row r="471">
          <cell r="A471" t="str">
            <v>KANAKA_1_UNIT</v>
          </cell>
        </row>
        <row r="472">
          <cell r="A472" t="str">
            <v>KANSAS_6_SOLAR</v>
          </cell>
        </row>
        <row r="473">
          <cell r="A473" t="str">
            <v>KEARNY_7_KY3</v>
          </cell>
        </row>
        <row r="474">
          <cell r="A474" t="str">
            <v>KEKAWK_6_UNIT</v>
          </cell>
        </row>
        <row r="475">
          <cell r="A475" t="str">
            <v>KELSO_2_UNITS</v>
          </cell>
        </row>
        <row r="476">
          <cell r="A476" t="str">
            <v>KELYRG_6_UNIT</v>
          </cell>
        </row>
        <row r="477">
          <cell r="A477" t="str">
            <v>KERKH1_7_UNIT 1</v>
          </cell>
        </row>
        <row r="478">
          <cell r="A478" t="str">
            <v>KERKH1_7_UNIT 3</v>
          </cell>
        </row>
        <row r="479">
          <cell r="A479" t="str">
            <v>KERKH2_7_UNIT 1</v>
          </cell>
        </row>
        <row r="480">
          <cell r="A480" t="str">
            <v>KERMAN_6_SOLAR1</v>
          </cell>
        </row>
        <row r="481">
          <cell r="A481" t="str">
            <v>KERMAN_6_SOLAR2</v>
          </cell>
        </row>
        <row r="482">
          <cell r="A482" t="str">
            <v>KERNFT_1_UNITS</v>
          </cell>
        </row>
        <row r="483">
          <cell r="A483" t="str">
            <v>KERNRG_1_UNITS</v>
          </cell>
        </row>
        <row r="484">
          <cell r="A484" t="str">
            <v>KERRGN_1_UNIT 1</v>
          </cell>
        </row>
        <row r="485">
          <cell r="A485" t="str">
            <v>KILARC_2_UNIT 1</v>
          </cell>
        </row>
        <row r="486">
          <cell r="A486" t="str">
            <v>KINGCO_1_KINGBR</v>
          </cell>
        </row>
        <row r="487">
          <cell r="A487" t="str">
            <v>KINGRV_7_UNIT 1</v>
          </cell>
        </row>
        <row r="488">
          <cell r="A488" t="str">
            <v>KIRKER_7_KELCYN</v>
          </cell>
        </row>
        <row r="489">
          <cell r="A489" t="str">
            <v>KNGBRD_2_SOLAR1</v>
          </cell>
        </row>
        <row r="490">
          <cell r="A490" t="str">
            <v>KNGBRD_2_SOLAR2</v>
          </cell>
        </row>
        <row r="491">
          <cell r="A491" t="str">
            <v>KNGBRG_1_KBSLR1</v>
          </cell>
        </row>
        <row r="492">
          <cell r="A492" t="str">
            <v>KNGBRG_1_KBSLR2</v>
          </cell>
        </row>
        <row r="493">
          <cell r="A493" t="str">
            <v>KNGCTY_6_UNITA1</v>
          </cell>
        </row>
        <row r="494">
          <cell r="A494" t="str">
            <v>KNTSTH_6_SOLAR</v>
          </cell>
        </row>
        <row r="495">
          <cell r="A495" t="str">
            <v>KRAMER_1_SEGS37</v>
          </cell>
        </row>
        <row r="496">
          <cell r="A496" t="str">
            <v>KRAMER_1_SEGSR3</v>
          </cell>
        </row>
        <row r="497">
          <cell r="A497" t="str">
            <v>KRAMER_1_SEGSR4</v>
          </cell>
        </row>
        <row r="498">
          <cell r="A498" t="str">
            <v>KRAMER_2_SEGS89</v>
          </cell>
        </row>
        <row r="499">
          <cell r="A499" t="str">
            <v>KRNCNY_6_UNIT</v>
          </cell>
        </row>
        <row r="500">
          <cell r="A500" t="str">
            <v>LACIEN_2_VENICE</v>
          </cell>
        </row>
        <row r="501">
          <cell r="A501" t="str">
            <v>LAGBEL_2_STG1</v>
          </cell>
        </row>
        <row r="502">
          <cell r="A502" t="str">
            <v>LAGBEL_6_QF</v>
          </cell>
        </row>
        <row r="503">
          <cell r="A503" t="str">
            <v>LAKHDG_6_UNIT 1</v>
          </cell>
        </row>
        <row r="504">
          <cell r="A504" t="str">
            <v>LAKHDG_6_UNIT 2</v>
          </cell>
        </row>
        <row r="505">
          <cell r="A505" t="str">
            <v>LAMONT_1_SOLAR1</v>
          </cell>
        </row>
        <row r="506">
          <cell r="A506" t="str">
            <v>LAMONT_1_SOLAR3</v>
          </cell>
        </row>
        <row r="507">
          <cell r="A507" t="str">
            <v>LAMONT_1_SOLAR4</v>
          </cell>
        </row>
        <row r="508">
          <cell r="A508" t="str">
            <v>LAMONT_1_SOLAR5</v>
          </cell>
        </row>
        <row r="509">
          <cell r="A509" t="str">
            <v>LAPAC_6_UNIT</v>
          </cell>
        </row>
        <row r="510">
          <cell r="A510" t="str">
            <v>LAPLMA_2_UNIT 1</v>
          </cell>
        </row>
        <row r="511">
          <cell r="A511" t="str">
            <v>LAPLMA_2_UNIT 2</v>
          </cell>
        </row>
        <row r="512">
          <cell r="A512" t="str">
            <v>LAPLMA_2_UNIT 3</v>
          </cell>
        </row>
        <row r="513">
          <cell r="A513" t="str">
            <v>LAPLMA_2_UNIT 4</v>
          </cell>
        </row>
        <row r="514">
          <cell r="A514" t="str">
            <v>LARKSP_6_UNIT 1</v>
          </cell>
        </row>
        <row r="515">
          <cell r="A515" t="str">
            <v>LARKSP_6_UNIT 2</v>
          </cell>
        </row>
        <row r="516">
          <cell r="A516" t="str">
            <v>LAROA1_2_UNITA1</v>
          </cell>
        </row>
        <row r="517">
          <cell r="A517" t="str">
            <v>LAROA2_2_UNITA1</v>
          </cell>
        </row>
        <row r="518">
          <cell r="A518" t="str">
            <v>LASSEN_6_UNITS</v>
          </cell>
        </row>
        <row r="519">
          <cell r="A519" t="str">
            <v>LAWRNC_7_SUNYVL</v>
          </cell>
        </row>
        <row r="520">
          <cell r="A520" t="str">
            <v>LEBECS_2_UNITS</v>
          </cell>
        </row>
        <row r="521">
          <cell r="A521" t="str">
            <v>LECEF_1_UNITS</v>
          </cell>
        </row>
        <row r="522">
          <cell r="A522" t="str">
            <v>LEPRFD_1_KANSAS</v>
          </cell>
        </row>
        <row r="523">
          <cell r="A523" t="str">
            <v>LHILLS_6_SOLAR1</v>
          </cell>
        </row>
        <row r="524">
          <cell r="A524" t="str">
            <v>LILIAC_6_SOLAR</v>
          </cell>
        </row>
        <row r="525">
          <cell r="A525" t="str">
            <v>LITLRK_6_SEPV01</v>
          </cell>
        </row>
        <row r="526">
          <cell r="A526" t="str">
            <v>LITLRK_6_SOLAR1</v>
          </cell>
        </row>
        <row r="527">
          <cell r="A527" t="str">
            <v>LITLRK_6_SOLAR2</v>
          </cell>
        </row>
        <row r="528">
          <cell r="A528" t="str">
            <v>LITLRK_6_SOLAR4</v>
          </cell>
        </row>
        <row r="529">
          <cell r="A529" t="str">
            <v>LIVEOK_6_SOLAR</v>
          </cell>
        </row>
        <row r="530">
          <cell r="A530" t="str">
            <v>LIVOAK_1_UNIT 1</v>
          </cell>
        </row>
        <row r="531">
          <cell r="A531" t="str">
            <v>LMBEPK_2_UNITA1</v>
          </cell>
        </row>
        <row r="532">
          <cell r="A532" t="str">
            <v>LMBEPK_2_UNITA2</v>
          </cell>
        </row>
        <row r="533">
          <cell r="A533" t="str">
            <v>LMBEPK_2_UNITA3</v>
          </cell>
        </row>
        <row r="534">
          <cell r="A534" t="str">
            <v>LMEC_1_PL1X3</v>
          </cell>
        </row>
        <row r="535">
          <cell r="A535" t="str">
            <v>LNCSTR_6_CREST</v>
          </cell>
        </row>
        <row r="536">
          <cell r="A536" t="str">
            <v>LOCKFD_1_BEARCK</v>
          </cell>
        </row>
        <row r="537">
          <cell r="A537" t="str">
            <v>LOCKFD_1_KSOLAR</v>
          </cell>
        </row>
        <row r="538">
          <cell r="A538" t="str">
            <v>LODI25_2_UNIT 1</v>
          </cell>
        </row>
        <row r="539">
          <cell r="A539" t="str">
            <v>LODIEC_2_PL1X2</v>
          </cell>
        </row>
        <row r="540">
          <cell r="A540" t="str">
            <v>LOWGAP_1_SUPHR</v>
          </cell>
        </row>
        <row r="541">
          <cell r="A541" t="str">
            <v>LOWGAP_7_QFUNTS</v>
          </cell>
        </row>
        <row r="542">
          <cell r="A542" t="str">
            <v>MALAGA_1_PL1X2</v>
          </cell>
        </row>
        <row r="543">
          <cell r="A543" t="str">
            <v>MALCHQ_7_UNIT 1</v>
          </cell>
        </row>
        <row r="544">
          <cell r="A544" t="str">
            <v>MANZNA_2_WIND</v>
          </cell>
        </row>
        <row r="545">
          <cell r="A545" t="str">
            <v>MARCPW_6_SOLAR1</v>
          </cell>
        </row>
        <row r="546">
          <cell r="A546" t="str">
            <v>MARTIN_1_SUNSET</v>
          </cell>
        </row>
        <row r="547">
          <cell r="A547" t="str">
            <v>MCARTH_6_FRIVRB</v>
          </cell>
        </row>
        <row r="548">
          <cell r="A548" t="str">
            <v>MCCALL_1_QF</v>
          </cell>
        </row>
        <row r="549">
          <cell r="A549" t="str">
            <v>MCSWAN_6_UNITS</v>
          </cell>
        </row>
        <row r="550">
          <cell r="A550" t="str">
            <v>MDFKRL_2_PROJCT</v>
          </cell>
        </row>
        <row r="551">
          <cell r="A551" t="str">
            <v>MENBIO_6_RENEW1</v>
          </cell>
        </row>
        <row r="552">
          <cell r="A552" t="str">
            <v>MENBIO_6_UNIT</v>
          </cell>
        </row>
        <row r="553">
          <cell r="A553" t="str">
            <v>MERCED_1_SOLAR1</v>
          </cell>
        </row>
        <row r="554">
          <cell r="A554" t="str">
            <v>MERCED_1_SOLAR2</v>
          </cell>
        </row>
        <row r="555">
          <cell r="A555" t="str">
            <v>MERCFL_6_UNIT</v>
          </cell>
        </row>
        <row r="556">
          <cell r="A556" t="str">
            <v>MESAP_1_QF</v>
          </cell>
        </row>
        <row r="557">
          <cell r="A557" t="str">
            <v>MESAS_2_QF</v>
          </cell>
        </row>
        <row r="558">
          <cell r="A558" t="str">
            <v>METCLF_1_QF</v>
          </cell>
        </row>
        <row r="559">
          <cell r="A559" t="str">
            <v>METEC_2_PL1X3</v>
          </cell>
        </row>
        <row r="560">
          <cell r="A560" t="str">
            <v>MIDWD_2_WIND1</v>
          </cell>
        </row>
        <row r="561">
          <cell r="A561" t="str">
            <v>MIDWD_2_WIND2</v>
          </cell>
        </row>
        <row r="562">
          <cell r="A562" t="str">
            <v>MIDWD_6_WNDLND</v>
          </cell>
        </row>
        <row r="563">
          <cell r="A563" t="str">
            <v>MIDWD_7_CORAMB</v>
          </cell>
        </row>
        <row r="564">
          <cell r="A564" t="str">
            <v>MIRLOM_2_CORONA</v>
          </cell>
        </row>
        <row r="565">
          <cell r="A565" t="str">
            <v>MIRLOM_2_LNDFL</v>
          </cell>
        </row>
        <row r="566">
          <cell r="A566" t="str">
            <v>MIRLOM_2_MLBBTA</v>
          </cell>
        </row>
        <row r="567">
          <cell r="A567" t="str">
            <v>MIRLOM_2_MLBBTB</v>
          </cell>
        </row>
        <row r="568">
          <cell r="A568" t="str">
            <v>MIRLOM_2_ONTARO</v>
          </cell>
        </row>
        <row r="569">
          <cell r="A569" t="str">
            <v>MIRLOM_2_RTS032</v>
          </cell>
        </row>
        <row r="570">
          <cell r="A570" t="str">
            <v>MIRLOM_2_RTS033</v>
          </cell>
        </row>
        <row r="571">
          <cell r="A571" t="str">
            <v>MIRLOM_2_TEMESC</v>
          </cell>
        </row>
        <row r="572">
          <cell r="A572" t="str">
            <v>MIRLOM_6_DELGEN</v>
          </cell>
        </row>
        <row r="573">
          <cell r="A573" t="str">
            <v>MIRLOM_6_PEAKER</v>
          </cell>
        </row>
        <row r="574">
          <cell r="A574" t="str">
            <v>MIRLOM_7_MWDLKM</v>
          </cell>
        </row>
        <row r="575">
          <cell r="A575" t="str">
            <v>MISSIX_1_QF</v>
          </cell>
        </row>
        <row r="576">
          <cell r="A576" t="str">
            <v>MKTRCK_1_UNIT 1</v>
          </cell>
        </row>
        <row r="577">
          <cell r="A577" t="str">
            <v>MLPTAS_7_QFUNTS</v>
          </cell>
        </row>
        <row r="578">
          <cell r="A578" t="str">
            <v>MNDALY_6_MCGRTH</v>
          </cell>
        </row>
        <row r="579">
          <cell r="A579" t="str">
            <v>MNDALY_7_UNIT 1</v>
          </cell>
        </row>
        <row r="580">
          <cell r="A580" t="str">
            <v>MNDALY_7_UNIT 2</v>
          </cell>
        </row>
        <row r="581">
          <cell r="A581" t="str">
            <v>MNDALY_7_UNIT 3</v>
          </cell>
        </row>
        <row r="582">
          <cell r="A582" t="str">
            <v>MNDOTA_1_SOLAR1</v>
          </cell>
        </row>
        <row r="583">
          <cell r="A583" t="str">
            <v>MNDOTA_1_SOLAR2</v>
          </cell>
        </row>
        <row r="584">
          <cell r="A584" t="str">
            <v>MOJAVE_1_SIPHON</v>
          </cell>
        </row>
        <row r="585">
          <cell r="A585" t="str">
            <v>MOJAVW_2_SOLAR</v>
          </cell>
        </row>
        <row r="586">
          <cell r="A586" t="str">
            <v>MONLTH_6_BOREL</v>
          </cell>
        </row>
        <row r="587">
          <cell r="A587" t="str">
            <v>MONTPH_7_UNITS</v>
          </cell>
        </row>
        <row r="588">
          <cell r="A588" t="str">
            <v>MOORPK_2_CALABS</v>
          </cell>
        </row>
        <row r="589">
          <cell r="A589" t="str">
            <v>MOORPK_6_QF</v>
          </cell>
        </row>
        <row r="590">
          <cell r="A590" t="str">
            <v>MORWD_6_QF</v>
          </cell>
        </row>
        <row r="591">
          <cell r="A591" t="str">
            <v>MOSSLD_1_QF</v>
          </cell>
        </row>
        <row r="592">
          <cell r="A592" t="str">
            <v>MOSSLD_2_PSP1</v>
          </cell>
        </row>
        <row r="593">
          <cell r="A593" t="str">
            <v>MOSSLD_2_PSP2</v>
          </cell>
        </row>
        <row r="594">
          <cell r="A594" t="str">
            <v>MRCHNT_2_PL1X3</v>
          </cell>
        </row>
        <row r="595">
          <cell r="A595" t="str">
            <v>MRGT_6_MEF2</v>
          </cell>
        </row>
        <row r="596">
          <cell r="A596" t="str">
            <v>MRGT_6_MMAREF</v>
          </cell>
        </row>
        <row r="597">
          <cell r="A597" t="str">
            <v>MRLSDS_6_SOLAR1</v>
          </cell>
        </row>
        <row r="598">
          <cell r="A598" t="str">
            <v>MSHGTS_6_MMARLF</v>
          </cell>
        </row>
        <row r="599">
          <cell r="A599" t="str">
            <v>MSOLAR_2_SOLAR1</v>
          </cell>
        </row>
        <row r="600">
          <cell r="A600" t="str">
            <v>MSOLAR_2_SOLAR2</v>
          </cell>
        </row>
        <row r="601">
          <cell r="A601" t="str">
            <v>MSOLAR_2_SOLAR3</v>
          </cell>
        </row>
        <row r="602">
          <cell r="A602" t="str">
            <v>MSSION_2_QF</v>
          </cell>
        </row>
        <row r="603">
          <cell r="A603" t="str">
            <v>MSTANG_2_SOLAR</v>
          </cell>
        </row>
        <row r="604">
          <cell r="A604" t="str">
            <v>MSTANG_2_SOLAR3</v>
          </cell>
        </row>
        <row r="605">
          <cell r="A605" t="str">
            <v>MSTANG_2_SOLAR4</v>
          </cell>
        </row>
        <row r="606">
          <cell r="A606" t="str">
            <v>MTNPOS_1_UNIT</v>
          </cell>
        </row>
        <row r="607">
          <cell r="A607" t="str">
            <v>MTWIND_1_UNIT 1</v>
          </cell>
        </row>
        <row r="608">
          <cell r="A608" t="str">
            <v>MTWIND_1_UNIT 2</v>
          </cell>
        </row>
        <row r="609">
          <cell r="A609" t="str">
            <v>MTWIND_1_UNIT 3</v>
          </cell>
        </row>
        <row r="610">
          <cell r="A610" t="str">
            <v>MURRAY_6_UNIT</v>
          </cell>
        </row>
        <row r="611">
          <cell r="A611" t="str">
            <v>NAROW1_2_UNIT</v>
          </cell>
        </row>
        <row r="612">
          <cell r="A612" t="str">
            <v>NAROW2_2_UNIT</v>
          </cell>
        </row>
        <row r="613">
          <cell r="A613" t="str">
            <v>NAVYII_2_UNITS</v>
          </cell>
        </row>
        <row r="614">
          <cell r="A614" t="str">
            <v>NCPA_7_GP1UN1</v>
          </cell>
        </row>
        <row r="615">
          <cell r="A615" t="str">
            <v>NCPA_7_GP1UN2</v>
          </cell>
        </row>
        <row r="616">
          <cell r="A616" t="str">
            <v>NCPA_7_GP2UN3</v>
          </cell>
        </row>
        <row r="617">
          <cell r="A617" t="str">
            <v>NCPA_7_GP2UN4</v>
          </cell>
        </row>
        <row r="618">
          <cell r="A618" t="str">
            <v>NEENCH_6_SOLAR</v>
          </cell>
        </row>
        <row r="619">
          <cell r="A619" t="str">
            <v>NEWARK_1_QF</v>
          </cell>
        </row>
        <row r="620">
          <cell r="A620" t="str">
            <v>NHOGAN_6_UNITS</v>
          </cell>
        </row>
        <row r="621">
          <cell r="A621" t="str">
            <v>NIMTG_6_NIQF</v>
          </cell>
        </row>
        <row r="622">
          <cell r="A622" t="str">
            <v>NOVATO_6_LNDFL</v>
          </cell>
        </row>
        <row r="623">
          <cell r="A623" t="str">
            <v>NWCSTL_7_UNIT 1</v>
          </cell>
        </row>
        <row r="624">
          <cell r="A624" t="str">
            <v>NZWIND_2_WDSTR5</v>
          </cell>
        </row>
        <row r="625">
          <cell r="A625" t="str">
            <v>NZWIND_6_CALWND</v>
          </cell>
        </row>
        <row r="626">
          <cell r="A626" t="str">
            <v>NZWIND_6_WDSTR</v>
          </cell>
        </row>
        <row r="627">
          <cell r="A627" t="str">
            <v>NZWIND_6_WDSTR2</v>
          </cell>
        </row>
        <row r="628">
          <cell r="A628" t="str">
            <v>NZWIND_6_WDSTR3</v>
          </cell>
        </row>
        <row r="629">
          <cell r="A629" t="str">
            <v>NZWIND_6_WDSTR4</v>
          </cell>
        </row>
        <row r="630">
          <cell r="A630" t="str">
            <v>OAK C_1_EBMUD</v>
          </cell>
        </row>
        <row r="631">
          <cell r="A631" t="str">
            <v>OAK C_7_UNIT 1</v>
          </cell>
        </row>
        <row r="632">
          <cell r="A632" t="str">
            <v>OAK C_7_UNIT 2</v>
          </cell>
        </row>
        <row r="633">
          <cell r="A633" t="str">
            <v>OAK C_7_UNIT 3</v>
          </cell>
        </row>
        <row r="634">
          <cell r="A634" t="str">
            <v>OAK L_1_GTG1</v>
          </cell>
        </row>
        <row r="635">
          <cell r="A635" t="str">
            <v>OAKWD_6_ZEPHWD</v>
          </cell>
        </row>
        <row r="636">
          <cell r="A636" t="str">
            <v>OASIS_6_CREST</v>
          </cell>
        </row>
        <row r="637">
          <cell r="A637" t="str">
            <v>OASIS_6_SOLAR1</v>
          </cell>
        </row>
        <row r="638">
          <cell r="A638" t="str">
            <v>OASIS_6_SOLAR2</v>
          </cell>
        </row>
        <row r="639">
          <cell r="A639" t="str">
            <v>OASIS_6_SOLAR3</v>
          </cell>
        </row>
        <row r="640">
          <cell r="A640" t="str">
            <v>OCTILO_5_WIND</v>
          </cell>
        </row>
        <row r="641">
          <cell r="A641" t="str">
            <v>OGROVE_6_PL1X2</v>
          </cell>
        </row>
        <row r="642">
          <cell r="A642" t="str">
            <v>OILFLD_7_QFUNTS</v>
          </cell>
        </row>
        <row r="643">
          <cell r="A643" t="str">
            <v>OLDRIV_6_BIOGAS</v>
          </cell>
        </row>
        <row r="644">
          <cell r="A644" t="str">
            <v>OLDRV1_6_SOLAR</v>
          </cell>
        </row>
        <row r="645">
          <cell r="A645" t="str">
            <v>OLINDA_2_COYCRK</v>
          </cell>
        </row>
        <row r="646">
          <cell r="A646" t="str">
            <v>OLINDA_2_LNDFL2</v>
          </cell>
        </row>
        <row r="647">
          <cell r="A647" t="str">
            <v>OLINDA_2_QF</v>
          </cell>
        </row>
        <row r="648">
          <cell r="A648" t="str">
            <v>OLINDA_7_LNDFIL</v>
          </cell>
        </row>
        <row r="649">
          <cell r="A649" t="str">
            <v>OLIVEP_1_SOLAR</v>
          </cell>
        </row>
        <row r="650">
          <cell r="A650" t="str">
            <v>OLIVEP_1_SOLAR2</v>
          </cell>
        </row>
        <row r="651">
          <cell r="A651" t="str">
            <v>OLSEN_2_UNIT</v>
          </cell>
        </row>
        <row r="652">
          <cell r="A652" t="str">
            <v>OMAR_2_UNIT 1</v>
          </cell>
        </row>
        <row r="653">
          <cell r="A653" t="str">
            <v>OMAR_2_UNIT 2</v>
          </cell>
        </row>
        <row r="654">
          <cell r="A654" t="str">
            <v>OMAR_2_UNIT 3</v>
          </cell>
        </row>
        <row r="655">
          <cell r="A655" t="str">
            <v>OMAR_2_UNIT 4</v>
          </cell>
        </row>
        <row r="656">
          <cell r="A656" t="str">
            <v>ONLLPP_6_UNITS</v>
          </cell>
        </row>
        <row r="657">
          <cell r="A657" t="str">
            <v>ORLND_6_HIGHLI</v>
          </cell>
        </row>
        <row r="658">
          <cell r="A658" t="str">
            <v>ORLND_6_SOLAR1</v>
          </cell>
        </row>
        <row r="659">
          <cell r="A659" t="str">
            <v>ORMOND_7_UNIT 1</v>
          </cell>
        </row>
        <row r="660">
          <cell r="A660" t="str">
            <v>ORMOND_7_UNIT 2</v>
          </cell>
        </row>
        <row r="661">
          <cell r="A661" t="str">
            <v>OROLOM_1_SOLAR1</v>
          </cell>
        </row>
        <row r="662">
          <cell r="A662" t="str">
            <v>OROLOM_1_SOLAR2</v>
          </cell>
        </row>
        <row r="663">
          <cell r="A663" t="str">
            <v>OROVIL_6_UNIT</v>
          </cell>
        </row>
        <row r="664">
          <cell r="A664" t="str">
            <v>OSO_6_NSPIN</v>
          </cell>
        </row>
        <row r="665">
          <cell r="A665" t="str">
            <v>OTAY_6_LNDFL5</v>
          </cell>
        </row>
        <row r="666">
          <cell r="A666" t="str">
            <v>OTAY_6_LNDFL6</v>
          </cell>
        </row>
        <row r="667">
          <cell r="A667" t="str">
            <v>OTAY_6_PL1X2</v>
          </cell>
        </row>
        <row r="668">
          <cell r="A668" t="str">
            <v>OTAY_6_UNITB1</v>
          </cell>
        </row>
        <row r="669">
          <cell r="A669" t="str">
            <v>OTMESA_2_PL1X3</v>
          </cell>
        </row>
        <row r="670">
          <cell r="A670" t="str">
            <v>OXBOW_6_DRUM</v>
          </cell>
        </row>
        <row r="671">
          <cell r="A671" t="str">
            <v>OXMTN_6_LNDFIL</v>
          </cell>
        </row>
        <row r="672">
          <cell r="A672" t="str">
            <v>PACLUM_6_UNIT</v>
          </cell>
        </row>
        <row r="673">
          <cell r="A673" t="str">
            <v>PADUA_2_ONTARO</v>
          </cell>
        </row>
        <row r="674">
          <cell r="A674" t="str">
            <v>PADUA_2_SOLAR1</v>
          </cell>
        </row>
        <row r="675">
          <cell r="A675" t="str">
            <v>PADUA_6_MWDSDM</v>
          </cell>
        </row>
        <row r="676">
          <cell r="A676" t="str">
            <v>PADUA_6_QF</v>
          </cell>
        </row>
        <row r="677">
          <cell r="A677" t="str">
            <v>PADUA_7_SDIMAS</v>
          </cell>
        </row>
        <row r="678">
          <cell r="A678" t="str">
            <v>PAIGES_6_SOLAR</v>
          </cell>
        </row>
        <row r="679">
          <cell r="A679" t="str">
            <v>PALALT_7_COBUG</v>
          </cell>
        </row>
        <row r="680">
          <cell r="A680" t="str">
            <v>PALOMR_2_PL1X3</v>
          </cell>
        </row>
        <row r="681">
          <cell r="A681" t="str">
            <v>PANDOL_6_UNIT</v>
          </cell>
        </row>
        <row r="682">
          <cell r="A682" t="str">
            <v>PANSEA_1_PANARO</v>
          </cell>
        </row>
        <row r="683">
          <cell r="A683" t="str">
            <v>PARDEB_6_UNITS</v>
          </cell>
        </row>
        <row r="684">
          <cell r="A684" t="str">
            <v>PBLOSM_2_SOLAR</v>
          </cell>
        </row>
        <row r="685">
          <cell r="A685" t="str">
            <v>PEABDY_2_LNDFIL</v>
          </cell>
        </row>
        <row r="686">
          <cell r="A686" t="str">
            <v>PEABDY_2_LNDFL1</v>
          </cell>
        </row>
        <row r="687">
          <cell r="A687" t="str">
            <v>PEARBL_2_NSPIN</v>
          </cell>
        </row>
        <row r="688">
          <cell r="A688" t="str">
            <v>PEORIA_1_SOLAR</v>
          </cell>
        </row>
        <row r="689">
          <cell r="A689" t="str">
            <v>PGCC_1_PDRP02</v>
          </cell>
        </row>
        <row r="690">
          <cell r="A690" t="str">
            <v>PGCC_1_PDRP04</v>
          </cell>
        </row>
        <row r="691">
          <cell r="A691" t="str">
            <v>PGCC_1_PDRP05</v>
          </cell>
        </row>
        <row r="692">
          <cell r="A692" t="str">
            <v>PGEB_2_PDRP01</v>
          </cell>
        </row>
        <row r="693">
          <cell r="A693" t="str">
            <v>PGEB_2_PDRP02</v>
          </cell>
        </row>
        <row r="694">
          <cell r="A694" t="str">
            <v>PGEB_2_PDRP03</v>
          </cell>
        </row>
        <row r="695">
          <cell r="A695" t="str">
            <v>PGEB_2_PDRP04</v>
          </cell>
        </row>
        <row r="696">
          <cell r="A696" t="str">
            <v>PGEB_2_PDRP05</v>
          </cell>
        </row>
        <row r="697">
          <cell r="A697" t="str">
            <v>PGEB_2_PDRP06</v>
          </cell>
        </row>
        <row r="698">
          <cell r="A698" t="str">
            <v>PGEB_2_PDRP07</v>
          </cell>
        </row>
        <row r="699">
          <cell r="A699" t="str">
            <v>PGEB_2_PDRP08</v>
          </cell>
        </row>
        <row r="700">
          <cell r="A700" t="str">
            <v>PGEB_2_PDRP09</v>
          </cell>
        </row>
        <row r="701">
          <cell r="A701" t="str">
            <v>PGEB_2_PDRP10</v>
          </cell>
        </row>
        <row r="702">
          <cell r="A702" t="str">
            <v>PGEB_2_RDRR08</v>
          </cell>
        </row>
        <row r="703">
          <cell r="A703" t="str">
            <v>PGF1_2_PDRP03</v>
          </cell>
        </row>
        <row r="704">
          <cell r="A704" t="str">
            <v>PGF1_2_PDRP04</v>
          </cell>
        </row>
        <row r="705">
          <cell r="A705" t="str">
            <v>PGF1_2_PDRP07</v>
          </cell>
        </row>
        <row r="706">
          <cell r="A706" t="str">
            <v>PGF1_2_PDRP08</v>
          </cell>
        </row>
        <row r="707">
          <cell r="A707" t="str">
            <v>PGF1_2_PDRP09</v>
          </cell>
        </row>
        <row r="708">
          <cell r="A708" t="str">
            <v>PGF1_2_PDRP10</v>
          </cell>
        </row>
        <row r="709">
          <cell r="A709" t="str">
            <v>PGF1_2_PDRP11</v>
          </cell>
        </row>
        <row r="710">
          <cell r="A710" t="str">
            <v>PGF1_2_RDRR05</v>
          </cell>
        </row>
        <row r="711">
          <cell r="A711" t="str">
            <v>PGF1_2_RDRR06</v>
          </cell>
        </row>
        <row r="712">
          <cell r="A712" t="str">
            <v>PGFG_1_PDRP03</v>
          </cell>
        </row>
        <row r="713">
          <cell r="A713" t="str">
            <v>PGFG_1_PDRP04</v>
          </cell>
        </row>
        <row r="714">
          <cell r="A714" t="str">
            <v>PGFG_1_PDRP05</v>
          </cell>
        </row>
        <row r="715">
          <cell r="A715" t="str">
            <v>PGFG_1_PDRP06</v>
          </cell>
        </row>
        <row r="716">
          <cell r="A716" t="str">
            <v>PGHB_6_PDRP01</v>
          </cell>
        </row>
        <row r="717">
          <cell r="A717" t="str">
            <v>PGHB_6_PDRP02</v>
          </cell>
        </row>
        <row r="718">
          <cell r="A718" t="str">
            <v>PGKN_2_PDRP02</v>
          </cell>
        </row>
        <row r="719">
          <cell r="A719" t="str">
            <v>PGKN_2_RDRR03</v>
          </cell>
        </row>
        <row r="720">
          <cell r="A720" t="str">
            <v>PGNB_2_PDRP01</v>
          </cell>
        </row>
        <row r="721">
          <cell r="A721" t="str">
            <v>PGNB_2_PDRP02</v>
          </cell>
        </row>
        <row r="722">
          <cell r="A722" t="str">
            <v>PGNB_2_PDRP03</v>
          </cell>
        </row>
        <row r="723">
          <cell r="A723" t="str">
            <v>PGNB_2_PDRP04</v>
          </cell>
        </row>
        <row r="724">
          <cell r="A724" t="str">
            <v>PGNB_2_RDRR01</v>
          </cell>
        </row>
        <row r="725">
          <cell r="A725" t="str">
            <v>PGNC_1_PDRP01</v>
          </cell>
        </row>
        <row r="726">
          <cell r="A726" t="str">
            <v>PGNP_2_PDRP02</v>
          </cell>
        </row>
        <row r="727">
          <cell r="A727" t="str">
            <v>PGNP_2_PDRP03</v>
          </cell>
        </row>
        <row r="728">
          <cell r="A728" t="str">
            <v>PGNP_2_RDRR01</v>
          </cell>
        </row>
        <row r="729">
          <cell r="A729" t="str">
            <v>PGNP_2_RDRR09</v>
          </cell>
        </row>
        <row r="730">
          <cell r="A730" t="str">
            <v>PGP2_2_PDRP01</v>
          </cell>
        </row>
        <row r="731">
          <cell r="A731" t="str">
            <v>PGP2_2_PDRP05</v>
          </cell>
        </row>
        <row r="732">
          <cell r="A732" t="str">
            <v>PGP2_2_PDRP06</v>
          </cell>
        </row>
        <row r="733">
          <cell r="A733" t="str">
            <v>PGP2_2_PDRP07</v>
          </cell>
        </row>
        <row r="734">
          <cell r="A734" t="str">
            <v>PGP2_2_PDRP08</v>
          </cell>
        </row>
        <row r="735">
          <cell r="A735" t="str">
            <v>PGP2_2_PDRP10</v>
          </cell>
        </row>
        <row r="736">
          <cell r="A736" t="str">
            <v>PGSB_1_PDRP02</v>
          </cell>
        </row>
        <row r="737">
          <cell r="A737" t="str">
            <v>PGSB_1_PDRP04</v>
          </cell>
        </row>
        <row r="738">
          <cell r="A738" t="str">
            <v>PGSB_1_PDRP06</v>
          </cell>
        </row>
        <row r="739">
          <cell r="A739" t="str">
            <v>PGSB_1_PDRP08</v>
          </cell>
        </row>
        <row r="740">
          <cell r="A740" t="str">
            <v>PGSB_1_PDRP09</v>
          </cell>
        </row>
        <row r="741">
          <cell r="A741" t="str">
            <v>PGSB_1_PDRP10</v>
          </cell>
        </row>
        <row r="742">
          <cell r="A742" t="str">
            <v>PGSB_1_PDRP11</v>
          </cell>
        </row>
        <row r="743">
          <cell r="A743" t="str">
            <v>PGSB_1_PDRP12</v>
          </cell>
        </row>
        <row r="744">
          <cell r="A744" t="str">
            <v>PGSB_1_PDRP13</v>
          </cell>
        </row>
        <row r="745">
          <cell r="A745" t="str">
            <v>PGSB_1_PDRP14</v>
          </cell>
        </row>
        <row r="746">
          <cell r="A746" t="str">
            <v>PGSB_1_RDRR05</v>
          </cell>
        </row>
        <row r="747">
          <cell r="A747" t="str">
            <v>PGSF_2_PDRP03</v>
          </cell>
        </row>
        <row r="748">
          <cell r="A748" t="str">
            <v>PGSF_2_PDRP04</v>
          </cell>
        </row>
        <row r="749">
          <cell r="A749" t="str">
            <v>PGSF_2_PDRP06</v>
          </cell>
        </row>
        <row r="750">
          <cell r="A750" t="str">
            <v>PGSF_2_PDRP07</v>
          </cell>
        </row>
        <row r="751">
          <cell r="A751" t="str">
            <v>PGSF_2_PDRP08</v>
          </cell>
        </row>
        <row r="752">
          <cell r="A752" t="str">
            <v>PGSF_2_PDRP09</v>
          </cell>
        </row>
        <row r="753">
          <cell r="A753" t="str">
            <v>PGSF_2_PDRP10</v>
          </cell>
        </row>
        <row r="754">
          <cell r="A754" t="str">
            <v>PGSF_2_PDRP11</v>
          </cell>
        </row>
        <row r="755">
          <cell r="A755" t="str">
            <v>PGSF_2_PDRP12</v>
          </cell>
        </row>
        <row r="756">
          <cell r="A756" t="str">
            <v>PGSI_1_PDRP01</v>
          </cell>
        </row>
        <row r="757">
          <cell r="A757" t="str">
            <v>PGSI_1_PDRP02</v>
          </cell>
        </row>
        <row r="758">
          <cell r="A758" t="str">
            <v>PGSI_1_RDRR01</v>
          </cell>
        </row>
        <row r="759">
          <cell r="A759" t="str">
            <v>PGST_2_PDRP01</v>
          </cell>
        </row>
        <row r="760">
          <cell r="A760" t="str">
            <v>PGST_2_PDRP03</v>
          </cell>
        </row>
        <row r="761">
          <cell r="A761" t="str">
            <v>PGST_2_RDRR02</v>
          </cell>
        </row>
        <row r="762">
          <cell r="A762" t="str">
            <v>PGZP_2_PDRP02</v>
          </cell>
        </row>
        <row r="763">
          <cell r="A763" t="str">
            <v>PGZP_2_PDRP03</v>
          </cell>
        </row>
        <row r="764">
          <cell r="A764" t="str">
            <v>PGZP_2_RDRR01</v>
          </cell>
        </row>
        <row r="765">
          <cell r="A765" t="str">
            <v>PGZP_2_RDRR02</v>
          </cell>
        </row>
        <row r="766">
          <cell r="A766" t="str">
            <v>PGZP_2_RDRR03</v>
          </cell>
        </row>
        <row r="767">
          <cell r="A767" t="str">
            <v>PGZP_2_RDRR06</v>
          </cell>
        </row>
        <row r="768">
          <cell r="A768" t="str">
            <v>PHOENX_1_UNIT</v>
          </cell>
        </row>
        <row r="769">
          <cell r="A769" t="str">
            <v>PINFLT_7_UNITS</v>
          </cell>
        </row>
        <row r="770">
          <cell r="A770" t="str">
            <v>PIOPIC_2_CTG1</v>
          </cell>
        </row>
        <row r="771">
          <cell r="A771" t="str">
            <v>PIOPIC_2_CTG2</v>
          </cell>
        </row>
        <row r="772">
          <cell r="A772" t="str">
            <v>PIOPIC_2_CTG3</v>
          </cell>
        </row>
        <row r="773">
          <cell r="A773" t="str">
            <v>PIT1_6_FRIVRA</v>
          </cell>
        </row>
        <row r="774">
          <cell r="A774" t="str">
            <v>PIT1_7_UNIT 1</v>
          </cell>
        </row>
        <row r="775">
          <cell r="A775" t="str">
            <v>PIT1_7_UNIT 2</v>
          </cell>
        </row>
        <row r="776">
          <cell r="A776" t="str">
            <v>PIT3_7_PL1X3</v>
          </cell>
        </row>
        <row r="777">
          <cell r="A777" t="str">
            <v>PIT4_7_PL1X2</v>
          </cell>
        </row>
        <row r="778">
          <cell r="A778" t="str">
            <v>PIT5_7_PL1X2</v>
          </cell>
        </row>
        <row r="779">
          <cell r="A779" t="str">
            <v>PIT5_7_PL3X4</v>
          </cell>
        </row>
        <row r="780">
          <cell r="A780" t="str">
            <v>PIT5_7_QFUNTS</v>
          </cell>
        </row>
        <row r="781">
          <cell r="A781" t="str">
            <v>PIT6_7_UNIT 1</v>
          </cell>
        </row>
        <row r="782">
          <cell r="A782" t="str">
            <v>PIT6_7_UNIT 2</v>
          </cell>
        </row>
        <row r="783">
          <cell r="A783" t="str">
            <v>PIT7_7_UNIT 1</v>
          </cell>
        </row>
        <row r="784">
          <cell r="A784" t="str">
            <v>PIT7_7_UNIT 2</v>
          </cell>
        </row>
        <row r="785">
          <cell r="A785" t="str">
            <v>PLACVL_1_CHILIB</v>
          </cell>
        </row>
        <row r="786">
          <cell r="A786" t="str">
            <v>PLACVL_1_RCKCRE</v>
          </cell>
        </row>
        <row r="787">
          <cell r="A787" t="str">
            <v>PLAINV_6_BSOLAR</v>
          </cell>
        </row>
        <row r="788">
          <cell r="A788" t="str">
            <v>PLAINV_6_DSOLAR</v>
          </cell>
        </row>
        <row r="789">
          <cell r="A789" t="str">
            <v>PLAINV_6_NLRSR1</v>
          </cell>
        </row>
        <row r="790">
          <cell r="A790" t="str">
            <v>PLAINV_6_SOLAR3</v>
          </cell>
        </row>
        <row r="791">
          <cell r="A791" t="str">
            <v>PLAINV_6_SOLARC</v>
          </cell>
        </row>
        <row r="792">
          <cell r="A792" t="str">
            <v>PLSNTG_7_LNCLND</v>
          </cell>
        </row>
        <row r="793">
          <cell r="A793" t="str">
            <v>PMDLET_6_SOLAR1</v>
          </cell>
        </row>
        <row r="794">
          <cell r="A794" t="str">
            <v>PMPJCK_1_RB2SLR</v>
          </cell>
        </row>
        <row r="795">
          <cell r="A795" t="str">
            <v>PMPJCK_1_SOLAR1</v>
          </cell>
        </row>
        <row r="796">
          <cell r="A796" t="str">
            <v>PMPJCK_1_SOLAR2</v>
          </cell>
        </row>
        <row r="797">
          <cell r="A797" t="str">
            <v>PNCHEG_2_PL1X4</v>
          </cell>
        </row>
        <row r="798">
          <cell r="A798" t="str">
            <v>PNCHPP_1_PL1X2</v>
          </cell>
        </row>
        <row r="799">
          <cell r="A799" t="str">
            <v>PNOCHE_1_PL1X2</v>
          </cell>
        </row>
        <row r="800">
          <cell r="A800" t="str">
            <v>PNOCHE_1_UNITA1</v>
          </cell>
        </row>
        <row r="801">
          <cell r="A801" t="str">
            <v>POEPH_7_UNIT 1</v>
          </cell>
        </row>
        <row r="802">
          <cell r="A802" t="str">
            <v>POEPH_7_UNIT 2</v>
          </cell>
        </row>
        <row r="803">
          <cell r="A803" t="str">
            <v>POTTER_6_UNITS</v>
          </cell>
        </row>
        <row r="804">
          <cell r="A804" t="str">
            <v>POTTER_7_VECINO</v>
          </cell>
        </row>
        <row r="805">
          <cell r="A805" t="str">
            <v>PRIMM_2_SOLAR1</v>
          </cell>
        </row>
        <row r="806">
          <cell r="A806" t="str">
            <v>PSWEET_1_STCRUZ</v>
          </cell>
        </row>
        <row r="807">
          <cell r="A807" t="str">
            <v>PSWEET_7_QFUNTS</v>
          </cell>
        </row>
        <row r="808">
          <cell r="A808" t="str">
            <v>PTLOMA_6_NTCCGN</v>
          </cell>
        </row>
        <row r="809">
          <cell r="A809" t="str">
            <v>PTLOMA_6_NTCQF</v>
          </cell>
        </row>
        <row r="810">
          <cell r="A810" t="str">
            <v>PUTHCR_1_SOLAR1</v>
          </cell>
        </row>
        <row r="811">
          <cell r="A811" t="str">
            <v>PWEST_1_UNIT</v>
          </cell>
        </row>
        <row r="812">
          <cell r="A812" t="str">
            <v>RCKCRK_7_UNIT 1</v>
          </cell>
        </row>
        <row r="813">
          <cell r="A813" t="str">
            <v>RCKCRK_7_UNIT 2</v>
          </cell>
        </row>
        <row r="814">
          <cell r="A814" t="str">
            <v>RDWAY_1_CREST</v>
          </cell>
        </row>
        <row r="815">
          <cell r="A815" t="str">
            <v>RECTOR_2_CREST</v>
          </cell>
        </row>
        <row r="816">
          <cell r="A816" t="str">
            <v>RECTOR_2_KAWEAH</v>
          </cell>
        </row>
        <row r="817">
          <cell r="A817" t="str">
            <v>RECTOR_2_KAWH 1</v>
          </cell>
        </row>
        <row r="818">
          <cell r="A818" t="str">
            <v>RECTOR_2_QF</v>
          </cell>
        </row>
        <row r="819">
          <cell r="A819" t="str">
            <v>RECTOR_7_TULARE</v>
          </cell>
        </row>
        <row r="820">
          <cell r="A820" t="str">
            <v>REDBLF_6_UNIT</v>
          </cell>
        </row>
        <row r="821">
          <cell r="A821" t="str">
            <v>REDMAN_2_SOLAR</v>
          </cell>
        </row>
        <row r="822">
          <cell r="A822" t="str">
            <v>REDOND_7_UNIT 5</v>
          </cell>
        </row>
        <row r="823">
          <cell r="A823" t="str">
            <v>REDOND_7_UNIT 6</v>
          </cell>
        </row>
        <row r="824">
          <cell r="A824" t="str">
            <v>REDOND_7_UNIT 7</v>
          </cell>
        </row>
        <row r="825">
          <cell r="A825" t="str">
            <v>REDOND_7_UNIT 8</v>
          </cell>
        </row>
        <row r="826">
          <cell r="A826" t="str">
            <v>REEDLY_6_SOLAR</v>
          </cell>
        </row>
        <row r="827">
          <cell r="A827" t="str">
            <v>RENWD_1_QF</v>
          </cell>
        </row>
        <row r="828">
          <cell r="A828" t="str">
            <v>RHONDO_2_QF</v>
          </cell>
        </row>
        <row r="829">
          <cell r="A829" t="str">
            <v>RHONDO_6_PUENTE</v>
          </cell>
        </row>
        <row r="830">
          <cell r="A830" t="str">
            <v>RICHMN_7_BAYENV</v>
          </cell>
        </row>
        <row r="831">
          <cell r="A831" t="str">
            <v>RIOBRV_6_UNIT 1</v>
          </cell>
        </row>
        <row r="832">
          <cell r="A832" t="str">
            <v>RIOOSO_1_QF</v>
          </cell>
        </row>
        <row r="833">
          <cell r="A833" t="str">
            <v>RNDMTN_2_SLSPHY1</v>
          </cell>
        </row>
        <row r="834">
          <cell r="A834" t="str">
            <v>ROLLIN_6_UNIT</v>
          </cell>
        </row>
        <row r="835">
          <cell r="A835" t="str">
            <v>ROSMDW_2_WIND1</v>
          </cell>
        </row>
        <row r="836">
          <cell r="A836" t="str">
            <v>ROSMND_6_SOLAR</v>
          </cell>
        </row>
        <row r="837">
          <cell r="A837" t="str">
            <v>RSMSLR_6_SOLAR1</v>
          </cell>
        </row>
        <row r="838">
          <cell r="A838" t="str">
            <v>RSMSLR_6_SOLAR2</v>
          </cell>
        </row>
        <row r="839">
          <cell r="A839" t="str">
            <v>RTEDDY_2_SOLAR1</v>
          </cell>
        </row>
        <row r="840">
          <cell r="A840" t="str">
            <v>RTEDDY_2_SOLAR2</v>
          </cell>
        </row>
        <row r="841">
          <cell r="A841" t="str">
            <v>RTREE_2_WIND1</v>
          </cell>
        </row>
        <row r="842">
          <cell r="A842" t="str">
            <v>RTREE_2_WIND2</v>
          </cell>
        </row>
        <row r="843">
          <cell r="A843" t="str">
            <v>RTREE_2_WIND3</v>
          </cell>
        </row>
        <row r="844">
          <cell r="A844" t="str">
            <v>RUSCTY_2_UNITS</v>
          </cell>
        </row>
        <row r="845">
          <cell r="A845" t="str">
            <v>RVRVEW_1_UNITA1</v>
          </cell>
        </row>
        <row r="846">
          <cell r="A846" t="str">
            <v>RVSIDE_2_RERCU3</v>
          </cell>
        </row>
        <row r="847">
          <cell r="A847" t="str">
            <v>RVSIDE_2_RERCU4</v>
          </cell>
        </row>
        <row r="848">
          <cell r="A848" t="str">
            <v>RVSIDE_6_RERCU1</v>
          </cell>
        </row>
        <row r="849">
          <cell r="A849" t="str">
            <v>RVSIDE_6_RERCU2</v>
          </cell>
        </row>
        <row r="850">
          <cell r="A850" t="str">
            <v>RVSIDE_6_SOLAR1</v>
          </cell>
        </row>
        <row r="851">
          <cell r="A851" t="str">
            <v>RVSIDE_6_SPRING</v>
          </cell>
        </row>
        <row r="852">
          <cell r="A852" t="str">
            <v>S_RITA_6_SOLAR1</v>
          </cell>
        </row>
        <row r="853">
          <cell r="A853" t="str">
            <v>SALIRV_2_UNIT</v>
          </cell>
        </row>
        <row r="854">
          <cell r="A854" t="str">
            <v>SALTSP_7_UNITS</v>
          </cell>
        </row>
        <row r="855">
          <cell r="A855" t="str">
            <v>SAMPSN_6_KELCO1</v>
          </cell>
        </row>
        <row r="856">
          <cell r="A856" t="str">
            <v>SANDLT_2_SUNITS</v>
          </cell>
        </row>
        <row r="857">
          <cell r="A857" t="str">
            <v>SANITR_6_UNITS</v>
          </cell>
        </row>
        <row r="858">
          <cell r="A858" t="str">
            <v>SANLOB_1_LNDFIL</v>
          </cell>
        </row>
        <row r="859">
          <cell r="A859" t="str">
            <v>SANTFG_7_UNITS</v>
          </cell>
        </row>
        <row r="860">
          <cell r="A860" t="str">
            <v>SANTGO_2_LNDFL1</v>
          </cell>
        </row>
        <row r="861">
          <cell r="A861" t="str">
            <v>SANTGO_2_MABBT1</v>
          </cell>
        </row>
        <row r="862">
          <cell r="A862" t="str">
            <v>SANWD_1_QF</v>
          </cell>
        </row>
        <row r="863">
          <cell r="A863" t="str">
            <v>SAUGUS_2_TOLAND</v>
          </cell>
        </row>
        <row r="864">
          <cell r="A864" t="str">
            <v>SAUGUS_6_MWDFTH</v>
          </cell>
        </row>
        <row r="865">
          <cell r="A865" t="str">
            <v>SAUGUS_6_PTCHGN</v>
          </cell>
        </row>
        <row r="866">
          <cell r="A866" t="str">
            <v>SAUGUS_6_QF</v>
          </cell>
        </row>
        <row r="867">
          <cell r="A867" t="str">
            <v>SAUGUS_7_CHIQCN</v>
          </cell>
        </row>
        <row r="868">
          <cell r="A868" t="str">
            <v>SAUGUS_7_LOPEZ</v>
          </cell>
        </row>
        <row r="869">
          <cell r="A869" t="str">
            <v>SBERDO_2_PSP3</v>
          </cell>
        </row>
        <row r="870">
          <cell r="A870" t="str">
            <v>SBERDO_2_PSP4</v>
          </cell>
        </row>
        <row r="871">
          <cell r="A871" t="str">
            <v>SBERDO_2_QF</v>
          </cell>
        </row>
        <row r="872">
          <cell r="A872" t="str">
            <v>SBERDO_2_REDLND</v>
          </cell>
        </row>
        <row r="873">
          <cell r="A873" t="str">
            <v>SBERDO_2_RTS005</v>
          </cell>
        </row>
        <row r="874">
          <cell r="A874" t="str">
            <v>SBERDO_2_RTS007</v>
          </cell>
        </row>
        <row r="875">
          <cell r="A875" t="str">
            <v>SBERDO_2_RTS011</v>
          </cell>
        </row>
        <row r="876">
          <cell r="A876" t="str">
            <v>SBERDO_2_RTS013</v>
          </cell>
        </row>
        <row r="877">
          <cell r="A877" t="str">
            <v>SBERDO_2_RTS016</v>
          </cell>
        </row>
        <row r="878">
          <cell r="A878" t="str">
            <v>SBERDO_2_RTS048</v>
          </cell>
        </row>
        <row r="879">
          <cell r="A879" t="str">
            <v>SBERDO_2_SNTANA</v>
          </cell>
        </row>
        <row r="880">
          <cell r="A880" t="str">
            <v>SBERDO_6_MILLCK</v>
          </cell>
        </row>
        <row r="881">
          <cell r="A881" t="str">
            <v>SCEC_1_PDRP03</v>
          </cell>
        </row>
        <row r="882">
          <cell r="A882" t="str">
            <v>SCEC_1_PDRP26</v>
          </cell>
        </row>
        <row r="883">
          <cell r="A883" t="str">
            <v>SCEC_1_PDRP27</v>
          </cell>
        </row>
        <row r="884">
          <cell r="A884" t="str">
            <v>SCEC_1_PDRP28</v>
          </cell>
        </row>
        <row r="885">
          <cell r="A885" t="str">
            <v>SCEC_1_PDRP29</v>
          </cell>
        </row>
        <row r="886">
          <cell r="A886" t="str">
            <v>SCEC_1_PDRP30</v>
          </cell>
        </row>
        <row r="887">
          <cell r="A887" t="str">
            <v>SCEC_1_PDRP31</v>
          </cell>
        </row>
        <row r="888">
          <cell r="A888" t="str">
            <v>SCEC_1_PDRP32</v>
          </cell>
        </row>
        <row r="889">
          <cell r="A889" t="str">
            <v>SCEC_1_PDRP33</v>
          </cell>
        </row>
        <row r="890">
          <cell r="A890" t="str">
            <v>SCEC_1_PDRP36</v>
          </cell>
        </row>
        <row r="891">
          <cell r="A891" t="str">
            <v>SCEC_1_PDRP37</v>
          </cell>
        </row>
        <row r="892">
          <cell r="A892" t="str">
            <v>SCEC_1_PDRP38</v>
          </cell>
        </row>
        <row r="893">
          <cell r="A893" t="str">
            <v>SCEC_1_PDRP39</v>
          </cell>
        </row>
        <row r="894">
          <cell r="A894" t="str">
            <v>SCEN_6_PDRP01</v>
          </cell>
        </row>
        <row r="895">
          <cell r="A895" t="str">
            <v>SCEN_6_PDRP17</v>
          </cell>
        </row>
        <row r="896">
          <cell r="A896" t="str">
            <v>SCEN_6_PDRP18</v>
          </cell>
        </row>
        <row r="897">
          <cell r="A897" t="str">
            <v>SCEN_6_PDRP19</v>
          </cell>
        </row>
        <row r="898">
          <cell r="A898" t="str">
            <v>SCEN_6_PDRP20</v>
          </cell>
        </row>
        <row r="899">
          <cell r="A899" t="str">
            <v>SCEW_2_PDRP01</v>
          </cell>
        </row>
        <row r="900">
          <cell r="A900" t="str">
            <v>SCEW_2_PDRP04</v>
          </cell>
        </row>
        <row r="901">
          <cell r="A901" t="str">
            <v>SCEW_2_PDRP05</v>
          </cell>
        </row>
        <row r="902">
          <cell r="A902" t="str">
            <v>SCEW_2_PDRP15</v>
          </cell>
        </row>
        <row r="903">
          <cell r="A903" t="str">
            <v>SCEW_2_PDRP16</v>
          </cell>
        </row>
        <row r="904">
          <cell r="A904" t="str">
            <v>SCEW_2_PDRP17</v>
          </cell>
        </row>
        <row r="905">
          <cell r="A905" t="str">
            <v>SCEW_2_PDRP18</v>
          </cell>
        </row>
        <row r="906">
          <cell r="A906" t="str">
            <v>SCEW_2_PDRP19</v>
          </cell>
        </row>
        <row r="907">
          <cell r="A907" t="str">
            <v>SCEW_2_PDRP20</v>
          </cell>
        </row>
        <row r="908">
          <cell r="A908" t="str">
            <v>SCEW_2_PDRP21</v>
          </cell>
        </row>
        <row r="909">
          <cell r="A909" t="str">
            <v>SCEW_2_PDRP24</v>
          </cell>
        </row>
        <row r="910">
          <cell r="A910" t="str">
            <v>SCEW_2_PDRP25</v>
          </cell>
        </row>
        <row r="911">
          <cell r="A911" t="str">
            <v>SCEW_2_PDRP26</v>
          </cell>
        </row>
        <row r="912">
          <cell r="A912" t="str">
            <v>SCHD_1_PDRP11</v>
          </cell>
        </row>
        <row r="913">
          <cell r="A913" t="str">
            <v>SCHD_1_PDRP12</v>
          </cell>
        </row>
        <row r="914">
          <cell r="A914" t="str">
            <v>SCHD_1_PDRP15</v>
          </cell>
        </row>
        <row r="915">
          <cell r="A915" t="str">
            <v>SCHLTE_1_PL1X3</v>
          </cell>
        </row>
        <row r="916">
          <cell r="A916" t="str">
            <v>SCHNDR_1_FIVPTS</v>
          </cell>
        </row>
        <row r="917">
          <cell r="A917" t="str">
            <v>SCHNDR_1_WSTSDE</v>
          </cell>
        </row>
        <row r="918">
          <cell r="A918" t="str">
            <v>SCLD_1_PDRP08</v>
          </cell>
        </row>
        <row r="919">
          <cell r="A919" t="str">
            <v>SCLD_1_PDRP10</v>
          </cell>
        </row>
        <row r="920">
          <cell r="A920" t="str">
            <v>SCNW_6_PDRP10</v>
          </cell>
        </row>
        <row r="921">
          <cell r="A921" t="str">
            <v>SCNW_6_PDRP11</v>
          </cell>
        </row>
        <row r="922">
          <cell r="A922" t="str">
            <v>SCNW_6_PDRP12</v>
          </cell>
        </row>
        <row r="923">
          <cell r="A923" t="str">
            <v>SCNW_6_PDRP15</v>
          </cell>
        </row>
        <row r="924">
          <cell r="A924" t="str">
            <v>SDG1_1_PDRP01</v>
          </cell>
        </row>
        <row r="925">
          <cell r="A925" t="str">
            <v>SDG1_1_PDRP02</v>
          </cell>
        </row>
        <row r="926">
          <cell r="A926" t="str">
            <v>SDG1_1_PDRP03</v>
          </cell>
        </row>
        <row r="927">
          <cell r="A927" t="str">
            <v>SDG1_1_PDRP04</v>
          </cell>
        </row>
        <row r="928">
          <cell r="A928" t="str">
            <v>SDG1_1_PDRP05</v>
          </cell>
        </row>
        <row r="929">
          <cell r="A929" t="str">
            <v>SDG1_1_PDRP06</v>
          </cell>
        </row>
        <row r="930">
          <cell r="A930" t="str">
            <v>SDG1_1_PDRP07</v>
          </cell>
        </row>
        <row r="931">
          <cell r="A931" t="str">
            <v>SDG1_1_PDRP08</v>
          </cell>
        </row>
        <row r="932">
          <cell r="A932" t="str">
            <v>SDG1_1_PDRP09</v>
          </cell>
        </row>
        <row r="933">
          <cell r="A933" t="str">
            <v>SDG1_1_PDRP10</v>
          </cell>
        </row>
        <row r="934">
          <cell r="A934" t="str">
            <v>SDG1_1_PDRP11</v>
          </cell>
        </row>
        <row r="935">
          <cell r="A935" t="str">
            <v>SDG1_1_PDRP14</v>
          </cell>
        </row>
        <row r="936">
          <cell r="A936" t="str">
            <v>SDG1_1_PDRP15</v>
          </cell>
        </row>
        <row r="937">
          <cell r="A937" t="str">
            <v>SDG1_1_PDRP16</v>
          </cell>
        </row>
        <row r="938">
          <cell r="A938" t="str">
            <v>SDG1_1_PDRP17</v>
          </cell>
        </row>
        <row r="939">
          <cell r="A939" t="str">
            <v>SDG1_1_PDRP18</v>
          </cell>
        </row>
        <row r="940">
          <cell r="A940" t="str">
            <v>SDG1_1_PDRP19</v>
          </cell>
        </row>
        <row r="941">
          <cell r="A941" t="str">
            <v>SEARLS_7_ARGUS</v>
          </cell>
        </row>
        <row r="942">
          <cell r="A942" t="str">
            <v>SEGS_1_SR2SL2</v>
          </cell>
        </row>
        <row r="943">
          <cell r="A943" t="str">
            <v>SENTNL_2_CTG1</v>
          </cell>
        </row>
        <row r="944">
          <cell r="A944" t="str">
            <v>SENTNL_2_CTG2</v>
          </cell>
        </row>
        <row r="945">
          <cell r="A945" t="str">
            <v>SENTNL_2_CTG3</v>
          </cell>
        </row>
        <row r="946">
          <cell r="A946" t="str">
            <v>SENTNL_2_CTG4</v>
          </cell>
        </row>
        <row r="947">
          <cell r="A947" t="str">
            <v>SENTNL_2_CTG5</v>
          </cell>
        </row>
        <row r="948">
          <cell r="A948" t="str">
            <v>SENTNL_2_CTG6</v>
          </cell>
        </row>
        <row r="949">
          <cell r="A949" t="str">
            <v>SENTNL_2_CTG7</v>
          </cell>
        </row>
        <row r="950">
          <cell r="A950" t="str">
            <v>SENTNL_2_CTG8</v>
          </cell>
        </row>
        <row r="951">
          <cell r="A951" t="str">
            <v>SGREGY_6_SANGER</v>
          </cell>
        </row>
        <row r="952">
          <cell r="A952" t="str">
            <v>SHUTLE_6_CREST</v>
          </cell>
        </row>
        <row r="953">
          <cell r="A953" t="str">
            <v>SIERRA_1_UNITS</v>
          </cell>
        </row>
        <row r="954">
          <cell r="A954" t="str">
            <v>SISQUC_1_SMARIA</v>
          </cell>
        </row>
        <row r="955">
          <cell r="A955" t="str">
            <v>SKERN_6_SOLAR1</v>
          </cell>
        </row>
        <row r="956">
          <cell r="A956" t="str">
            <v>SKERN_6_SOLAR2</v>
          </cell>
        </row>
        <row r="957">
          <cell r="A957" t="str">
            <v>SLST13_2_SOLAR1</v>
          </cell>
        </row>
        <row r="958">
          <cell r="A958" t="str">
            <v>SLSTR1_2_SOLAR1</v>
          </cell>
        </row>
        <row r="959">
          <cell r="A959" t="str">
            <v>SLSTR2_2_SOLAR2</v>
          </cell>
        </row>
        <row r="960">
          <cell r="A960" t="str">
            <v>SLUISP_2_UNITS</v>
          </cell>
        </row>
        <row r="961">
          <cell r="A961" t="str">
            <v>SLYCRK_1_UNIT 1</v>
          </cell>
        </row>
        <row r="962">
          <cell r="A962" t="str">
            <v>SMPRIP_1_SMPSON</v>
          </cell>
        </row>
        <row r="963">
          <cell r="A963" t="str">
            <v>SMRCOS_6_LNDFIL</v>
          </cell>
        </row>
        <row r="964">
          <cell r="A964" t="str">
            <v>SMUDGO_7_UNIT 1</v>
          </cell>
        </row>
        <row r="965">
          <cell r="A965" t="str">
            <v>SNCLRA_2_HOWLNG</v>
          </cell>
        </row>
        <row r="966">
          <cell r="A966" t="str">
            <v>SNCLRA_2_SPRHYD</v>
          </cell>
        </row>
        <row r="967">
          <cell r="A967" t="str">
            <v>SNCLRA_2_UNIT1</v>
          </cell>
        </row>
        <row r="968">
          <cell r="A968" t="str">
            <v>SNCLRA_6_OXGEN</v>
          </cell>
        </row>
        <row r="969">
          <cell r="A969" t="str">
            <v>SNCLRA_6_PROCGN</v>
          </cell>
        </row>
        <row r="970">
          <cell r="A970" t="str">
            <v>SNCLRA_6_QF</v>
          </cell>
        </row>
        <row r="971">
          <cell r="A971" t="str">
            <v>SNCLRA_6_WILLMT</v>
          </cell>
        </row>
        <row r="972">
          <cell r="A972" t="str">
            <v>SNDBAR_7_UNIT 1</v>
          </cell>
        </row>
        <row r="973">
          <cell r="A973" t="str">
            <v>SNMALF_6_UNITS</v>
          </cell>
        </row>
        <row r="974">
          <cell r="A974" t="str">
            <v>SOUTH_2_UNIT</v>
          </cell>
        </row>
        <row r="975">
          <cell r="A975" t="str">
            <v>SPAULD_6_UNIT 3</v>
          </cell>
        </row>
        <row r="976">
          <cell r="A976" t="str">
            <v>SPAULD_6_UNIT12</v>
          </cell>
        </row>
        <row r="977">
          <cell r="A977" t="str">
            <v>SPBURN_2_UNIT 1</v>
          </cell>
        </row>
        <row r="978">
          <cell r="A978" t="str">
            <v>SPBURN_7_SNOWMT</v>
          </cell>
        </row>
        <row r="979">
          <cell r="A979" t="str">
            <v>SPI LI_2_UNIT 1</v>
          </cell>
        </row>
        <row r="980">
          <cell r="A980" t="str">
            <v>SPIAND_1_ANDSN2</v>
          </cell>
        </row>
        <row r="981">
          <cell r="A981" t="str">
            <v>SPICER_1_UNITS</v>
          </cell>
        </row>
        <row r="982">
          <cell r="A982" t="str">
            <v>SPIFBD_1_PL1X2</v>
          </cell>
        </row>
        <row r="983">
          <cell r="A983" t="str">
            <v>SPQUIN_6_SRPCQU</v>
          </cell>
        </row>
        <row r="984">
          <cell r="A984" t="str">
            <v>SPRGAP_1_UNIT 1</v>
          </cell>
        </row>
        <row r="985">
          <cell r="A985" t="str">
            <v>SPRGVL_2_CREST</v>
          </cell>
        </row>
        <row r="986">
          <cell r="A986" t="str">
            <v>SPRGVL_2_QF</v>
          </cell>
        </row>
        <row r="987">
          <cell r="A987" t="str">
            <v>SPRGVL_2_TULE</v>
          </cell>
        </row>
        <row r="988">
          <cell r="A988" t="str">
            <v>SPRGVL_2_TULESC</v>
          </cell>
        </row>
        <row r="989">
          <cell r="A989" t="str">
            <v>SRINTL_6_UNIT</v>
          </cell>
        </row>
        <row r="990">
          <cell r="A990" t="str">
            <v>STANIS_7_UNIT 1</v>
          </cell>
        </row>
        <row r="991">
          <cell r="A991" t="str">
            <v>STAUFF_1_UNIT</v>
          </cell>
        </row>
        <row r="992">
          <cell r="A992" t="str">
            <v>STIGCT_2_LODI</v>
          </cell>
        </row>
        <row r="993">
          <cell r="A993" t="str">
            <v>STNRES_1_UNIT</v>
          </cell>
        </row>
        <row r="994">
          <cell r="A994" t="str">
            <v>STOILS_1_UNITS</v>
          </cell>
        </row>
        <row r="995">
          <cell r="A995" t="str">
            <v>STOREY_2_MDRCH2</v>
          </cell>
        </row>
        <row r="996">
          <cell r="A996" t="str">
            <v>STOREY_2_MDRCH3</v>
          </cell>
        </row>
        <row r="997">
          <cell r="A997" t="str">
            <v>STOREY_2_MDRCH4</v>
          </cell>
        </row>
        <row r="998">
          <cell r="A998" t="str">
            <v>STOREY_7_MDRCHW</v>
          </cell>
        </row>
        <row r="999">
          <cell r="A999" t="str">
            <v>STROUD_6_SOLAR</v>
          </cell>
        </row>
        <row r="1000">
          <cell r="A1000" t="str">
            <v>SUNRIS_2_PL1X3</v>
          </cell>
        </row>
        <row r="1001">
          <cell r="A1001" t="str">
            <v>SUNSET_2_UNITS</v>
          </cell>
        </row>
        <row r="1002">
          <cell r="A1002" t="str">
            <v>SUNSHN_2_LNDFL</v>
          </cell>
        </row>
        <row r="1003">
          <cell r="A1003" t="str">
            <v>SUTTER_2_PL1X3</v>
          </cell>
        </row>
        <row r="1004">
          <cell r="A1004" t="str">
            <v>SYCAMR_2_UNIT 1</v>
          </cell>
        </row>
        <row r="1005">
          <cell r="A1005" t="str">
            <v>SYCAMR_2_UNIT 2</v>
          </cell>
        </row>
        <row r="1006">
          <cell r="A1006" t="str">
            <v>SYCAMR_2_UNIT 3</v>
          </cell>
        </row>
        <row r="1007">
          <cell r="A1007" t="str">
            <v>SYCAMR_2_UNIT 4</v>
          </cell>
        </row>
        <row r="1008">
          <cell r="A1008" t="str">
            <v>TANHIL_6_SOLART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ources"/>
      <sheetName val="Other"/>
      <sheetName val="Lists"/>
      <sheetName val="Sheet1"/>
      <sheetName val="PRM For Annual RA"/>
      <sheetName val="Flexible RA Capacity"/>
    </sheetNames>
    <sheetDataSet>
      <sheetData sheetId="0" refreshError="1"/>
      <sheetData sheetId="1" refreshError="1"/>
      <sheetData sheetId="2">
        <row r="2">
          <cell r="A2" t="str">
            <v>Monthly</v>
          </cell>
        </row>
        <row r="3">
          <cell r="A3" t="str">
            <v>Annual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  <sheetName val="Sheet1"/>
    </sheetNames>
    <sheetDataSet>
      <sheetData sheetId="0"/>
      <sheetData sheetId="1"/>
      <sheetData sheetId="2"/>
      <sheetData sheetId="3">
        <row r="32">
          <cell r="B32" t="str">
            <v>Yes - SOLR</v>
          </cell>
        </row>
        <row r="33">
          <cell r="B33" t="str">
            <v>Yes - WIND</v>
          </cell>
        </row>
        <row r="34">
          <cell r="B34" t="str">
            <v>No</v>
          </cell>
        </row>
      </sheetData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M eligible contracts '24"/>
      <sheetName val="CAM eligible contracts '25"/>
      <sheetName val="CAM eligible contracts '26"/>
      <sheetName val="Emergency Reliability Resources"/>
      <sheetName val="MCAM Resources"/>
      <sheetName val="2023 NQC_060623"/>
      <sheetName val="2023 EFC_060923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RESOURCE_ID</v>
          </cell>
          <cell r="E1" t="str">
            <v>APR</v>
          </cell>
          <cell r="F1" t="str">
            <v>MAY</v>
          </cell>
          <cell r="G1" t="str">
            <v>JUN</v>
          </cell>
          <cell r="H1" t="str">
            <v>JUL</v>
          </cell>
          <cell r="I1" t="str">
            <v>AUG</v>
          </cell>
          <cell r="J1" t="str">
            <v>SEP</v>
          </cell>
          <cell r="K1" t="str">
            <v>OCT</v>
          </cell>
          <cell r="L1" t="str">
            <v>NOV</v>
          </cell>
          <cell r="M1" t="str">
            <v>DEC</v>
          </cell>
        </row>
        <row r="2">
          <cell r="A2" t="str">
            <v>ADLIN_1_UNITS</v>
          </cell>
          <cell r="E2">
            <v>14</v>
          </cell>
          <cell r="F2">
            <v>14</v>
          </cell>
          <cell r="G2">
            <v>14</v>
          </cell>
          <cell r="H2">
            <v>14</v>
          </cell>
          <cell r="I2">
            <v>14</v>
          </cell>
          <cell r="J2">
            <v>14</v>
          </cell>
          <cell r="K2">
            <v>14</v>
          </cell>
          <cell r="L2">
            <v>14</v>
          </cell>
          <cell r="M2">
            <v>14</v>
          </cell>
        </row>
        <row r="3">
          <cell r="A3" t="str">
            <v>AGCANA_X_HOOVER</v>
          </cell>
          <cell r="E3">
            <v>40</v>
          </cell>
          <cell r="F3">
            <v>40</v>
          </cell>
          <cell r="G3">
            <v>40</v>
          </cell>
          <cell r="H3">
            <v>40</v>
          </cell>
          <cell r="I3">
            <v>40</v>
          </cell>
          <cell r="J3">
            <v>40</v>
          </cell>
          <cell r="K3">
            <v>40</v>
          </cell>
          <cell r="L3">
            <v>40</v>
          </cell>
          <cell r="M3">
            <v>40</v>
          </cell>
        </row>
        <row r="4">
          <cell r="A4" t="str">
            <v>AGRICO_6_PL3N5</v>
          </cell>
          <cell r="E4">
            <v>22.69</v>
          </cell>
          <cell r="F4">
            <v>22.69</v>
          </cell>
          <cell r="G4">
            <v>22.69</v>
          </cell>
          <cell r="H4">
            <v>22.69</v>
          </cell>
          <cell r="I4">
            <v>22.69</v>
          </cell>
          <cell r="J4">
            <v>22.69</v>
          </cell>
          <cell r="K4">
            <v>22.69</v>
          </cell>
          <cell r="L4">
            <v>22.69</v>
          </cell>
          <cell r="M4">
            <v>22.69</v>
          </cell>
        </row>
        <row r="5">
          <cell r="A5" t="str">
            <v>AGRICO_7_UNIT</v>
          </cell>
          <cell r="E5">
            <v>48.58</v>
          </cell>
          <cell r="F5">
            <v>48.58</v>
          </cell>
          <cell r="G5">
            <v>48.58</v>
          </cell>
          <cell r="H5">
            <v>48.58</v>
          </cell>
          <cell r="I5">
            <v>48.58</v>
          </cell>
          <cell r="J5">
            <v>48.58</v>
          </cell>
          <cell r="K5">
            <v>48.58</v>
          </cell>
          <cell r="L5">
            <v>48.58</v>
          </cell>
          <cell r="M5">
            <v>48.58</v>
          </cell>
        </row>
        <row r="6">
          <cell r="A6" t="str">
            <v>ALAMIT_2_PL1X3</v>
          </cell>
          <cell r="E6">
            <v>541.94000000000005</v>
          </cell>
          <cell r="F6">
            <v>541.94000000000005</v>
          </cell>
          <cell r="G6">
            <v>541.94000000000005</v>
          </cell>
          <cell r="H6">
            <v>541.94000000000005</v>
          </cell>
          <cell r="I6">
            <v>541.94000000000005</v>
          </cell>
          <cell r="J6">
            <v>541.94000000000005</v>
          </cell>
          <cell r="K6">
            <v>541.94000000000005</v>
          </cell>
          <cell r="L6">
            <v>541.94000000000005</v>
          </cell>
          <cell r="M6">
            <v>541.94000000000005</v>
          </cell>
        </row>
        <row r="7">
          <cell r="A7" t="str">
            <v>ALAMIT_7_ES1</v>
          </cell>
          <cell r="E7">
            <v>200.89</v>
          </cell>
          <cell r="F7">
            <v>200.89</v>
          </cell>
          <cell r="G7">
            <v>200.89</v>
          </cell>
          <cell r="H7">
            <v>200.89</v>
          </cell>
          <cell r="I7">
            <v>200.89</v>
          </cell>
          <cell r="J7">
            <v>200.89</v>
          </cell>
          <cell r="K7">
            <v>200.89</v>
          </cell>
          <cell r="L7">
            <v>200.89</v>
          </cell>
          <cell r="M7">
            <v>200.89</v>
          </cell>
        </row>
        <row r="8">
          <cell r="A8" t="str">
            <v>ALAMIT_7_UNIT 3</v>
          </cell>
          <cell r="E8">
            <v>306.76</v>
          </cell>
          <cell r="F8">
            <v>306.76</v>
          </cell>
          <cell r="G8">
            <v>306.76</v>
          </cell>
          <cell r="H8">
            <v>306.76</v>
          </cell>
          <cell r="I8">
            <v>306.76</v>
          </cell>
          <cell r="J8">
            <v>306.76</v>
          </cell>
          <cell r="K8">
            <v>306.76</v>
          </cell>
          <cell r="L8">
            <v>306.76</v>
          </cell>
          <cell r="M8">
            <v>306.76</v>
          </cell>
        </row>
        <row r="9">
          <cell r="A9" t="str">
            <v>ALAMIT_7_UNIT 4</v>
          </cell>
          <cell r="E9">
            <v>314.43</v>
          </cell>
          <cell r="F9">
            <v>314.43</v>
          </cell>
          <cell r="G9">
            <v>314.43</v>
          </cell>
          <cell r="H9">
            <v>314.43</v>
          </cell>
          <cell r="I9">
            <v>314.43</v>
          </cell>
          <cell r="J9">
            <v>314.43</v>
          </cell>
          <cell r="K9">
            <v>314.43</v>
          </cell>
          <cell r="L9">
            <v>314.43</v>
          </cell>
          <cell r="M9">
            <v>314.43</v>
          </cell>
        </row>
        <row r="10">
          <cell r="A10" t="str">
            <v>ALAMIT_7_UNIT 5</v>
          </cell>
          <cell r="E10">
            <v>410</v>
          </cell>
          <cell r="F10">
            <v>410</v>
          </cell>
          <cell r="G10">
            <v>410</v>
          </cell>
          <cell r="H10">
            <v>410</v>
          </cell>
          <cell r="I10">
            <v>410</v>
          </cell>
          <cell r="J10">
            <v>410</v>
          </cell>
          <cell r="K10">
            <v>410</v>
          </cell>
          <cell r="L10">
            <v>410</v>
          </cell>
          <cell r="M10">
            <v>410</v>
          </cell>
        </row>
        <row r="11">
          <cell r="A11" t="str">
            <v>ALAMO_6_UNIT</v>
          </cell>
          <cell r="E11">
            <v>8.6999999999999993</v>
          </cell>
          <cell r="F11">
            <v>8.33</v>
          </cell>
          <cell r="G11">
            <v>8.4499999999999993</v>
          </cell>
          <cell r="H11">
            <v>14</v>
          </cell>
          <cell r="I11">
            <v>13.07</v>
          </cell>
          <cell r="J11">
            <v>9.5399999999999991</v>
          </cell>
          <cell r="K11">
            <v>4.37</v>
          </cell>
          <cell r="L11">
            <v>0</v>
          </cell>
          <cell r="M11">
            <v>0</v>
          </cell>
        </row>
        <row r="12">
          <cell r="A12" t="str">
            <v>ALMASL_2_AL6BT6</v>
          </cell>
          <cell r="E12">
            <v>100</v>
          </cell>
          <cell r="F12">
            <v>100</v>
          </cell>
          <cell r="G12">
            <v>100</v>
          </cell>
          <cell r="H12">
            <v>100</v>
          </cell>
          <cell r="I12">
            <v>100</v>
          </cell>
          <cell r="J12">
            <v>100</v>
          </cell>
          <cell r="K12">
            <v>100</v>
          </cell>
          <cell r="L12">
            <v>100</v>
          </cell>
          <cell r="M12">
            <v>100</v>
          </cell>
        </row>
        <row r="13">
          <cell r="A13" t="str">
            <v>ALMEGT_1_UNIT 1</v>
          </cell>
          <cell r="E13">
            <v>23.4</v>
          </cell>
          <cell r="F13">
            <v>23.4</v>
          </cell>
          <cell r="G13">
            <v>23.4</v>
          </cell>
          <cell r="H13">
            <v>23.4</v>
          </cell>
          <cell r="I13">
            <v>23.4</v>
          </cell>
          <cell r="J13">
            <v>23.4</v>
          </cell>
          <cell r="K13">
            <v>23.4</v>
          </cell>
          <cell r="L13">
            <v>23.4</v>
          </cell>
          <cell r="M13">
            <v>23.4</v>
          </cell>
        </row>
        <row r="14">
          <cell r="A14" t="str">
            <v>ALMEGT_1_UNIT 2</v>
          </cell>
          <cell r="E14">
            <v>23.5</v>
          </cell>
          <cell r="F14">
            <v>23.5</v>
          </cell>
          <cell r="G14">
            <v>23.5</v>
          </cell>
          <cell r="H14">
            <v>23.5</v>
          </cell>
          <cell r="I14">
            <v>23.5</v>
          </cell>
          <cell r="J14">
            <v>23.5</v>
          </cell>
          <cell r="K14">
            <v>23.5</v>
          </cell>
          <cell r="L14">
            <v>23.5</v>
          </cell>
          <cell r="M14">
            <v>23.5</v>
          </cell>
        </row>
        <row r="15">
          <cell r="A15" t="str">
            <v>ANAHM_2_CANYN1</v>
          </cell>
          <cell r="E15">
            <v>49.21</v>
          </cell>
          <cell r="F15">
            <v>49.21</v>
          </cell>
          <cell r="G15">
            <v>49.21</v>
          </cell>
          <cell r="H15">
            <v>49.21</v>
          </cell>
          <cell r="I15">
            <v>49.21</v>
          </cell>
          <cell r="J15">
            <v>49.21</v>
          </cell>
          <cell r="K15">
            <v>49.21</v>
          </cell>
          <cell r="L15">
            <v>49.21</v>
          </cell>
          <cell r="M15">
            <v>49.21</v>
          </cell>
        </row>
        <row r="16">
          <cell r="A16" t="str">
            <v>ANAHM_2_CANYN2</v>
          </cell>
          <cell r="E16">
            <v>48.04</v>
          </cell>
          <cell r="F16">
            <v>48.04</v>
          </cell>
          <cell r="G16">
            <v>48.04</v>
          </cell>
          <cell r="H16">
            <v>48.04</v>
          </cell>
          <cell r="I16">
            <v>48.04</v>
          </cell>
          <cell r="J16">
            <v>48.04</v>
          </cell>
          <cell r="K16">
            <v>48.04</v>
          </cell>
          <cell r="L16">
            <v>48.04</v>
          </cell>
          <cell r="M16">
            <v>48.04</v>
          </cell>
        </row>
        <row r="17">
          <cell r="A17" t="str">
            <v>ANAHM_2_CANYN3</v>
          </cell>
          <cell r="E17">
            <v>46.49</v>
          </cell>
          <cell r="F17">
            <v>46.49</v>
          </cell>
          <cell r="G17">
            <v>46.49</v>
          </cell>
          <cell r="H17">
            <v>46.49</v>
          </cell>
          <cell r="I17">
            <v>46.49</v>
          </cell>
          <cell r="J17">
            <v>46.49</v>
          </cell>
          <cell r="K17">
            <v>46.49</v>
          </cell>
          <cell r="L17">
            <v>46.49</v>
          </cell>
          <cell r="M17">
            <v>46.49</v>
          </cell>
        </row>
        <row r="18">
          <cell r="A18" t="str">
            <v>ANAHM_2_CANYN4</v>
          </cell>
          <cell r="E18">
            <v>49.8</v>
          </cell>
          <cell r="F18">
            <v>49.8</v>
          </cell>
          <cell r="G18">
            <v>49.8</v>
          </cell>
          <cell r="H18">
            <v>49.8</v>
          </cell>
          <cell r="I18">
            <v>49.8</v>
          </cell>
          <cell r="J18">
            <v>49.8</v>
          </cell>
          <cell r="K18">
            <v>49.8</v>
          </cell>
          <cell r="L18">
            <v>49.8</v>
          </cell>
          <cell r="M18">
            <v>49.8</v>
          </cell>
        </row>
        <row r="19">
          <cell r="A19" t="str">
            <v>BALCHS_7_UNIT 1</v>
          </cell>
          <cell r="E19">
            <v>24.8</v>
          </cell>
          <cell r="F19">
            <v>24.8</v>
          </cell>
          <cell r="G19">
            <v>24.8</v>
          </cell>
          <cell r="H19">
            <v>31</v>
          </cell>
          <cell r="I19">
            <v>31</v>
          </cell>
          <cell r="J19">
            <v>31</v>
          </cell>
          <cell r="K19">
            <v>28.2</v>
          </cell>
          <cell r="L19">
            <v>26.16</v>
          </cell>
          <cell r="M19">
            <v>24.8</v>
          </cell>
        </row>
        <row r="20">
          <cell r="A20" t="str">
            <v>BALCHS_7_UNIT 2</v>
          </cell>
          <cell r="E20">
            <v>52.5</v>
          </cell>
          <cell r="F20">
            <v>52.5</v>
          </cell>
          <cell r="G20">
            <v>52.5</v>
          </cell>
          <cell r="H20">
            <v>52.5</v>
          </cell>
          <cell r="I20">
            <v>52.5</v>
          </cell>
          <cell r="J20">
            <v>52.5</v>
          </cell>
          <cell r="K20">
            <v>52.5</v>
          </cell>
          <cell r="L20">
            <v>52.5</v>
          </cell>
          <cell r="M20">
            <v>52.5</v>
          </cell>
        </row>
        <row r="21">
          <cell r="A21" t="str">
            <v>BALCHS_7_UNIT 3</v>
          </cell>
          <cell r="E21">
            <v>43.68</v>
          </cell>
          <cell r="F21">
            <v>43.68</v>
          </cell>
          <cell r="G21">
            <v>54.18</v>
          </cell>
          <cell r="H21">
            <v>54.18</v>
          </cell>
          <cell r="I21">
            <v>54.18</v>
          </cell>
          <cell r="J21">
            <v>54.18</v>
          </cell>
          <cell r="K21">
            <v>54.18</v>
          </cell>
          <cell r="L21">
            <v>54.18</v>
          </cell>
          <cell r="M21">
            <v>43.68</v>
          </cell>
        </row>
        <row r="22">
          <cell r="A22" t="str">
            <v>BARRE_6_PEAKER</v>
          </cell>
          <cell r="E22">
            <v>49</v>
          </cell>
          <cell r="F22">
            <v>49</v>
          </cell>
          <cell r="G22">
            <v>49</v>
          </cell>
          <cell r="H22">
            <v>49</v>
          </cell>
          <cell r="I22">
            <v>49</v>
          </cell>
          <cell r="J22">
            <v>49</v>
          </cell>
          <cell r="K22">
            <v>49</v>
          </cell>
          <cell r="L22">
            <v>49</v>
          </cell>
          <cell r="M22">
            <v>49</v>
          </cell>
        </row>
        <row r="23">
          <cell r="A23" t="str">
            <v>BASICE_2_UNITS</v>
          </cell>
          <cell r="E23">
            <v>30</v>
          </cell>
          <cell r="F23">
            <v>30</v>
          </cell>
          <cell r="G23">
            <v>30</v>
          </cell>
          <cell r="H23">
            <v>30</v>
          </cell>
          <cell r="I23">
            <v>30</v>
          </cell>
          <cell r="J23">
            <v>30</v>
          </cell>
          <cell r="K23">
            <v>30</v>
          </cell>
          <cell r="L23">
            <v>30</v>
          </cell>
          <cell r="M23">
            <v>30</v>
          </cell>
        </row>
        <row r="24">
          <cell r="A24" t="str">
            <v>BDGRCK_1_UNITS</v>
          </cell>
          <cell r="E24">
            <v>48.08</v>
          </cell>
          <cell r="F24">
            <v>48.08</v>
          </cell>
          <cell r="G24">
            <v>48.08</v>
          </cell>
          <cell r="H24">
            <v>48.08</v>
          </cell>
          <cell r="I24">
            <v>48.08</v>
          </cell>
          <cell r="J24">
            <v>48.08</v>
          </cell>
          <cell r="K24">
            <v>48.08</v>
          </cell>
          <cell r="L24">
            <v>48.08</v>
          </cell>
          <cell r="M24">
            <v>48.08</v>
          </cell>
        </row>
        <row r="25">
          <cell r="A25" t="str">
            <v>BEARDS_7_UNIT 1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A26" t="str">
            <v>BEARMT_1_UNIT</v>
          </cell>
          <cell r="E26">
            <v>49.21</v>
          </cell>
          <cell r="F26">
            <v>49.21</v>
          </cell>
          <cell r="G26">
            <v>49.21</v>
          </cell>
          <cell r="H26">
            <v>49.21</v>
          </cell>
          <cell r="I26">
            <v>49.21</v>
          </cell>
          <cell r="J26">
            <v>49.21</v>
          </cell>
          <cell r="K26">
            <v>49.21</v>
          </cell>
          <cell r="L26">
            <v>49.21</v>
          </cell>
          <cell r="M26">
            <v>49.21</v>
          </cell>
        </row>
        <row r="27">
          <cell r="A27" t="str">
            <v>BELDEN_7_UNIT 1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A28" t="str">
            <v>BIGCRK_2_EXESWD</v>
          </cell>
          <cell r="E28">
            <v>570</v>
          </cell>
          <cell r="F28">
            <v>632.20000000000005</v>
          </cell>
          <cell r="G28">
            <v>732.04</v>
          </cell>
          <cell r="H28">
            <v>702.52</v>
          </cell>
          <cell r="I28">
            <v>700</v>
          </cell>
          <cell r="J28">
            <v>700</v>
          </cell>
          <cell r="K28">
            <v>412.6</v>
          </cell>
          <cell r="L28">
            <v>407.32</v>
          </cell>
          <cell r="M28">
            <v>374.28</v>
          </cell>
        </row>
        <row r="29">
          <cell r="A29" t="str">
            <v>BIGSKY_2_AS2BT1</v>
          </cell>
          <cell r="E29">
            <v>254</v>
          </cell>
          <cell r="F29">
            <v>254</v>
          </cell>
          <cell r="G29">
            <v>254</v>
          </cell>
          <cell r="H29">
            <v>254</v>
          </cell>
          <cell r="I29">
            <v>254</v>
          </cell>
          <cell r="J29">
            <v>254</v>
          </cell>
          <cell r="K29">
            <v>254</v>
          </cell>
          <cell r="L29">
            <v>254</v>
          </cell>
          <cell r="M29">
            <v>254</v>
          </cell>
        </row>
        <row r="30">
          <cell r="A30" t="str">
            <v>BIGSKY_2_ASLBT2</v>
          </cell>
          <cell r="E30">
            <v>200</v>
          </cell>
          <cell r="F30">
            <v>200</v>
          </cell>
          <cell r="G30">
            <v>200</v>
          </cell>
          <cell r="H30">
            <v>200</v>
          </cell>
          <cell r="I30">
            <v>200</v>
          </cell>
          <cell r="J30">
            <v>200</v>
          </cell>
          <cell r="K30">
            <v>200</v>
          </cell>
          <cell r="L30">
            <v>200</v>
          </cell>
          <cell r="M30">
            <v>200</v>
          </cell>
        </row>
        <row r="31">
          <cell r="A31" t="str">
            <v>BLACK_7_UNIT 1</v>
          </cell>
          <cell r="E31">
            <v>82</v>
          </cell>
          <cell r="F31">
            <v>84</v>
          </cell>
          <cell r="G31">
            <v>84</v>
          </cell>
          <cell r="H31">
            <v>84</v>
          </cell>
          <cell r="I31">
            <v>84.4</v>
          </cell>
          <cell r="J31">
            <v>68</v>
          </cell>
          <cell r="K31">
            <v>68</v>
          </cell>
          <cell r="L31">
            <v>84.4</v>
          </cell>
          <cell r="M31">
            <v>84.4</v>
          </cell>
        </row>
        <row r="32">
          <cell r="A32" t="str">
            <v>BLACK_7_UNIT 2</v>
          </cell>
          <cell r="E32">
            <v>79.760000000000005</v>
          </cell>
          <cell r="F32">
            <v>83.28</v>
          </cell>
          <cell r="G32">
            <v>83.28</v>
          </cell>
          <cell r="H32">
            <v>83.28</v>
          </cell>
          <cell r="I32">
            <v>83.28</v>
          </cell>
          <cell r="J32">
            <v>81.28</v>
          </cell>
          <cell r="K32">
            <v>67.28</v>
          </cell>
          <cell r="L32">
            <v>83.88</v>
          </cell>
          <cell r="M32">
            <v>83.88</v>
          </cell>
        </row>
        <row r="33">
          <cell r="A33" t="str">
            <v>BLCKBT_2_STONEY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A34" t="str">
            <v>BLKCRK_2_GMCBT1</v>
          </cell>
          <cell r="E34">
            <v>460</v>
          </cell>
          <cell r="F34">
            <v>460</v>
          </cell>
          <cell r="G34">
            <v>460</v>
          </cell>
          <cell r="H34">
            <v>460</v>
          </cell>
          <cell r="I34">
            <v>460</v>
          </cell>
          <cell r="J34">
            <v>460</v>
          </cell>
          <cell r="K34">
            <v>460</v>
          </cell>
          <cell r="L34">
            <v>460</v>
          </cell>
          <cell r="M34">
            <v>460</v>
          </cell>
        </row>
        <row r="35">
          <cell r="A35" t="str">
            <v>BLKDIA_2_BDEBT1</v>
          </cell>
          <cell r="E35">
            <v>400</v>
          </cell>
          <cell r="F35">
            <v>400</v>
          </cell>
          <cell r="G35">
            <v>400</v>
          </cell>
          <cell r="H35">
            <v>400</v>
          </cell>
          <cell r="I35">
            <v>400</v>
          </cell>
          <cell r="J35">
            <v>400</v>
          </cell>
          <cell r="K35">
            <v>400</v>
          </cell>
          <cell r="L35">
            <v>400</v>
          </cell>
          <cell r="M35">
            <v>400</v>
          </cell>
        </row>
        <row r="36">
          <cell r="A36" t="str">
            <v>BLM W_2_COSBT1</v>
          </cell>
          <cell r="E36">
            <v>120</v>
          </cell>
          <cell r="F36">
            <v>120</v>
          </cell>
          <cell r="G36">
            <v>120</v>
          </cell>
          <cell r="H36">
            <v>120</v>
          </cell>
          <cell r="I36">
            <v>120</v>
          </cell>
          <cell r="J36">
            <v>120</v>
          </cell>
          <cell r="K36">
            <v>120</v>
          </cell>
          <cell r="L36">
            <v>120</v>
          </cell>
          <cell r="M36">
            <v>120</v>
          </cell>
        </row>
        <row r="37">
          <cell r="A37" t="str">
            <v>BLM_2_UNITS</v>
          </cell>
          <cell r="E37">
            <v>47</v>
          </cell>
          <cell r="F37">
            <v>47</v>
          </cell>
          <cell r="G37">
            <v>47</v>
          </cell>
          <cell r="H37">
            <v>47</v>
          </cell>
          <cell r="I37">
            <v>47</v>
          </cell>
          <cell r="J37">
            <v>47</v>
          </cell>
          <cell r="K37">
            <v>47</v>
          </cell>
          <cell r="L37">
            <v>47</v>
          </cell>
          <cell r="M37">
            <v>47</v>
          </cell>
        </row>
        <row r="38">
          <cell r="A38" t="str">
            <v>BOGUE_1_UNITA1</v>
          </cell>
          <cell r="E38">
            <v>47.38</v>
          </cell>
          <cell r="F38">
            <v>47.38</v>
          </cell>
          <cell r="G38">
            <v>47.38</v>
          </cell>
          <cell r="H38">
            <v>47.38</v>
          </cell>
          <cell r="I38">
            <v>47.38</v>
          </cell>
          <cell r="J38">
            <v>47.38</v>
          </cell>
          <cell r="K38">
            <v>47.38</v>
          </cell>
          <cell r="L38">
            <v>47.38</v>
          </cell>
          <cell r="M38">
            <v>47.38</v>
          </cell>
        </row>
        <row r="39">
          <cell r="A39" t="str">
            <v>BORDER_6_UNITA1</v>
          </cell>
          <cell r="E39">
            <v>51.25</v>
          </cell>
          <cell r="F39">
            <v>51.25</v>
          </cell>
          <cell r="G39">
            <v>51.25</v>
          </cell>
          <cell r="H39">
            <v>51.25</v>
          </cell>
          <cell r="I39">
            <v>51.25</v>
          </cell>
          <cell r="J39">
            <v>51.25</v>
          </cell>
          <cell r="K39">
            <v>51.25</v>
          </cell>
          <cell r="L39">
            <v>51.25</v>
          </cell>
          <cell r="M39">
            <v>51.25</v>
          </cell>
        </row>
        <row r="40">
          <cell r="A40" t="str">
            <v>BUCKBL_2_PL1X3</v>
          </cell>
          <cell r="E40">
            <v>368.63</v>
          </cell>
          <cell r="F40">
            <v>368.63</v>
          </cell>
          <cell r="G40">
            <v>368.63</v>
          </cell>
          <cell r="H40">
            <v>368.63</v>
          </cell>
          <cell r="I40">
            <v>368.63</v>
          </cell>
          <cell r="J40">
            <v>368.63</v>
          </cell>
          <cell r="K40">
            <v>368.63</v>
          </cell>
          <cell r="L40">
            <v>368.63</v>
          </cell>
          <cell r="M40">
            <v>368.63</v>
          </cell>
        </row>
        <row r="41">
          <cell r="A41" t="str">
            <v>BUCKCK_7_PL1X2</v>
          </cell>
          <cell r="E41">
            <v>50.8</v>
          </cell>
          <cell r="F41">
            <v>53.4</v>
          </cell>
          <cell r="G41">
            <v>50.8</v>
          </cell>
          <cell r="H41">
            <v>54.6</v>
          </cell>
          <cell r="I41">
            <v>46.8</v>
          </cell>
          <cell r="J41">
            <v>26.4</v>
          </cell>
          <cell r="K41">
            <v>26.4</v>
          </cell>
          <cell r="L41">
            <v>45.8</v>
          </cell>
          <cell r="M41">
            <v>50.8</v>
          </cell>
        </row>
        <row r="42">
          <cell r="A42" t="str">
            <v>BUTTVL_7_UNIT 1</v>
          </cell>
          <cell r="E42">
            <v>31.2</v>
          </cell>
          <cell r="F42">
            <v>31.6</v>
          </cell>
          <cell r="G42">
            <v>31.6</v>
          </cell>
          <cell r="H42">
            <v>38.799999999999997</v>
          </cell>
          <cell r="I42">
            <v>31.6</v>
          </cell>
          <cell r="J42">
            <v>38.799999999999997</v>
          </cell>
          <cell r="K42">
            <v>31.6</v>
          </cell>
          <cell r="L42">
            <v>31.6</v>
          </cell>
          <cell r="M42">
            <v>38.799999999999997</v>
          </cell>
        </row>
        <row r="43">
          <cell r="A43" t="str">
            <v>CALFTN_2_CFSBT1</v>
          </cell>
          <cell r="E43">
            <v>120</v>
          </cell>
          <cell r="F43">
            <v>120</v>
          </cell>
          <cell r="G43">
            <v>120</v>
          </cell>
          <cell r="H43">
            <v>120</v>
          </cell>
          <cell r="I43">
            <v>120</v>
          </cell>
          <cell r="J43">
            <v>120</v>
          </cell>
          <cell r="K43">
            <v>120</v>
          </cell>
          <cell r="L43">
            <v>120</v>
          </cell>
          <cell r="M43">
            <v>120</v>
          </cell>
        </row>
        <row r="44">
          <cell r="A44" t="str">
            <v>CALGEN_1_UNITS</v>
          </cell>
          <cell r="E44">
            <v>80</v>
          </cell>
          <cell r="F44">
            <v>80</v>
          </cell>
          <cell r="G44">
            <v>80</v>
          </cell>
          <cell r="H44">
            <v>80</v>
          </cell>
          <cell r="I44">
            <v>80</v>
          </cell>
          <cell r="J44">
            <v>80</v>
          </cell>
          <cell r="K44">
            <v>80</v>
          </cell>
          <cell r="L44">
            <v>80</v>
          </cell>
          <cell r="M44">
            <v>80</v>
          </cell>
        </row>
        <row r="45">
          <cell r="A45" t="str">
            <v>CALPIN_1_AGNEW</v>
          </cell>
          <cell r="E45">
            <v>8.56</v>
          </cell>
          <cell r="F45">
            <v>8.56</v>
          </cell>
          <cell r="G45">
            <v>8.56</v>
          </cell>
          <cell r="H45">
            <v>8.56</v>
          </cell>
          <cell r="I45">
            <v>8.56</v>
          </cell>
          <cell r="J45">
            <v>8.56</v>
          </cell>
          <cell r="K45">
            <v>8.56</v>
          </cell>
          <cell r="L45">
            <v>8.56</v>
          </cell>
          <cell r="M45">
            <v>8.56</v>
          </cell>
        </row>
        <row r="46">
          <cell r="A46" t="str">
            <v>CAMPFW_7_FARWST</v>
          </cell>
          <cell r="E46">
            <v>2</v>
          </cell>
          <cell r="F46">
            <v>1.06</v>
          </cell>
          <cell r="G46">
            <v>0.74</v>
          </cell>
          <cell r="H46">
            <v>3.1</v>
          </cell>
          <cell r="I46">
            <v>3.7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A47" t="str">
            <v>CARBOU_7_PL2X3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 t="str">
            <v>CARBOU_7_PL4X5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A49" t="str">
            <v>CARBOU_7_UNIT 1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A50" t="str">
            <v>CARLS1_2_CARCT1</v>
          </cell>
          <cell r="E50">
            <v>422</v>
          </cell>
          <cell r="F50">
            <v>422</v>
          </cell>
          <cell r="G50">
            <v>422</v>
          </cell>
          <cell r="H50">
            <v>422</v>
          </cell>
          <cell r="I50">
            <v>422</v>
          </cell>
          <cell r="J50">
            <v>422</v>
          </cell>
          <cell r="K50">
            <v>422</v>
          </cell>
          <cell r="L50">
            <v>422</v>
          </cell>
          <cell r="M50">
            <v>422</v>
          </cell>
        </row>
        <row r="51">
          <cell r="A51" t="str">
            <v>CARLS2_1_CARCT1</v>
          </cell>
          <cell r="E51">
            <v>105.5</v>
          </cell>
          <cell r="F51">
            <v>105.5</v>
          </cell>
          <cell r="G51">
            <v>105.5</v>
          </cell>
          <cell r="H51">
            <v>105.5</v>
          </cell>
          <cell r="I51">
            <v>105.5</v>
          </cell>
          <cell r="J51">
            <v>105.5</v>
          </cell>
          <cell r="K51">
            <v>105.5</v>
          </cell>
          <cell r="L51">
            <v>105.5</v>
          </cell>
          <cell r="M51">
            <v>105.5</v>
          </cell>
        </row>
        <row r="52">
          <cell r="A52" t="str">
            <v>CENTER_2_RHONDO</v>
          </cell>
          <cell r="E52">
            <v>1.91</v>
          </cell>
          <cell r="F52">
            <v>1.91</v>
          </cell>
          <cell r="G52">
            <v>1.91</v>
          </cell>
          <cell r="H52">
            <v>1.91</v>
          </cell>
          <cell r="I52">
            <v>1.91</v>
          </cell>
          <cell r="J52">
            <v>1.91</v>
          </cell>
          <cell r="K52">
            <v>1.91</v>
          </cell>
          <cell r="L52">
            <v>1.91</v>
          </cell>
          <cell r="M52">
            <v>1.91</v>
          </cell>
        </row>
        <row r="53">
          <cell r="A53" t="str">
            <v>CENTER_6_PEAKER</v>
          </cell>
          <cell r="E53">
            <v>47.3</v>
          </cell>
          <cell r="F53">
            <v>47.3</v>
          </cell>
          <cell r="G53">
            <v>47.3</v>
          </cell>
          <cell r="H53">
            <v>47.3</v>
          </cell>
          <cell r="I53">
            <v>47.3</v>
          </cell>
          <cell r="J53">
            <v>47.3</v>
          </cell>
          <cell r="K53">
            <v>47.3</v>
          </cell>
          <cell r="L53">
            <v>47.3</v>
          </cell>
          <cell r="M53">
            <v>47.3</v>
          </cell>
        </row>
        <row r="54">
          <cell r="A54" t="str">
            <v>CENTPD_2_BMSX2</v>
          </cell>
          <cell r="E54">
            <v>224</v>
          </cell>
          <cell r="F54">
            <v>224</v>
          </cell>
          <cell r="G54">
            <v>224</v>
          </cell>
          <cell r="H54">
            <v>224</v>
          </cell>
          <cell r="I54">
            <v>224</v>
          </cell>
          <cell r="J54">
            <v>224</v>
          </cell>
          <cell r="K54">
            <v>224</v>
          </cell>
          <cell r="L54">
            <v>224</v>
          </cell>
          <cell r="M54">
            <v>224</v>
          </cell>
        </row>
        <row r="55">
          <cell r="A55" t="str">
            <v>CENTRY_6_PL1X4</v>
          </cell>
          <cell r="E55">
            <v>40</v>
          </cell>
          <cell r="F55">
            <v>40</v>
          </cell>
          <cell r="G55">
            <v>40</v>
          </cell>
          <cell r="H55">
            <v>40</v>
          </cell>
          <cell r="I55">
            <v>40</v>
          </cell>
          <cell r="J55">
            <v>40</v>
          </cell>
          <cell r="K55">
            <v>40</v>
          </cell>
          <cell r="L55">
            <v>40</v>
          </cell>
          <cell r="M55">
            <v>40</v>
          </cell>
        </row>
        <row r="56">
          <cell r="A56" t="str">
            <v>CHALK_1_UNIT</v>
          </cell>
          <cell r="E56">
            <v>48.67</v>
          </cell>
          <cell r="F56">
            <v>48.67</v>
          </cell>
          <cell r="G56">
            <v>48.67</v>
          </cell>
          <cell r="H56">
            <v>48.67</v>
          </cell>
          <cell r="I56">
            <v>48.67</v>
          </cell>
          <cell r="J56">
            <v>48.67</v>
          </cell>
          <cell r="K56">
            <v>48.67</v>
          </cell>
          <cell r="L56">
            <v>48.67</v>
          </cell>
          <cell r="M56">
            <v>48.67</v>
          </cell>
        </row>
        <row r="57">
          <cell r="A57" t="str">
            <v>CHICPK_7_UNIT 1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 t="str">
            <v>CHILLS_7_UNITA1</v>
          </cell>
          <cell r="E58">
            <v>2</v>
          </cell>
          <cell r="F58">
            <v>1.4</v>
          </cell>
          <cell r="G58">
            <v>1.68</v>
          </cell>
          <cell r="H58">
            <v>1.56</v>
          </cell>
          <cell r="I58">
            <v>1.52</v>
          </cell>
          <cell r="J58">
            <v>1.74</v>
          </cell>
          <cell r="K58">
            <v>1.75</v>
          </cell>
          <cell r="L58">
            <v>1.8</v>
          </cell>
          <cell r="M58">
            <v>1.61</v>
          </cell>
        </row>
        <row r="59">
          <cell r="A59" t="str">
            <v>CHINO_2_APEBT1</v>
          </cell>
          <cell r="E59">
            <v>40</v>
          </cell>
          <cell r="F59">
            <v>40</v>
          </cell>
          <cell r="G59">
            <v>40</v>
          </cell>
          <cell r="H59">
            <v>40</v>
          </cell>
          <cell r="I59">
            <v>40</v>
          </cell>
          <cell r="J59">
            <v>40</v>
          </cell>
          <cell r="K59">
            <v>40</v>
          </cell>
          <cell r="L59">
            <v>40</v>
          </cell>
          <cell r="M59">
            <v>40</v>
          </cell>
        </row>
        <row r="60">
          <cell r="A60" t="str">
            <v>CHINO_6_CIMGEN</v>
          </cell>
          <cell r="E60">
            <v>0.01</v>
          </cell>
          <cell r="F60">
            <v>0.01</v>
          </cell>
          <cell r="G60">
            <v>0.01</v>
          </cell>
          <cell r="H60">
            <v>0.01</v>
          </cell>
          <cell r="I60">
            <v>0.01</v>
          </cell>
          <cell r="J60">
            <v>0.01</v>
          </cell>
          <cell r="K60">
            <v>0.01</v>
          </cell>
          <cell r="L60">
            <v>0.01</v>
          </cell>
          <cell r="M60">
            <v>0.01</v>
          </cell>
        </row>
        <row r="61">
          <cell r="A61" t="str">
            <v>CHWCHL_1_UNIT</v>
          </cell>
          <cell r="E61">
            <v>48</v>
          </cell>
          <cell r="F61">
            <v>48</v>
          </cell>
          <cell r="G61">
            <v>48</v>
          </cell>
          <cell r="H61">
            <v>48</v>
          </cell>
          <cell r="I61">
            <v>48</v>
          </cell>
          <cell r="J61">
            <v>48</v>
          </cell>
          <cell r="K61">
            <v>48</v>
          </cell>
          <cell r="L61">
            <v>48</v>
          </cell>
          <cell r="M61">
            <v>48</v>
          </cell>
        </row>
        <row r="62">
          <cell r="A62" t="str">
            <v>COCOPP_2_CTG1</v>
          </cell>
          <cell r="E62">
            <v>199.04</v>
          </cell>
          <cell r="F62">
            <v>197.87</v>
          </cell>
          <cell r="G62">
            <v>194.63</v>
          </cell>
          <cell r="H62">
            <v>193.62</v>
          </cell>
          <cell r="I62">
            <v>193.09</v>
          </cell>
          <cell r="J62">
            <v>194.72</v>
          </cell>
          <cell r="K62">
            <v>198.97</v>
          </cell>
          <cell r="L62">
            <v>200.43</v>
          </cell>
          <cell r="M62">
            <v>203.72</v>
          </cell>
        </row>
        <row r="63">
          <cell r="A63" t="str">
            <v>COCOPP_2_CTG2</v>
          </cell>
          <cell r="E63">
            <v>198.21</v>
          </cell>
          <cell r="F63">
            <v>197.04</v>
          </cell>
          <cell r="G63">
            <v>193.81</v>
          </cell>
          <cell r="H63">
            <v>192.86</v>
          </cell>
          <cell r="I63">
            <v>192.32</v>
          </cell>
          <cell r="J63">
            <v>193.95</v>
          </cell>
          <cell r="K63">
            <v>198.13</v>
          </cell>
          <cell r="L63">
            <v>199.65</v>
          </cell>
          <cell r="M63">
            <v>202.7</v>
          </cell>
        </row>
        <row r="64">
          <cell r="A64" t="str">
            <v>COCOPP_2_CTG3</v>
          </cell>
          <cell r="E64">
            <v>197.81</v>
          </cell>
          <cell r="F64">
            <v>196.72</v>
          </cell>
          <cell r="G64">
            <v>193.1</v>
          </cell>
          <cell r="H64">
            <v>192.03</v>
          </cell>
          <cell r="I64">
            <v>191.57</v>
          </cell>
          <cell r="J64">
            <v>193.18</v>
          </cell>
          <cell r="K64">
            <v>197.81</v>
          </cell>
          <cell r="L64">
            <v>199.11</v>
          </cell>
          <cell r="M64">
            <v>202.45</v>
          </cell>
        </row>
        <row r="65">
          <cell r="A65" t="str">
            <v>COCOPP_2_CTG4</v>
          </cell>
          <cell r="E65">
            <v>199.67</v>
          </cell>
          <cell r="F65">
            <v>198.47</v>
          </cell>
          <cell r="G65">
            <v>194.44</v>
          </cell>
          <cell r="H65">
            <v>193.36</v>
          </cell>
          <cell r="I65">
            <v>192.89</v>
          </cell>
          <cell r="J65">
            <v>194.53</v>
          </cell>
          <cell r="K65">
            <v>199.67</v>
          </cell>
          <cell r="L65">
            <v>200.98</v>
          </cell>
          <cell r="M65">
            <v>204.2</v>
          </cell>
        </row>
        <row r="66">
          <cell r="A66" t="str">
            <v>COLGAT_7_UNIT 1</v>
          </cell>
          <cell r="E66">
            <v>176.72</v>
          </cell>
          <cell r="F66">
            <v>176.72</v>
          </cell>
          <cell r="G66">
            <v>176.72</v>
          </cell>
          <cell r="H66">
            <v>160.44999999999999</v>
          </cell>
          <cell r="I66">
            <v>156.68</v>
          </cell>
          <cell r="J66">
            <v>176.72</v>
          </cell>
          <cell r="K66">
            <v>176.72</v>
          </cell>
          <cell r="L66">
            <v>176.72</v>
          </cell>
          <cell r="M66">
            <v>176.72</v>
          </cell>
        </row>
        <row r="67">
          <cell r="A67" t="str">
            <v>COLGAT_7_UNIT 2</v>
          </cell>
          <cell r="E67">
            <v>175.67</v>
          </cell>
          <cell r="F67">
            <v>175.67</v>
          </cell>
          <cell r="G67">
            <v>175.67</v>
          </cell>
          <cell r="H67">
            <v>160.44</v>
          </cell>
          <cell r="I67">
            <v>156.68</v>
          </cell>
          <cell r="J67">
            <v>175.67</v>
          </cell>
          <cell r="K67">
            <v>175.67</v>
          </cell>
          <cell r="L67">
            <v>175.67</v>
          </cell>
          <cell r="M67">
            <v>175.67</v>
          </cell>
        </row>
        <row r="68">
          <cell r="A68" t="str">
            <v>COLTON_6_AGUAM1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69">
          <cell r="A69" t="str">
            <v>COLUSA_2_PL1X3</v>
          </cell>
          <cell r="E69">
            <v>507.5</v>
          </cell>
          <cell r="F69">
            <v>507.55</v>
          </cell>
          <cell r="G69">
            <v>482.65</v>
          </cell>
          <cell r="H69">
            <v>487.58</v>
          </cell>
          <cell r="I69">
            <v>484.19</v>
          </cell>
          <cell r="J69">
            <v>491.06</v>
          </cell>
          <cell r="K69">
            <v>507.29</v>
          </cell>
          <cell r="L69">
            <v>511.7</v>
          </cell>
          <cell r="M69">
            <v>514.27</v>
          </cell>
        </row>
        <row r="70">
          <cell r="A70" t="str">
            <v>COLVIL_7_PL1X2</v>
          </cell>
          <cell r="E70">
            <v>246.86</v>
          </cell>
          <cell r="F70">
            <v>246.86</v>
          </cell>
          <cell r="G70">
            <v>246.86</v>
          </cell>
          <cell r="H70">
            <v>246.86</v>
          </cell>
          <cell r="I70">
            <v>246.86</v>
          </cell>
          <cell r="J70">
            <v>246.86</v>
          </cell>
          <cell r="K70">
            <v>246.86</v>
          </cell>
          <cell r="L70">
            <v>246.86</v>
          </cell>
          <cell r="M70">
            <v>246.86</v>
          </cell>
        </row>
        <row r="71">
          <cell r="A71" t="str">
            <v>CONTRL_1_POOLE</v>
          </cell>
          <cell r="E71">
            <v>0.72</v>
          </cell>
          <cell r="F71">
            <v>1.81</v>
          </cell>
          <cell r="G71">
            <v>8.9600000000000009</v>
          </cell>
          <cell r="H71">
            <v>7.38</v>
          </cell>
          <cell r="I71">
            <v>4.88</v>
          </cell>
          <cell r="J71">
            <v>0.6</v>
          </cell>
          <cell r="K71">
            <v>0.31</v>
          </cell>
          <cell r="L71">
            <v>0.38</v>
          </cell>
          <cell r="M71">
            <v>0.8</v>
          </cell>
        </row>
        <row r="72">
          <cell r="A72" t="str">
            <v>CONTRL_1_RUSHCK</v>
          </cell>
          <cell r="E72">
            <v>5.62</v>
          </cell>
          <cell r="F72">
            <v>5.6</v>
          </cell>
          <cell r="G72">
            <v>4.74</v>
          </cell>
          <cell r="H72">
            <v>0.8</v>
          </cell>
          <cell r="I72">
            <v>1.3</v>
          </cell>
          <cell r="J72">
            <v>1.6</v>
          </cell>
          <cell r="K72">
            <v>1.62</v>
          </cell>
          <cell r="L72">
            <v>0.66</v>
          </cell>
          <cell r="M72">
            <v>0.82</v>
          </cell>
        </row>
        <row r="73">
          <cell r="A73" t="str">
            <v>CORONS_6_CLRWTR</v>
          </cell>
          <cell r="E73">
            <v>8</v>
          </cell>
          <cell r="F73">
            <v>8</v>
          </cell>
          <cell r="G73">
            <v>8</v>
          </cell>
          <cell r="H73">
            <v>8</v>
          </cell>
          <cell r="I73">
            <v>8</v>
          </cell>
          <cell r="J73">
            <v>8</v>
          </cell>
          <cell r="K73">
            <v>8</v>
          </cell>
          <cell r="L73">
            <v>8</v>
          </cell>
          <cell r="M73">
            <v>8</v>
          </cell>
        </row>
        <row r="74">
          <cell r="A74" t="str">
            <v>CRESTA_7_PL1X2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A75" t="str">
            <v>CRIMSN_2_CRMBT1</v>
          </cell>
          <cell r="E75">
            <v>400</v>
          </cell>
          <cell r="F75">
            <v>400</v>
          </cell>
          <cell r="G75">
            <v>400</v>
          </cell>
          <cell r="H75">
            <v>400</v>
          </cell>
          <cell r="I75">
            <v>400</v>
          </cell>
          <cell r="J75">
            <v>400</v>
          </cell>
          <cell r="K75">
            <v>400</v>
          </cell>
          <cell r="L75">
            <v>400</v>
          </cell>
          <cell r="M75">
            <v>400</v>
          </cell>
        </row>
        <row r="76">
          <cell r="A76" t="str">
            <v>CRIMSN_2_CRMBT2</v>
          </cell>
          <cell r="E76">
            <v>300</v>
          </cell>
          <cell r="F76">
            <v>300</v>
          </cell>
          <cell r="G76">
            <v>300</v>
          </cell>
          <cell r="H76">
            <v>300</v>
          </cell>
          <cell r="I76">
            <v>300</v>
          </cell>
          <cell r="J76">
            <v>300</v>
          </cell>
          <cell r="K76">
            <v>300</v>
          </cell>
          <cell r="L76">
            <v>300</v>
          </cell>
          <cell r="M76">
            <v>300</v>
          </cell>
        </row>
        <row r="77">
          <cell r="A77" t="str">
            <v>CSCCOG_1_UNIT 1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A78" t="str">
            <v>CSCGNR_1_UNIT 1</v>
          </cell>
          <cell r="E78">
            <v>24</v>
          </cell>
          <cell r="F78">
            <v>24</v>
          </cell>
          <cell r="G78">
            <v>24</v>
          </cell>
          <cell r="H78">
            <v>24</v>
          </cell>
          <cell r="I78">
            <v>24</v>
          </cell>
          <cell r="J78">
            <v>24</v>
          </cell>
          <cell r="K78">
            <v>24</v>
          </cell>
          <cell r="L78">
            <v>24</v>
          </cell>
          <cell r="M78">
            <v>24</v>
          </cell>
        </row>
        <row r="79">
          <cell r="A79" t="str">
            <v>CSCGNR_1_UNIT 2</v>
          </cell>
          <cell r="E79">
            <v>24</v>
          </cell>
          <cell r="F79">
            <v>24</v>
          </cell>
          <cell r="G79">
            <v>24</v>
          </cell>
          <cell r="H79">
            <v>24</v>
          </cell>
          <cell r="I79">
            <v>24</v>
          </cell>
          <cell r="J79">
            <v>24</v>
          </cell>
          <cell r="K79">
            <v>24</v>
          </cell>
          <cell r="L79">
            <v>24</v>
          </cell>
          <cell r="M79">
            <v>24</v>
          </cell>
        </row>
        <row r="80">
          <cell r="A80" t="str">
            <v>CSTRVL_7_PL1X2</v>
          </cell>
          <cell r="E80">
            <v>4.01</v>
          </cell>
          <cell r="F80">
            <v>3.63</v>
          </cell>
          <cell r="G80">
            <v>3.95</v>
          </cell>
          <cell r="H80">
            <v>4.16</v>
          </cell>
          <cell r="I80">
            <v>4.1399999999999997</v>
          </cell>
          <cell r="J80">
            <v>4.17</v>
          </cell>
          <cell r="K80">
            <v>3.86</v>
          </cell>
          <cell r="L80">
            <v>3.98</v>
          </cell>
          <cell r="M80">
            <v>3.73</v>
          </cell>
        </row>
        <row r="81">
          <cell r="A81" t="str">
            <v>CUMMNG_6_SUNCT1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2">
          <cell r="A82" t="str">
            <v>DELTA_2_PL1X4</v>
          </cell>
          <cell r="E82">
            <v>644</v>
          </cell>
          <cell r="F82">
            <v>634</v>
          </cell>
          <cell r="G82">
            <v>624</v>
          </cell>
          <cell r="H82">
            <v>617</v>
          </cell>
          <cell r="I82">
            <v>617</v>
          </cell>
          <cell r="J82">
            <v>617</v>
          </cell>
          <cell r="K82">
            <v>634</v>
          </cell>
          <cell r="L82">
            <v>649</v>
          </cell>
          <cell r="M82">
            <v>649</v>
          </cell>
        </row>
        <row r="83">
          <cell r="A83" t="str">
            <v>DONNLS_7_UNIT</v>
          </cell>
          <cell r="E83">
            <v>65.209999999999994</v>
          </cell>
          <cell r="F83">
            <v>70.099999999999994</v>
          </cell>
          <cell r="G83">
            <v>72</v>
          </cell>
          <cell r="H83">
            <v>72</v>
          </cell>
          <cell r="I83">
            <v>72</v>
          </cell>
          <cell r="J83">
            <v>72</v>
          </cell>
          <cell r="K83">
            <v>70.02</v>
          </cell>
          <cell r="L83">
            <v>67.92</v>
          </cell>
          <cell r="M83">
            <v>66.81</v>
          </cell>
        </row>
        <row r="84">
          <cell r="A84" t="str">
            <v>DOUBLC_1_UNITS</v>
          </cell>
          <cell r="E84">
            <v>32.229999999999997</v>
          </cell>
          <cell r="F84">
            <v>32.229999999999997</v>
          </cell>
          <cell r="G84">
            <v>32.229999999999997</v>
          </cell>
          <cell r="H84">
            <v>32.229999999999997</v>
          </cell>
          <cell r="I84">
            <v>32.229999999999997</v>
          </cell>
          <cell r="J84">
            <v>32.229999999999997</v>
          </cell>
          <cell r="K84">
            <v>32.229999999999997</v>
          </cell>
          <cell r="L84">
            <v>32.229999999999997</v>
          </cell>
          <cell r="M84">
            <v>32.229999999999997</v>
          </cell>
        </row>
        <row r="85">
          <cell r="A85" t="str">
            <v>DRACKR_2_DSUBT1</v>
          </cell>
          <cell r="E85">
            <v>126</v>
          </cell>
          <cell r="F85">
            <v>126</v>
          </cell>
          <cell r="G85">
            <v>126</v>
          </cell>
          <cell r="H85">
            <v>126</v>
          </cell>
          <cell r="I85">
            <v>126</v>
          </cell>
          <cell r="J85">
            <v>126</v>
          </cell>
          <cell r="K85">
            <v>126</v>
          </cell>
          <cell r="L85">
            <v>126</v>
          </cell>
          <cell r="M85">
            <v>126</v>
          </cell>
        </row>
        <row r="86">
          <cell r="A86" t="str">
            <v>DRACKR_2_DSUBT2</v>
          </cell>
          <cell r="E86">
            <v>230</v>
          </cell>
          <cell r="F86">
            <v>230</v>
          </cell>
          <cell r="G86">
            <v>230</v>
          </cell>
          <cell r="H86">
            <v>230</v>
          </cell>
          <cell r="I86">
            <v>230</v>
          </cell>
          <cell r="J86">
            <v>230</v>
          </cell>
          <cell r="K86">
            <v>230</v>
          </cell>
          <cell r="L86">
            <v>230</v>
          </cell>
          <cell r="M86">
            <v>230</v>
          </cell>
        </row>
        <row r="87">
          <cell r="A87" t="str">
            <v>DRACKR_2_DSUBT3</v>
          </cell>
          <cell r="E87">
            <v>230</v>
          </cell>
          <cell r="F87">
            <v>230</v>
          </cell>
          <cell r="G87">
            <v>230</v>
          </cell>
          <cell r="H87">
            <v>230</v>
          </cell>
          <cell r="I87">
            <v>230</v>
          </cell>
          <cell r="J87">
            <v>230</v>
          </cell>
          <cell r="K87">
            <v>230</v>
          </cell>
          <cell r="L87">
            <v>230</v>
          </cell>
          <cell r="M87">
            <v>230</v>
          </cell>
        </row>
        <row r="88">
          <cell r="A88" t="str">
            <v>DRACKR_2_DSUBT4</v>
          </cell>
          <cell r="E88">
            <v>94</v>
          </cell>
          <cell r="F88">
            <v>94</v>
          </cell>
          <cell r="G88">
            <v>94</v>
          </cell>
          <cell r="H88">
            <v>94</v>
          </cell>
          <cell r="I88">
            <v>94</v>
          </cell>
          <cell r="J88">
            <v>94</v>
          </cell>
          <cell r="K88">
            <v>94</v>
          </cell>
          <cell r="L88">
            <v>94</v>
          </cell>
          <cell r="M88">
            <v>94</v>
          </cell>
        </row>
        <row r="89">
          <cell r="A89" t="str">
            <v>DREWS_6_PL1X4</v>
          </cell>
          <cell r="E89">
            <v>40</v>
          </cell>
          <cell r="F89">
            <v>40</v>
          </cell>
          <cell r="G89">
            <v>40</v>
          </cell>
          <cell r="H89">
            <v>40</v>
          </cell>
          <cell r="I89">
            <v>40</v>
          </cell>
          <cell r="J89">
            <v>40</v>
          </cell>
          <cell r="K89">
            <v>40</v>
          </cell>
          <cell r="L89">
            <v>40</v>
          </cell>
          <cell r="M89">
            <v>40</v>
          </cell>
        </row>
        <row r="90">
          <cell r="A90" t="str">
            <v>DRUM_7_PL1X2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1">
          <cell r="A91" t="str">
            <v>DRUM_7_PL3X4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 t="str">
            <v>DRUM_7_UNIT 5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 t="str">
            <v>DSRTHV_2_DH2BT1</v>
          </cell>
          <cell r="E93">
            <v>70</v>
          </cell>
          <cell r="F93">
            <v>70</v>
          </cell>
          <cell r="G93">
            <v>70</v>
          </cell>
          <cell r="H93">
            <v>70</v>
          </cell>
          <cell r="I93">
            <v>70</v>
          </cell>
          <cell r="J93">
            <v>70</v>
          </cell>
          <cell r="K93">
            <v>70</v>
          </cell>
          <cell r="L93">
            <v>70</v>
          </cell>
          <cell r="M93">
            <v>70</v>
          </cell>
        </row>
        <row r="94">
          <cell r="A94" t="str">
            <v>DSRTSN_2_DS2X2</v>
          </cell>
          <cell r="E94">
            <v>460</v>
          </cell>
          <cell r="F94">
            <v>460</v>
          </cell>
          <cell r="G94">
            <v>460</v>
          </cell>
          <cell r="H94">
            <v>460</v>
          </cell>
          <cell r="I94">
            <v>460</v>
          </cell>
          <cell r="J94">
            <v>460</v>
          </cell>
          <cell r="K94">
            <v>460</v>
          </cell>
          <cell r="L94">
            <v>460</v>
          </cell>
          <cell r="M94">
            <v>460</v>
          </cell>
        </row>
        <row r="95">
          <cell r="A95" t="str">
            <v>DUANE_1_PL1X3</v>
          </cell>
          <cell r="E95">
            <v>85.65</v>
          </cell>
          <cell r="F95">
            <v>85.65</v>
          </cell>
          <cell r="G95">
            <v>85.65</v>
          </cell>
          <cell r="H95">
            <v>85.65</v>
          </cell>
          <cell r="I95">
            <v>85.65</v>
          </cell>
          <cell r="J95">
            <v>85.65</v>
          </cell>
          <cell r="K95">
            <v>85.65</v>
          </cell>
          <cell r="L95">
            <v>85.65</v>
          </cell>
          <cell r="M95">
            <v>85.65</v>
          </cell>
        </row>
        <row r="96">
          <cell r="A96" t="str">
            <v>DUTCH1_7_UNIT 1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 t="str">
            <v>DUTCH2_7_UNIT 1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</row>
        <row r="98">
          <cell r="A98" t="str">
            <v>DVLCYN_1_UNITS</v>
          </cell>
          <cell r="E98">
            <v>129.06</v>
          </cell>
          <cell r="F98">
            <v>169.28</v>
          </cell>
          <cell r="G98">
            <v>194.93</v>
          </cell>
          <cell r="H98">
            <v>201.64</v>
          </cell>
          <cell r="I98">
            <v>199.99</v>
          </cell>
          <cell r="J98">
            <v>204.58</v>
          </cell>
          <cell r="K98">
            <v>208.29</v>
          </cell>
          <cell r="L98">
            <v>204.75</v>
          </cell>
          <cell r="M98">
            <v>212.27</v>
          </cell>
        </row>
        <row r="99">
          <cell r="A99" t="str">
            <v>EASTWD_7_UNIT</v>
          </cell>
          <cell r="E99">
            <v>184</v>
          </cell>
          <cell r="F99">
            <v>184</v>
          </cell>
          <cell r="G99">
            <v>184</v>
          </cell>
          <cell r="H99">
            <v>184</v>
          </cell>
          <cell r="I99">
            <v>184</v>
          </cell>
          <cell r="J99">
            <v>184</v>
          </cell>
          <cell r="K99">
            <v>184</v>
          </cell>
          <cell r="L99">
            <v>184</v>
          </cell>
          <cell r="M99">
            <v>184</v>
          </cell>
        </row>
        <row r="100">
          <cell r="A100" t="str">
            <v>EDWARD_2_E21SB1</v>
          </cell>
          <cell r="E100">
            <v>71</v>
          </cell>
          <cell r="F100">
            <v>71</v>
          </cell>
          <cell r="G100">
            <v>71</v>
          </cell>
          <cell r="H100">
            <v>71</v>
          </cell>
          <cell r="I100">
            <v>71</v>
          </cell>
          <cell r="J100">
            <v>71</v>
          </cell>
          <cell r="K100">
            <v>71</v>
          </cell>
          <cell r="L100">
            <v>71</v>
          </cell>
          <cell r="M100">
            <v>71</v>
          </cell>
        </row>
        <row r="101">
          <cell r="A101" t="str">
            <v>EDWARD_2_E23SB1</v>
          </cell>
          <cell r="E101">
            <v>6</v>
          </cell>
          <cell r="F101">
            <v>6</v>
          </cell>
          <cell r="G101">
            <v>6</v>
          </cell>
          <cell r="H101">
            <v>6</v>
          </cell>
          <cell r="I101">
            <v>6</v>
          </cell>
          <cell r="J101">
            <v>6</v>
          </cell>
          <cell r="K101">
            <v>6</v>
          </cell>
          <cell r="L101">
            <v>6</v>
          </cell>
          <cell r="M101">
            <v>6</v>
          </cell>
        </row>
        <row r="102">
          <cell r="A102" t="str">
            <v>EDWARD_2_ES2BT3</v>
          </cell>
          <cell r="E102">
            <v>66</v>
          </cell>
          <cell r="F102">
            <v>66</v>
          </cell>
          <cell r="G102">
            <v>66</v>
          </cell>
          <cell r="H102">
            <v>66</v>
          </cell>
          <cell r="I102">
            <v>66</v>
          </cell>
          <cell r="J102">
            <v>66</v>
          </cell>
          <cell r="K102">
            <v>66</v>
          </cell>
          <cell r="L102">
            <v>66</v>
          </cell>
          <cell r="M102">
            <v>66</v>
          </cell>
        </row>
        <row r="103">
          <cell r="A103" t="str">
            <v>ELCAJN_6_EB1BT1</v>
          </cell>
          <cell r="E103">
            <v>12</v>
          </cell>
          <cell r="F103">
            <v>12</v>
          </cell>
          <cell r="G103">
            <v>12</v>
          </cell>
          <cell r="H103">
            <v>12</v>
          </cell>
          <cell r="I103">
            <v>12</v>
          </cell>
          <cell r="J103">
            <v>12</v>
          </cell>
          <cell r="K103">
            <v>12</v>
          </cell>
          <cell r="L103">
            <v>12</v>
          </cell>
          <cell r="M103">
            <v>12</v>
          </cell>
        </row>
        <row r="104">
          <cell r="A104" t="str">
            <v>ELCAJN_6_LM6K</v>
          </cell>
          <cell r="E104">
            <v>48.1</v>
          </cell>
          <cell r="F104">
            <v>48.1</v>
          </cell>
          <cell r="G104">
            <v>48.1</v>
          </cell>
          <cell r="H104">
            <v>48.1</v>
          </cell>
          <cell r="I104">
            <v>48.1</v>
          </cell>
          <cell r="J104">
            <v>48.1</v>
          </cell>
          <cell r="K104">
            <v>48.1</v>
          </cell>
          <cell r="L104">
            <v>48.1</v>
          </cell>
          <cell r="M104">
            <v>48.1</v>
          </cell>
        </row>
        <row r="105">
          <cell r="A105" t="str">
            <v>ELCAJN_6_UNITA1</v>
          </cell>
          <cell r="E105">
            <v>45.42</v>
          </cell>
          <cell r="F105">
            <v>45.42</v>
          </cell>
          <cell r="G105">
            <v>45.42</v>
          </cell>
          <cell r="H105">
            <v>45.42</v>
          </cell>
          <cell r="I105">
            <v>45.42</v>
          </cell>
          <cell r="J105">
            <v>45.42</v>
          </cell>
          <cell r="K105">
            <v>45.42</v>
          </cell>
          <cell r="L105">
            <v>45.42</v>
          </cell>
          <cell r="M105">
            <v>45.42</v>
          </cell>
        </row>
        <row r="106">
          <cell r="A106" t="str">
            <v>ELECTR_7_PL1X3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A107" t="str">
            <v>ELKHIL_2_PL1X3</v>
          </cell>
          <cell r="E107">
            <v>171.7</v>
          </cell>
          <cell r="F107">
            <v>171.7</v>
          </cell>
          <cell r="G107">
            <v>171.7</v>
          </cell>
          <cell r="H107">
            <v>171.7</v>
          </cell>
          <cell r="I107">
            <v>171.7</v>
          </cell>
          <cell r="J107">
            <v>171.7</v>
          </cell>
          <cell r="K107">
            <v>171.7</v>
          </cell>
          <cell r="L107">
            <v>171.7</v>
          </cell>
          <cell r="M107">
            <v>171.7</v>
          </cell>
        </row>
        <row r="108">
          <cell r="A108" t="str">
            <v>ELKHRN_1_EESX3</v>
          </cell>
          <cell r="E108">
            <v>365</v>
          </cell>
          <cell r="F108">
            <v>365</v>
          </cell>
          <cell r="G108">
            <v>365</v>
          </cell>
          <cell r="H108">
            <v>365</v>
          </cell>
          <cell r="I108">
            <v>365</v>
          </cell>
          <cell r="J108">
            <v>365</v>
          </cell>
          <cell r="K108">
            <v>365</v>
          </cell>
          <cell r="L108">
            <v>365</v>
          </cell>
          <cell r="M108">
            <v>365</v>
          </cell>
        </row>
        <row r="109">
          <cell r="A109" t="str">
            <v>ELSEGN_2_UN1011</v>
          </cell>
          <cell r="E109">
            <v>274.31</v>
          </cell>
          <cell r="F109">
            <v>274.31</v>
          </cell>
          <cell r="G109">
            <v>274.31</v>
          </cell>
          <cell r="H109">
            <v>274.31</v>
          </cell>
          <cell r="I109">
            <v>274.31</v>
          </cell>
          <cell r="J109">
            <v>274.31</v>
          </cell>
          <cell r="K109">
            <v>274.31</v>
          </cell>
          <cell r="L109">
            <v>274.31</v>
          </cell>
          <cell r="M109">
            <v>274.31</v>
          </cell>
        </row>
        <row r="110">
          <cell r="A110" t="str">
            <v>ELSEGN_2_UN2021</v>
          </cell>
          <cell r="E110">
            <v>271.74</v>
          </cell>
          <cell r="F110">
            <v>271.74</v>
          </cell>
          <cell r="G110">
            <v>271.74</v>
          </cell>
          <cell r="H110">
            <v>271.74</v>
          </cell>
          <cell r="I110">
            <v>271.74</v>
          </cell>
          <cell r="J110">
            <v>271.74</v>
          </cell>
          <cell r="K110">
            <v>271.74</v>
          </cell>
          <cell r="L110">
            <v>271.74</v>
          </cell>
          <cell r="M110">
            <v>271.74</v>
          </cell>
        </row>
        <row r="111">
          <cell r="A111" t="str">
            <v>ESCNDO_6_EB1BT1</v>
          </cell>
          <cell r="E111">
            <v>20</v>
          </cell>
          <cell r="F111">
            <v>20</v>
          </cell>
          <cell r="G111">
            <v>20</v>
          </cell>
          <cell r="H111">
            <v>20</v>
          </cell>
          <cell r="I111">
            <v>20</v>
          </cell>
          <cell r="J111">
            <v>20</v>
          </cell>
          <cell r="K111">
            <v>20</v>
          </cell>
          <cell r="L111">
            <v>20</v>
          </cell>
          <cell r="M111">
            <v>20</v>
          </cell>
        </row>
        <row r="112">
          <cell r="A112" t="str">
            <v>ESCNDO_6_EB2BT2</v>
          </cell>
          <cell r="E112">
            <v>20</v>
          </cell>
          <cell r="F112">
            <v>20</v>
          </cell>
          <cell r="G112">
            <v>20</v>
          </cell>
          <cell r="H112">
            <v>20</v>
          </cell>
          <cell r="I112">
            <v>20</v>
          </cell>
          <cell r="J112">
            <v>20</v>
          </cell>
          <cell r="K112">
            <v>20</v>
          </cell>
          <cell r="L112">
            <v>20</v>
          </cell>
          <cell r="M112">
            <v>20</v>
          </cell>
        </row>
        <row r="113">
          <cell r="A113" t="str">
            <v>ESCNDO_6_EB3BT3</v>
          </cell>
          <cell r="E113">
            <v>20</v>
          </cell>
          <cell r="F113">
            <v>20</v>
          </cell>
          <cell r="G113">
            <v>20</v>
          </cell>
          <cell r="H113">
            <v>20</v>
          </cell>
          <cell r="I113">
            <v>20</v>
          </cell>
          <cell r="J113">
            <v>20</v>
          </cell>
          <cell r="K113">
            <v>20</v>
          </cell>
          <cell r="L113">
            <v>20</v>
          </cell>
          <cell r="M113">
            <v>20</v>
          </cell>
        </row>
        <row r="114">
          <cell r="A114" t="str">
            <v>ESCNDO_6_PL1X2</v>
          </cell>
          <cell r="E114">
            <v>48.71</v>
          </cell>
          <cell r="F114">
            <v>48.71</v>
          </cell>
          <cell r="G114">
            <v>48.71</v>
          </cell>
          <cell r="H114">
            <v>48.71</v>
          </cell>
          <cell r="I114">
            <v>48.71</v>
          </cell>
          <cell r="J114">
            <v>48.71</v>
          </cell>
          <cell r="K114">
            <v>48.71</v>
          </cell>
          <cell r="L114">
            <v>48.71</v>
          </cell>
          <cell r="M114">
            <v>48.71</v>
          </cell>
        </row>
        <row r="115">
          <cell r="A115" t="str">
            <v>ESCNDO_6_UNITB1</v>
          </cell>
          <cell r="E115">
            <v>48.04</v>
          </cell>
          <cell r="F115">
            <v>48.04</v>
          </cell>
          <cell r="G115">
            <v>48.04</v>
          </cell>
          <cell r="H115">
            <v>48.04</v>
          </cell>
          <cell r="I115">
            <v>48.04</v>
          </cell>
          <cell r="J115">
            <v>48.04</v>
          </cell>
          <cell r="K115">
            <v>48.04</v>
          </cell>
          <cell r="L115">
            <v>48.04</v>
          </cell>
          <cell r="M115">
            <v>48.04</v>
          </cell>
        </row>
        <row r="116">
          <cell r="A116" t="str">
            <v>ESCO_6_GLMQF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A117" t="str">
            <v>ESNHWR_2_WC1BT1</v>
          </cell>
          <cell r="E117">
            <v>4.5</v>
          </cell>
          <cell r="F117">
            <v>4.5</v>
          </cell>
          <cell r="G117">
            <v>4.5</v>
          </cell>
          <cell r="H117">
            <v>4.5</v>
          </cell>
          <cell r="I117">
            <v>4.5</v>
          </cell>
          <cell r="J117">
            <v>4.5</v>
          </cell>
          <cell r="K117">
            <v>4.5</v>
          </cell>
          <cell r="L117">
            <v>4.5</v>
          </cell>
          <cell r="M117">
            <v>4.5</v>
          </cell>
        </row>
        <row r="118">
          <cell r="A118" t="str">
            <v>ETIWND_6_GRPLND</v>
          </cell>
          <cell r="E118">
            <v>45.64</v>
          </cell>
          <cell r="F118">
            <v>45.64</v>
          </cell>
          <cell r="G118">
            <v>45.64</v>
          </cell>
          <cell r="H118">
            <v>45.64</v>
          </cell>
          <cell r="I118">
            <v>45.64</v>
          </cell>
          <cell r="J118">
            <v>45.64</v>
          </cell>
          <cell r="K118">
            <v>45.64</v>
          </cell>
          <cell r="L118">
            <v>45.64</v>
          </cell>
          <cell r="M118">
            <v>45.64</v>
          </cell>
        </row>
        <row r="119">
          <cell r="A119" t="str">
            <v>EXCHEC_7_UNIT 1</v>
          </cell>
          <cell r="E119">
            <v>91.89</v>
          </cell>
          <cell r="F119">
            <v>91.89</v>
          </cell>
          <cell r="G119">
            <v>91.89</v>
          </cell>
          <cell r="H119">
            <v>91.89</v>
          </cell>
          <cell r="I119">
            <v>91.89</v>
          </cell>
          <cell r="J119">
            <v>91.89</v>
          </cell>
          <cell r="K119">
            <v>91.89</v>
          </cell>
          <cell r="L119">
            <v>91.89</v>
          </cell>
          <cell r="M119">
            <v>91.89</v>
          </cell>
        </row>
        <row r="120">
          <cell r="A120" t="str">
            <v>FALBRK_6_FESBT1</v>
          </cell>
          <cell r="E120">
            <v>0</v>
          </cell>
          <cell r="F120">
            <v>0</v>
          </cell>
          <cell r="G120">
            <v>79.97</v>
          </cell>
          <cell r="H120">
            <v>79.97</v>
          </cell>
          <cell r="I120">
            <v>79.97</v>
          </cell>
          <cell r="J120">
            <v>79.97</v>
          </cell>
          <cell r="K120">
            <v>79.97</v>
          </cell>
          <cell r="L120">
            <v>79.97</v>
          </cell>
          <cell r="M120">
            <v>79.97</v>
          </cell>
        </row>
        <row r="121">
          <cell r="A121" t="str">
            <v>FMEADO_7_UNIT</v>
          </cell>
          <cell r="E121">
            <v>16</v>
          </cell>
          <cell r="F121">
            <v>16</v>
          </cell>
          <cell r="G121">
            <v>16</v>
          </cell>
          <cell r="H121">
            <v>16</v>
          </cell>
          <cell r="I121">
            <v>16</v>
          </cell>
          <cell r="J121">
            <v>16</v>
          </cell>
          <cell r="K121">
            <v>16</v>
          </cell>
          <cell r="L121">
            <v>16</v>
          </cell>
          <cell r="M121">
            <v>16</v>
          </cell>
        </row>
        <row r="122">
          <cell r="A122" t="str">
            <v>FORBST_7_UNIT 1</v>
          </cell>
          <cell r="E122">
            <v>37.5</v>
          </cell>
          <cell r="F122">
            <v>37.5</v>
          </cell>
          <cell r="G122">
            <v>37.5</v>
          </cell>
          <cell r="H122">
            <v>37.5</v>
          </cell>
          <cell r="I122">
            <v>37.5</v>
          </cell>
          <cell r="J122">
            <v>37.5</v>
          </cell>
          <cell r="K122">
            <v>37.5</v>
          </cell>
          <cell r="L122">
            <v>37.5</v>
          </cell>
          <cell r="M122">
            <v>37.5</v>
          </cell>
        </row>
        <row r="123">
          <cell r="A123" t="str">
            <v>GARLND_2_GARBT1</v>
          </cell>
          <cell r="E123">
            <v>176</v>
          </cell>
          <cell r="F123">
            <v>176</v>
          </cell>
          <cell r="G123">
            <v>176</v>
          </cell>
          <cell r="H123">
            <v>176</v>
          </cell>
          <cell r="I123">
            <v>176</v>
          </cell>
          <cell r="J123">
            <v>176</v>
          </cell>
          <cell r="K123">
            <v>176</v>
          </cell>
          <cell r="L123">
            <v>176</v>
          </cell>
          <cell r="M123">
            <v>176</v>
          </cell>
        </row>
        <row r="124">
          <cell r="A124" t="str">
            <v>GATEWY_2_GESBT1</v>
          </cell>
          <cell r="E124">
            <v>425</v>
          </cell>
          <cell r="F124">
            <v>425</v>
          </cell>
          <cell r="G124">
            <v>425</v>
          </cell>
          <cell r="H124">
            <v>425</v>
          </cell>
          <cell r="I124">
            <v>425</v>
          </cell>
          <cell r="J124">
            <v>425</v>
          </cell>
          <cell r="K124">
            <v>425</v>
          </cell>
          <cell r="L124">
            <v>425</v>
          </cell>
          <cell r="M124">
            <v>425</v>
          </cell>
        </row>
        <row r="125">
          <cell r="A125" t="str">
            <v>GATWAY_2_PL1X3</v>
          </cell>
          <cell r="E125">
            <v>437.7</v>
          </cell>
          <cell r="F125">
            <v>409.96</v>
          </cell>
          <cell r="G125">
            <v>384.12</v>
          </cell>
          <cell r="H125">
            <v>378.3</v>
          </cell>
          <cell r="I125">
            <v>375.85</v>
          </cell>
          <cell r="J125">
            <v>378.61</v>
          </cell>
          <cell r="K125">
            <v>394.41</v>
          </cell>
          <cell r="L125">
            <v>403.72</v>
          </cell>
          <cell r="M125">
            <v>413.73</v>
          </cell>
        </row>
        <row r="126">
          <cell r="A126" t="str">
            <v>GEYS11_7_UNIT11</v>
          </cell>
          <cell r="E126">
            <v>46</v>
          </cell>
          <cell r="F126">
            <v>46</v>
          </cell>
          <cell r="G126">
            <v>46</v>
          </cell>
          <cell r="H126">
            <v>46</v>
          </cell>
          <cell r="I126">
            <v>46</v>
          </cell>
          <cell r="J126">
            <v>46</v>
          </cell>
          <cell r="K126">
            <v>46</v>
          </cell>
          <cell r="L126">
            <v>46</v>
          </cell>
          <cell r="M126">
            <v>46</v>
          </cell>
        </row>
        <row r="127">
          <cell r="A127" t="str">
            <v>GEYS12_7_UNIT12</v>
          </cell>
          <cell r="E127">
            <v>28</v>
          </cell>
          <cell r="F127">
            <v>28</v>
          </cell>
          <cell r="G127">
            <v>28</v>
          </cell>
          <cell r="H127">
            <v>28</v>
          </cell>
          <cell r="I127">
            <v>28</v>
          </cell>
          <cell r="J127">
            <v>28</v>
          </cell>
          <cell r="K127">
            <v>28</v>
          </cell>
          <cell r="L127">
            <v>28</v>
          </cell>
          <cell r="M127">
            <v>28</v>
          </cell>
        </row>
        <row r="128">
          <cell r="A128" t="str">
            <v>GEYS13_7_UNIT13</v>
          </cell>
          <cell r="E128">
            <v>34</v>
          </cell>
          <cell r="F128">
            <v>34</v>
          </cell>
          <cell r="G128">
            <v>34</v>
          </cell>
          <cell r="H128">
            <v>34</v>
          </cell>
          <cell r="I128">
            <v>34</v>
          </cell>
          <cell r="J128">
            <v>34</v>
          </cell>
          <cell r="K128">
            <v>34</v>
          </cell>
          <cell r="L128">
            <v>34</v>
          </cell>
          <cell r="M128">
            <v>34</v>
          </cell>
        </row>
        <row r="129">
          <cell r="A129" t="str">
            <v>GEYS14_7_UNIT14</v>
          </cell>
          <cell r="E129">
            <v>48</v>
          </cell>
          <cell r="F129">
            <v>48</v>
          </cell>
          <cell r="G129">
            <v>48</v>
          </cell>
          <cell r="H129">
            <v>48</v>
          </cell>
          <cell r="I129">
            <v>48</v>
          </cell>
          <cell r="J129">
            <v>48</v>
          </cell>
          <cell r="K129">
            <v>48</v>
          </cell>
          <cell r="L129">
            <v>48</v>
          </cell>
          <cell r="M129">
            <v>48</v>
          </cell>
        </row>
        <row r="130">
          <cell r="A130" t="str">
            <v>GEYS16_7_UNIT16</v>
          </cell>
          <cell r="E130">
            <v>38</v>
          </cell>
          <cell r="F130">
            <v>38</v>
          </cell>
          <cell r="G130">
            <v>38</v>
          </cell>
          <cell r="H130">
            <v>38</v>
          </cell>
          <cell r="I130">
            <v>38</v>
          </cell>
          <cell r="J130">
            <v>38</v>
          </cell>
          <cell r="K130">
            <v>38</v>
          </cell>
          <cell r="L130">
            <v>38</v>
          </cell>
          <cell r="M130">
            <v>38</v>
          </cell>
        </row>
        <row r="131">
          <cell r="A131" t="str">
            <v>GEYS17_7_UNIT17</v>
          </cell>
          <cell r="E131">
            <v>53.5</v>
          </cell>
          <cell r="F131">
            <v>53.5</v>
          </cell>
          <cell r="G131">
            <v>53.5</v>
          </cell>
          <cell r="H131">
            <v>53.5</v>
          </cell>
          <cell r="I131">
            <v>53.5</v>
          </cell>
          <cell r="J131">
            <v>53.5</v>
          </cell>
          <cell r="K131">
            <v>53.5</v>
          </cell>
          <cell r="L131">
            <v>53.5</v>
          </cell>
          <cell r="M131">
            <v>53.5</v>
          </cell>
        </row>
        <row r="132">
          <cell r="A132" t="str">
            <v>GEYS18_7_UNIT18</v>
          </cell>
          <cell r="E132">
            <v>50</v>
          </cell>
          <cell r="F132">
            <v>50</v>
          </cell>
          <cell r="G132">
            <v>50</v>
          </cell>
          <cell r="H132">
            <v>50</v>
          </cell>
          <cell r="I132">
            <v>50</v>
          </cell>
          <cell r="J132">
            <v>50</v>
          </cell>
          <cell r="K132">
            <v>50</v>
          </cell>
          <cell r="L132">
            <v>50</v>
          </cell>
          <cell r="M132">
            <v>50</v>
          </cell>
        </row>
        <row r="133">
          <cell r="A133" t="str">
            <v>GEYS20_7_UNIT20</v>
          </cell>
          <cell r="E133">
            <v>28</v>
          </cell>
          <cell r="F133">
            <v>28</v>
          </cell>
          <cell r="G133">
            <v>28</v>
          </cell>
          <cell r="H133">
            <v>28</v>
          </cell>
          <cell r="I133">
            <v>28</v>
          </cell>
          <cell r="J133">
            <v>28</v>
          </cell>
          <cell r="K133">
            <v>28</v>
          </cell>
          <cell r="L133">
            <v>28</v>
          </cell>
          <cell r="M133">
            <v>28</v>
          </cell>
        </row>
        <row r="134">
          <cell r="A134" t="str">
            <v>GILROY_1_UNIT</v>
          </cell>
          <cell r="E134">
            <v>25</v>
          </cell>
          <cell r="F134">
            <v>20</v>
          </cell>
          <cell r="G134">
            <v>20</v>
          </cell>
          <cell r="H134">
            <v>20</v>
          </cell>
          <cell r="I134">
            <v>20</v>
          </cell>
          <cell r="J134">
            <v>20</v>
          </cell>
          <cell r="K134">
            <v>25</v>
          </cell>
          <cell r="L134">
            <v>25</v>
          </cell>
          <cell r="M134">
            <v>25</v>
          </cell>
        </row>
        <row r="135">
          <cell r="A135" t="str">
            <v>GILRPP_1_PL1X2</v>
          </cell>
          <cell r="E135">
            <v>95.2</v>
          </cell>
          <cell r="F135">
            <v>95.2</v>
          </cell>
          <cell r="G135">
            <v>95.2</v>
          </cell>
          <cell r="H135">
            <v>95.2</v>
          </cell>
          <cell r="I135">
            <v>95.2</v>
          </cell>
          <cell r="J135">
            <v>95.2</v>
          </cell>
          <cell r="K135">
            <v>95.2</v>
          </cell>
          <cell r="L135">
            <v>95.2</v>
          </cell>
          <cell r="M135">
            <v>95.2</v>
          </cell>
        </row>
        <row r="136">
          <cell r="A136" t="str">
            <v>GILRPP_1_PL3X4</v>
          </cell>
          <cell r="E136">
            <v>46.2</v>
          </cell>
          <cell r="F136">
            <v>46.2</v>
          </cell>
          <cell r="G136">
            <v>46.2</v>
          </cell>
          <cell r="H136">
            <v>46.2</v>
          </cell>
          <cell r="I136">
            <v>46.2</v>
          </cell>
          <cell r="J136">
            <v>46.2</v>
          </cell>
          <cell r="K136">
            <v>46.2</v>
          </cell>
          <cell r="L136">
            <v>46.2</v>
          </cell>
          <cell r="M136">
            <v>46.2</v>
          </cell>
        </row>
        <row r="137">
          <cell r="A137" t="str">
            <v>GLNARM_2_UNIT 5</v>
          </cell>
          <cell r="E137">
            <v>65</v>
          </cell>
          <cell r="F137">
            <v>65</v>
          </cell>
          <cell r="G137">
            <v>65</v>
          </cell>
          <cell r="H137">
            <v>65</v>
          </cell>
          <cell r="I137">
            <v>65</v>
          </cell>
          <cell r="J137">
            <v>65</v>
          </cell>
          <cell r="K137">
            <v>65</v>
          </cell>
          <cell r="L137">
            <v>65</v>
          </cell>
          <cell r="M137">
            <v>65</v>
          </cell>
        </row>
        <row r="138">
          <cell r="A138" t="str">
            <v>GLNARM_7_UNIT 1</v>
          </cell>
          <cell r="E138">
            <v>18</v>
          </cell>
          <cell r="F138">
            <v>18</v>
          </cell>
          <cell r="G138">
            <v>18</v>
          </cell>
          <cell r="H138">
            <v>18</v>
          </cell>
          <cell r="I138">
            <v>18</v>
          </cell>
          <cell r="J138">
            <v>18</v>
          </cell>
          <cell r="K138">
            <v>18</v>
          </cell>
          <cell r="L138">
            <v>18</v>
          </cell>
          <cell r="M138">
            <v>18</v>
          </cell>
        </row>
        <row r="139">
          <cell r="A139" t="str">
            <v>GLNARM_7_UNIT 2</v>
          </cell>
          <cell r="E139">
            <v>18.8</v>
          </cell>
          <cell r="F139">
            <v>18.8</v>
          </cell>
          <cell r="G139">
            <v>18.8</v>
          </cell>
          <cell r="H139">
            <v>18.8</v>
          </cell>
          <cell r="I139">
            <v>18.8</v>
          </cell>
          <cell r="J139">
            <v>18.8</v>
          </cell>
          <cell r="K139">
            <v>18.8</v>
          </cell>
          <cell r="L139">
            <v>18.8</v>
          </cell>
          <cell r="M139">
            <v>18.8</v>
          </cell>
        </row>
        <row r="140">
          <cell r="A140" t="str">
            <v>GLNARM_7_UNIT 3</v>
          </cell>
          <cell r="E140">
            <v>44.83</v>
          </cell>
          <cell r="F140">
            <v>44.83</v>
          </cell>
          <cell r="G140">
            <v>44.83</v>
          </cell>
          <cell r="H140">
            <v>44.83</v>
          </cell>
          <cell r="I140">
            <v>44.83</v>
          </cell>
          <cell r="J140">
            <v>44.83</v>
          </cell>
          <cell r="K140">
            <v>44.83</v>
          </cell>
          <cell r="L140">
            <v>44.83</v>
          </cell>
          <cell r="M140">
            <v>44.83</v>
          </cell>
        </row>
        <row r="141">
          <cell r="A141" t="str">
            <v>GLNARM_7_UNIT 4</v>
          </cell>
          <cell r="E141">
            <v>42.42</v>
          </cell>
          <cell r="F141">
            <v>42.42</v>
          </cell>
          <cell r="G141">
            <v>42.42</v>
          </cell>
          <cell r="H141">
            <v>42.42</v>
          </cell>
          <cell r="I141">
            <v>42.42</v>
          </cell>
          <cell r="J141">
            <v>42.42</v>
          </cell>
          <cell r="K141">
            <v>42.42</v>
          </cell>
          <cell r="L141">
            <v>42.42</v>
          </cell>
          <cell r="M141">
            <v>42.42</v>
          </cell>
        </row>
        <row r="142">
          <cell r="A142" t="str">
            <v>GOLETA_2_VALBT1</v>
          </cell>
          <cell r="E142">
            <v>20</v>
          </cell>
          <cell r="F142">
            <v>20</v>
          </cell>
          <cell r="G142">
            <v>20</v>
          </cell>
          <cell r="H142">
            <v>20</v>
          </cell>
          <cell r="I142">
            <v>20</v>
          </cell>
          <cell r="J142">
            <v>20</v>
          </cell>
          <cell r="K142">
            <v>20</v>
          </cell>
          <cell r="L142">
            <v>20</v>
          </cell>
          <cell r="M142">
            <v>20</v>
          </cell>
        </row>
        <row r="143">
          <cell r="A143" t="str">
            <v>GOLETA_6_ELLWOD</v>
          </cell>
          <cell r="E143">
            <v>54</v>
          </cell>
          <cell r="F143">
            <v>54</v>
          </cell>
          <cell r="G143">
            <v>54</v>
          </cell>
          <cell r="H143">
            <v>54</v>
          </cell>
          <cell r="I143">
            <v>54</v>
          </cell>
          <cell r="J143">
            <v>54</v>
          </cell>
          <cell r="K143">
            <v>54</v>
          </cell>
          <cell r="L143">
            <v>54</v>
          </cell>
          <cell r="M143">
            <v>54</v>
          </cell>
        </row>
        <row r="144">
          <cell r="A144" t="str">
            <v>GRIZLY_1_UNIT 1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</row>
        <row r="145">
          <cell r="A145" t="str">
            <v>GRNLF2_1_UNIT</v>
          </cell>
          <cell r="E145">
            <v>9.1999999999999993</v>
          </cell>
          <cell r="F145">
            <v>9.1999999999999993</v>
          </cell>
          <cell r="G145">
            <v>9.1999999999999993</v>
          </cell>
          <cell r="H145">
            <v>9.1999999999999993</v>
          </cell>
          <cell r="I145">
            <v>9.1999999999999993</v>
          </cell>
          <cell r="J145">
            <v>9.1999999999999993</v>
          </cell>
          <cell r="K145">
            <v>9.1999999999999993</v>
          </cell>
          <cell r="L145">
            <v>9.1999999999999993</v>
          </cell>
          <cell r="M145">
            <v>9.1999999999999993</v>
          </cell>
        </row>
        <row r="146">
          <cell r="A146" t="str">
            <v>GWFPWR_1_UNITS</v>
          </cell>
          <cell r="E146">
            <v>98.46</v>
          </cell>
          <cell r="F146">
            <v>98.46</v>
          </cell>
          <cell r="G146">
            <v>98.46</v>
          </cell>
          <cell r="H146">
            <v>98.46</v>
          </cell>
          <cell r="I146">
            <v>98.46</v>
          </cell>
          <cell r="J146">
            <v>98.46</v>
          </cell>
          <cell r="K146">
            <v>98.46</v>
          </cell>
          <cell r="L146">
            <v>98.46</v>
          </cell>
          <cell r="M146">
            <v>98.46</v>
          </cell>
        </row>
        <row r="147">
          <cell r="A147" t="str">
            <v>GYS5X6_7_UNITS</v>
          </cell>
          <cell r="E147">
            <v>61</v>
          </cell>
          <cell r="F147">
            <v>61</v>
          </cell>
          <cell r="G147">
            <v>61</v>
          </cell>
          <cell r="H147">
            <v>61</v>
          </cell>
          <cell r="I147">
            <v>61</v>
          </cell>
          <cell r="J147">
            <v>61</v>
          </cell>
          <cell r="K147">
            <v>61</v>
          </cell>
          <cell r="L147">
            <v>61</v>
          </cell>
          <cell r="M147">
            <v>61</v>
          </cell>
        </row>
        <row r="148">
          <cell r="A148" t="str">
            <v>GYS7X8_7_UNITS</v>
          </cell>
          <cell r="E148">
            <v>71.8</v>
          </cell>
          <cell r="F148">
            <v>71.8</v>
          </cell>
          <cell r="G148">
            <v>71.8</v>
          </cell>
          <cell r="H148">
            <v>71.8</v>
          </cell>
          <cell r="I148">
            <v>71.8</v>
          </cell>
          <cell r="J148">
            <v>71.8</v>
          </cell>
          <cell r="K148">
            <v>71.8</v>
          </cell>
          <cell r="L148">
            <v>71.8</v>
          </cell>
          <cell r="M148">
            <v>71.8</v>
          </cell>
        </row>
        <row r="149">
          <cell r="A149" t="str">
            <v>HAASPH_7_PL1X2</v>
          </cell>
          <cell r="E149">
            <v>115.2</v>
          </cell>
          <cell r="F149">
            <v>115.2</v>
          </cell>
          <cell r="G149">
            <v>139.19999999999999</v>
          </cell>
          <cell r="H149">
            <v>144</v>
          </cell>
          <cell r="I149">
            <v>144</v>
          </cell>
          <cell r="J149">
            <v>129.6</v>
          </cell>
          <cell r="K149">
            <v>129.6</v>
          </cell>
          <cell r="L149">
            <v>115.2</v>
          </cell>
          <cell r="M149">
            <v>115.2</v>
          </cell>
        </row>
        <row r="150">
          <cell r="A150" t="str">
            <v>HALSEY_6_UNIT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</row>
        <row r="151">
          <cell r="A151" t="str">
            <v>HARBGN_7_UNITS</v>
          </cell>
          <cell r="E151">
            <v>35</v>
          </cell>
          <cell r="F151">
            <v>35</v>
          </cell>
          <cell r="G151">
            <v>35</v>
          </cell>
          <cell r="H151">
            <v>35</v>
          </cell>
          <cell r="I151">
            <v>35</v>
          </cell>
          <cell r="J151">
            <v>35</v>
          </cell>
          <cell r="K151">
            <v>35</v>
          </cell>
          <cell r="L151">
            <v>35</v>
          </cell>
          <cell r="M151">
            <v>35</v>
          </cell>
        </row>
        <row r="152">
          <cell r="A152" t="str">
            <v>HELMPG_7_UNIT 1</v>
          </cell>
          <cell r="E152">
            <v>407</v>
          </cell>
          <cell r="F152">
            <v>407</v>
          </cell>
          <cell r="G152">
            <v>407</v>
          </cell>
          <cell r="H152">
            <v>407</v>
          </cell>
          <cell r="I152">
            <v>407</v>
          </cell>
          <cell r="J152">
            <v>407</v>
          </cell>
          <cell r="K152">
            <v>407</v>
          </cell>
          <cell r="L152">
            <v>407</v>
          </cell>
          <cell r="M152">
            <v>407</v>
          </cell>
        </row>
        <row r="153">
          <cell r="A153" t="str">
            <v>HELMPG_7_UNIT 2</v>
          </cell>
          <cell r="E153">
            <v>407</v>
          </cell>
          <cell r="F153">
            <v>407</v>
          </cell>
          <cell r="G153">
            <v>407</v>
          </cell>
          <cell r="H153">
            <v>407</v>
          </cell>
          <cell r="I153">
            <v>407</v>
          </cell>
          <cell r="J153">
            <v>407</v>
          </cell>
          <cell r="K153">
            <v>407</v>
          </cell>
          <cell r="L153">
            <v>407</v>
          </cell>
          <cell r="M153">
            <v>407</v>
          </cell>
        </row>
        <row r="154">
          <cell r="A154" t="str">
            <v>HELMPG_7_UNIT 3</v>
          </cell>
          <cell r="E154">
            <v>404</v>
          </cell>
          <cell r="F154">
            <v>404</v>
          </cell>
          <cell r="G154">
            <v>404</v>
          </cell>
          <cell r="H154">
            <v>404</v>
          </cell>
          <cell r="I154">
            <v>404</v>
          </cell>
          <cell r="J154">
            <v>404</v>
          </cell>
          <cell r="K154">
            <v>404</v>
          </cell>
          <cell r="L154">
            <v>404</v>
          </cell>
          <cell r="M154">
            <v>404</v>
          </cell>
        </row>
        <row r="155">
          <cell r="A155" t="str">
            <v>HENRTA_6_HDEBT1</v>
          </cell>
          <cell r="E155">
            <v>20</v>
          </cell>
          <cell r="F155">
            <v>20</v>
          </cell>
          <cell r="G155">
            <v>20</v>
          </cell>
          <cell r="H155">
            <v>20</v>
          </cell>
          <cell r="I155">
            <v>20</v>
          </cell>
          <cell r="J155">
            <v>20</v>
          </cell>
          <cell r="K155">
            <v>20</v>
          </cell>
          <cell r="L155">
            <v>20</v>
          </cell>
          <cell r="M155">
            <v>20</v>
          </cell>
        </row>
        <row r="156">
          <cell r="A156" t="str">
            <v>HENRTA_6_UNITA1</v>
          </cell>
          <cell r="E156">
            <v>49.98</v>
          </cell>
          <cell r="F156">
            <v>49.98</v>
          </cell>
          <cell r="G156">
            <v>49.98</v>
          </cell>
          <cell r="H156">
            <v>49.98</v>
          </cell>
          <cell r="I156">
            <v>49.98</v>
          </cell>
          <cell r="J156">
            <v>49.98</v>
          </cell>
          <cell r="K156">
            <v>49.98</v>
          </cell>
          <cell r="L156">
            <v>49.98</v>
          </cell>
          <cell r="M156">
            <v>49.98</v>
          </cell>
        </row>
        <row r="157">
          <cell r="A157" t="str">
            <v>HENRTA_6_UNITA2</v>
          </cell>
          <cell r="E157">
            <v>49.42</v>
          </cell>
          <cell r="F157">
            <v>49.42</v>
          </cell>
          <cell r="G157">
            <v>49.42</v>
          </cell>
          <cell r="H157">
            <v>49.42</v>
          </cell>
          <cell r="I157">
            <v>49.42</v>
          </cell>
          <cell r="J157">
            <v>49.42</v>
          </cell>
          <cell r="K157">
            <v>49.42</v>
          </cell>
          <cell r="L157">
            <v>49.42</v>
          </cell>
          <cell r="M157">
            <v>49.42</v>
          </cell>
        </row>
        <row r="158">
          <cell r="A158" t="str">
            <v>HIDSRT_2_UNITS</v>
          </cell>
          <cell r="E158">
            <v>630</v>
          </cell>
          <cell r="F158">
            <v>630</v>
          </cell>
          <cell r="G158">
            <v>650</v>
          </cell>
          <cell r="H158">
            <v>650</v>
          </cell>
          <cell r="I158">
            <v>650</v>
          </cell>
          <cell r="J158">
            <v>650</v>
          </cell>
          <cell r="K158">
            <v>650</v>
          </cell>
          <cell r="L158">
            <v>650</v>
          </cell>
          <cell r="M158">
            <v>650</v>
          </cell>
        </row>
        <row r="159">
          <cell r="A159" t="str">
            <v>HIGHDS_2_H5SBT1</v>
          </cell>
          <cell r="E159">
            <v>100</v>
          </cell>
          <cell r="F159">
            <v>100</v>
          </cell>
          <cell r="G159">
            <v>100</v>
          </cell>
          <cell r="H159">
            <v>100</v>
          </cell>
          <cell r="I159">
            <v>100</v>
          </cell>
          <cell r="J159">
            <v>100</v>
          </cell>
          <cell r="K159">
            <v>100</v>
          </cell>
          <cell r="L159">
            <v>100</v>
          </cell>
          <cell r="M159">
            <v>100</v>
          </cell>
        </row>
        <row r="160">
          <cell r="A160" t="str">
            <v>HINSON_6_LBECH1</v>
          </cell>
          <cell r="E160">
            <v>63</v>
          </cell>
          <cell r="F160">
            <v>63</v>
          </cell>
          <cell r="G160">
            <v>63</v>
          </cell>
          <cell r="H160">
            <v>63</v>
          </cell>
          <cell r="I160">
            <v>63</v>
          </cell>
          <cell r="J160">
            <v>63</v>
          </cell>
          <cell r="K160">
            <v>63</v>
          </cell>
          <cell r="L160">
            <v>63</v>
          </cell>
          <cell r="M160">
            <v>63</v>
          </cell>
        </row>
        <row r="161">
          <cell r="A161" t="str">
            <v>HINSON_6_LBECH2</v>
          </cell>
          <cell r="E161">
            <v>63</v>
          </cell>
          <cell r="F161">
            <v>63</v>
          </cell>
          <cell r="G161">
            <v>63</v>
          </cell>
          <cell r="H161">
            <v>63</v>
          </cell>
          <cell r="I161">
            <v>63</v>
          </cell>
          <cell r="J161">
            <v>63</v>
          </cell>
          <cell r="K161">
            <v>63</v>
          </cell>
          <cell r="L161">
            <v>63</v>
          </cell>
          <cell r="M161">
            <v>63</v>
          </cell>
        </row>
        <row r="162">
          <cell r="A162" t="str">
            <v>HINSON_6_LBECH3</v>
          </cell>
          <cell r="E162">
            <v>63</v>
          </cell>
          <cell r="F162">
            <v>63</v>
          </cell>
          <cell r="G162">
            <v>63</v>
          </cell>
          <cell r="H162">
            <v>63</v>
          </cell>
          <cell r="I162">
            <v>63</v>
          </cell>
          <cell r="J162">
            <v>63</v>
          </cell>
          <cell r="K162">
            <v>63</v>
          </cell>
          <cell r="L162">
            <v>63</v>
          </cell>
          <cell r="M162">
            <v>63</v>
          </cell>
        </row>
        <row r="163">
          <cell r="A163" t="str">
            <v>HINSON_6_LBECH4</v>
          </cell>
          <cell r="E163">
            <v>63</v>
          </cell>
          <cell r="F163">
            <v>63</v>
          </cell>
          <cell r="G163">
            <v>63</v>
          </cell>
          <cell r="H163">
            <v>63</v>
          </cell>
          <cell r="I163">
            <v>63</v>
          </cell>
          <cell r="J163">
            <v>63</v>
          </cell>
          <cell r="K163">
            <v>63</v>
          </cell>
          <cell r="L163">
            <v>63</v>
          </cell>
          <cell r="M163">
            <v>63</v>
          </cell>
        </row>
        <row r="164">
          <cell r="A164" t="str">
            <v>HNTGBH_2_PL1X3</v>
          </cell>
          <cell r="E164">
            <v>534.64</v>
          </cell>
          <cell r="F164">
            <v>534.64</v>
          </cell>
          <cell r="G164">
            <v>534.64</v>
          </cell>
          <cell r="H164">
            <v>534.64</v>
          </cell>
          <cell r="I164">
            <v>534.64</v>
          </cell>
          <cell r="J164">
            <v>534.64</v>
          </cell>
          <cell r="K164">
            <v>534.64</v>
          </cell>
          <cell r="L164">
            <v>534.64</v>
          </cell>
          <cell r="M164">
            <v>534.64</v>
          </cell>
        </row>
        <row r="165">
          <cell r="A165" t="str">
            <v>HNTGBH_7_UNIT 2</v>
          </cell>
          <cell r="E165">
            <v>206.84</v>
          </cell>
          <cell r="F165">
            <v>206.84</v>
          </cell>
          <cell r="G165">
            <v>206.84</v>
          </cell>
          <cell r="H165">
            <v>206.84</v>
          </cell>
          <cell r="I165">
            <v>206.84</v>
          </cell>
          <cell r="J165">
            <v>206.84</v>
          </cell>
          <cell r="K165">
            <v>206.84</v>
          </cell>
          <cell r="L165">
            <v>206.84</v>
          </cell>
          <cell r="M165">
            <v>206.84</v>
          </cell>
        </row>
        <row r="166">
          <cell r="A166" t="str">
            <v>HOOVER_2_MWDDYN</v>
          </cell>
          <cell r="E166">
            <v>135</v>
          </cell>
          <cell r="F166">
            <v>169</v>
          </cell>
          <cell r="G166">
            <v>189</v>
          </cell>
          <cell r="H166">
            <v>189</v>
          </cell>
          <cell r="I166">
            <v>191</v>
          </cell>
          <cell r="J166">
            <v>189</v>
          </cell>
          <cell r="K166">
            <v>174</v>
          </cell>
          <cell r="L166">
            <v>112</v>
          </cell>
          <cell r="M166">
            <v>156</v>
          </cell>
        </row>
        <row r="167">
          <cell r="A167" t="str">
            <v>HOOVER_2_MWDPT</v>
          </cell>
          <cell r="E167">
            <v>249.95</v>
          </cell>
          <cell r="F167">
            <v>249.95</v>
          </cell>
          <cell r="G167">
            <v>249.95</v>
          </cell>
          <cell r="H167">
            <v>249.95</v>
          </cell>
          <cell r="I167">
            <v>249.95</v>
          </cell>
          <cell r="J167">
            <v>249.95</v>
          </cell>
          <cell r="K167">
            <v>249.95</v>
          </cell>
          <cell r="L167">
            <v>249.95</v>
          </cell>
          <cell r="M167">
            <v>249.95</v>
          </cell>
        </row>
        <row r="168">
          <cell r="A168" t="str">
            <v>HOOVER_2_SCEPT</v>
          </cell>
          <cell r="E168">
            <v>286</v>
          </cell>
          <cell r="F168">
            <v>286</v>
          </cell>
          <cell r="G168">
            <v>286</v>
          </cell>
          <cell r="H168">
            <v>286</v>
          </cell>
          <cell r="I168">
            <v>286</v>
          </cell>
          <cell r="J168">
            <v>286</v>
          </cell>
          <cell r="K168">
            <v>286</v>
          </cell>
          <cell r="L168">
            <v>286</v>
          </cell>
          <cell r="M168">
            <v>286</v>
          </cell>
        </row>
        <row r="169">
          <cell r="A169" t="str">
            <v>HOOVER_2_VEADYN</v>
          </cell>
          <cell r="E169">
            <v>10</v>
          </cell>
          <cell r="F169">
            <v>12</v>
          </cell>
          <cell r="G169">
            <v>14</v>
          </cell>
          <cell r="H169">
            <v>14</v>
          </cell>
          <cell r="I169">
            <v>14</v>
          </cell>
          <cell r="J169">
            <v>14</v>
          </cell>
          <cell r="K169">
            <v>11</v>
          </cell>
          <cell r="L169">
            <v>12</v>
          </cell>
          <cell r="M169">
            <v>12</v>
          </cell>
        </row>
        <row r="170">
          <cell r="A170" t="str">
            <v>HOOVER_2_VEAPT</v>
          </cell>
          <cell r="E170">
            <v>17.670000000000002</v>
          </cell>
          <cell r="F170">
            <v>17.670000000000002</v>
          </cell>
          <cell r="G170">
            <v>17.670000000000002</v>
          </cell>
          <cell r="H170">
            <v>17.670000000000002</v>
          </cell>
          <cell r="I170">
            <v>17.670000000000002</v>
          </cell>
          <cell r="J170">
            <v>17.670000000000002</v>
          </cell>
          <cell r="K170">
            <v>17.670000000000002</v>
          </cell>
          <cell r="L170">
            <v>17.670000000000002</v>
          </cell>
          <cell r="M170">
            <v>17.670000000000002</v>
          </cell>
        </row>
        <row r="171">
          <cell r="A171" t="str">
            <v>HUMBPP_1_UNITS3</v>
          </cell>
          <cell r="E171">
            <v>65.08</v>
          </cell>
          <cell r="F171">
            <v>65.08</v>
          </cell>
          <cell r="G171">
            <v>65.08</v>
          </cell>
          <cell r="H171">
            <v>65.08</v>
          </cell>
          <cell r="I171">
            <v>65.08</v>
          </cell>
          <cell r="J171">
            <v>65.08</v>
          </cell>
          <cell r="K171">
            <v>65.08</v>
          </cell>
          <cell r="L171">
            <v>65.08</v>
          </cell>
          <cell r="M171">
            <v>65.08</v>
          </cell>
        </row>
        <row r="172">
          <cell r="A172" t="str">
            <v>HUMBPP_6_UNITS</v>
          </cell>
          <cell r="E172">
            <v>97.62</v>
          </cell>
          <cell r="F172">
            <v>97.62</v>
          </cell>
          <cell r="G172">
            <v>97.62</v>
          </cell>
          <cell r="H172">
            <v>97.62</v>
          </cell>
          <cell r="I172">
            <v>97.62</v>
          </cell>
          <cell r="J172">
            <v>97.62</v>
          </cell>
          <cell r="K172">
            <v>97.62</v>
          </cell>
          <cell r="L172">
            <v>97.62</v>
          </cell>
          <cell r="M172">
            <v>97.62</v>
          </cell>
        </row>
        <row r="173">
          <cell r="A173" t="str">
            <v>HYTTHM_2_UNITS</v>
          </cell>
          <cell r="E173">
            <v>489.76</v>
          </cell>
          <cell r="F173">
            <v>504.53</v>
          </cell>
          <cell r="G173">
            <v>484.32</v>
          </cell>
          <cell r="H173">
            <v>671.33</v>
          </cell>
          <cell r="I173">
            <v>620.79999999999995</v>
          </cell>
          <cell r="J173">
            <v>514.42999999999995</v>
          </cell>
          <cell r="K173">
            <v>384.19</v>
          </cell>
          <cell r="L173">
            <v>214.5</v>
          </cell>
          <cell r="M173">
            <v>296.41000000000003</v>
          </cell>
        </row>
        <row r="174">
          <cell r="A174" t="str">
            <v>INDIGO_1_UNIT 1</v>
          </cell>
          <cell r="E174">
            <v>45.3</v>
          </cell>
          <cell r="F174">
            <v>45.3</v>
          </cell>
          <cell r="G174">
            <v>45.3</v>
          </cell>
          <cell r="H174">
            <v>45.3</v>
          </cell>
          <cell r="I174">
            <v>45.3</v>
          </cell>
          <cell r="J174">
            <v>45.3</v>
          </cell>
          <cell r="K174">
            <v>45.3</v>
          </cell>
          <cell r="L174">
            <v>45.3</v>
          </cell>
          <cell r="M174">
            <v>45.3</v>
          </cell>
        </row>
        <row r="175">
          <cell r="A175" t="str">
            <v>INDIGO_1_UNIT 2</v>
          </cell>
          <cell r="E175">
            <v>45.3</v>
          </cell>
          <cell r="F175">
            <v>45.3</v>
          </cell>
          <cell r="G175">
            <v>45.3</v>
          </cell>
          <cell r="H175">
            <v>45.3</v>
          </cell>
          <cell r="I175">
            <v>45.3</v>
          </cell>
          <cell r="J175">
            <v>45.3</v>
          </cell>
          <cell r="K175">
            <v>45.3</v>
          </cell>
          <cell r="L175">
            <v>45.3</v>
          </cell>
          <cell r="M175">
            <v>45.3</v>
          </cell>
        </row>
        <row r="176">
          <cell r="A176" t="str">
            <v>INDIGO_1_UNIT 3</v>
          </cell>
          <cell r="E176">
            <v>45.3</v>
          </cell>
          <cell r="F176">
            <v>45.3</v>
          </cell>
          <cell r="G176">
            <v>45.3</v>
          </cell>
          <cell r="H176">
            <v>45.3</v>
          </cell>
          <cell r="I176">
            <v>45.3</v>
          </cell>
          <cell r="J176">
            <v>45.3</v>
          </cell>
          <cell r="K176">
            <v>45.3</v>
          </cell>
          <cell r="L176">
            <v>45.3</v>
          </cell>
          <cell r="M176">
            <v>45.3</v>
          </cell>
        </row>
        <row r="177">
          <cell r="A177" t="str">
            <v>INTKEP_2_UNITS</v>
          </cell>
          <cell r="E177">
            <v>307</v>
          </cell>
          <cell r="F177">
            <v>307</v>
          </cell>
          <cell r="G177">
            <v>307</v>
          </cell>
          <cell r="H177">
            <v>307</v>
          </cell>
          <cell r="I177">
            <v>307</v>
          </cell>
          <cell r="J177">
            <v>307</v>
          </cell>
          <cell r="K177">
            <v>307</v>
          </cell>
          <cell r="L177">
            <v>307</v>
          </cell>
          <cell r="M177">
            <v>307</v>
          </cell>
        </row>
        <row r="178">
          <cell r="A178" t="str">
            <v>INTMNT_3_ANAHEIM</v>
          </cell>
          <cell r="E178">
            <v>236</v>
          </cell>
          <cell r="F178">
            <v>236</v>
          </cell>
          <cell r="G178">
            <v>236</v>
          </cell>
          <cell r="H178">
            <v>236</v>
          </cell>
          <cell r="I178">
            <v>236</v>
          </cell>
          <cell r="J178">
            <v>236</v>
          </cell>
          <cell r="K178">
            <v>236</v>
          </cell>
          <cell r="L178">
            <v>236</v>
          </cell>
          <cell r="M178">
            <v>236</v>
          </cell>
        </row>
        <row r="179">
          <cell r="A179" t="str">
            <v>INTMNT_3_RIVERSIDE</v>
          </cell>
          <cell r="E179">
            <v>136</v>
          </cell>
          <cell r="F179">
            <v>136</v>
          </cell>
          <cell r="G179">
            <v>136</v>
          </cell>
          <cell r="H179">
            <v>136</v>
          </cell>
          <cell r="I179">
            <v>136</v>
          </cell>
          <cell r="J179">
            <v>136</v>
          </cell>
          <cell r="K179">
            <v>136</v>
          </cell>
          <cell r="L179">
            <v>136</v>
          </cell>
          <cell r="M179">
            <v>136</v>
          </cell>
        </row>
        <row r="180">
          <cell r="A180" t="str">
            <v>JOANEC_2_STABT1</v>
          </cell>
          <cell r="E180">
            <v>40</v>
          </cell>
          <cell r="F180">
            <v>40</v>
          </cell>
          <cell r="G180">
            <v>40</v>
          </cell>
          <cell r="H180">
            <v>40</v>
          </cell>
          <cell r="I180">
            <v>40</v>
          </cell>
          <cell r="J180">
            <v>40</v>
          </cell>
          <cell r="K180">
            <v>40</v>
          </cell>
          <cell r="L180">
            <v>40</v>
          </cell>
          <cell r="M180">
            <v>40</v>
          </cell>
        </row>
        <row r="181">
          <cell r="A181" t="str">
            <v>JOANEC_2_STABT2</v>
          </cell>
          <cell r="E181">
            <v>40</v>
          </cell>
          <cell r="F181">
            <v>40</v>
          </cell>
          <cell r="G181">
            <v>40</v>
          </cell>
          <cell r="H181">
            <v>40</v>
          </cell>
          <cell r="I181">
            <v>40</v>
          </cell>
          <cell r="J181">
            <v>40</v>
          </cell>
          <cell r="K181">
            <v>40</v>
          </cell>
          <cell r="L181">
            <v>40</v>
          </cell>
          <cell r="M181">
            <v>40</v>
          </cell>
        </row>
        <row r="182">
          <cell r="A182" t="str">
            <v>JOHANN_2_JOSBT1</v>
          </cell>
          <cell r="E182">
            <v>20</v>
          </cell>
          <cell r="F182">
            <v>20</v>
          </cell>
          <cell r="G182">
            <v>20</v>
          </cell>
          <cell r="H182">
            <v>20</v>
          </cell>
          <cell r="I182">
            <v>20</v>
          </cell>
          <cell r="J182">
            <v>20</v>
          </cell>
          <cell r="K182">
            <v>20</v>
          </cell>
          <cell r="L182">
            <v>20</v>
          </cell>
          <cell r="M182">
            <v>20</v>
          </cell>
        </row>
        <row r="183">
          <cell r="A183" t="str">
            <v>JOHANN_2_JOSBT2</v>
          </cell>
          <cell r="E183">
            <v>20</v>
          </cell>
          <cell r="F183">
            <v>20</v>
          </cell>
          <cell r="G183">
            <v>20</v>
          </cell>
          <cell r="H183">
            <v>20</v>
          </cell>
          <cell r="I183">
            <v>20</v>
          </cell>
          <cell r="J183">
            <v>20</v>
          </cell>
          <cell r="K183">
            <v>20</v>
          </cell>
          <cell r="L183">
            <v>20</v>
          </cell>
          <cell r="M183">
            <v>20</v>
          </cell>
        </row>
        <row r="184">
          <cell r="A184" t="str">
            <v>JOHANN_2_OCEBT2</v>
          </cell>
          <cell r="E184">
            <v>18</v>
          </cell>
          <cell r="F184">
            <v>18</v>
          </cell>
          <cell r="G184">
            <v>18</v>
          </cell>
          <cell r="H184">
            <v>18</v>
          </cell>
          <cell r="I184">
            <v>18</v>
          </cell>
          <cell r="J184">
            <v>18</v>
          </cell>
          <cell r="K184">
            <v>18</v>
          </cell>
          <cell r="L184">
            <v>18</v>
          </cell>
          <cell r="M184">
            <v>18</v>
          </cell>
        </row>
        <row r="185">
          <cell r="A185" t="str">
            <v>JOHANN_2_OCEBT3</v>
          </cell>
          <cell r="E185">
            <v>12</v>
          </cell>
          <cell r="F185">
            <v>12</v>
          </cell>
          <cell r="G185">
            <v>12</v>
          </cell>
          <cell r="H185">
            <v>12</v>
          </cell>
          <cell r="I185">
            <v>12</v>
          </cell>
          <cell r="J185">
            <v>12</v>
          </cell>
          <cell r="K185">
            <v>12</v>
          </cell>
          <cell r="L185">
            <v>12</v>
          </cell>
          <cell r="M185">
            <v>12</v>
          </cell>
        </row>
        <row r="186">
          <cell r="A186" t="str">
            <v>KEARNY_6_NESBT1</v>
          </cell>
          <cell r="E186">
            <v>19.989999999999998</v>
          </cell>
          <cell r="F186">
            <v>19.989999999999998</v>
          </cell>
          <cell r="G186">
            <v>19.989999999999998</v>
          </cell>
          <cell r="H186">
            <v>19.989999999999998</v>
          </cell>
          <cell r="I186">
            <v>19.989999999999998</v>
          </cell>
          <cell r="J186">
            <v>19.989999999999998</v>
          </cell>
          <cell r="K186">
            <v>19.989999999999998</v>
          </cell>
          <cell r="L186">
            <v>19.989999999999998</v>
          </cell>
          <cell r="M186">
            <v>19.989999999999998</v>
          </cell>
        </row>
        <row r="187">
          <cell r="A187" t="str">
            <v>KEARNY_6_SESBT2</v>
          </cell>
          <cell r="E187">
            <v>20</v>
          </cell>
          <cell r="F187">
            <v>20</v>
          </cell>
          <cell r="G187">
            <v>20</v>
          </cell>
          <cell r="H187">
            <v>20</v>
          </cell>
          <cell r="I187">
            <v>20</v>
          </cell>
          <cell r="J187">
            <v>20</v>
          </cell>
          <cell r="K187">
            <v>20</v>
          </cell>
          <cell r="L187">
            <v>20</v>
          </cell>
          <cell r="M187">
            <v>20</v>
          </cell>
        </row>
        <row r="188">
          <cell r="A188" t="str">
            <v>KELSO_2_UNITS</v>
          </cell>
          <cell r="E188">
            <v>198.03</v>
          </cell>
          <cell r="F188">
            <v>198.03</v>
          </cell>
          <cell r="G188">
            <v>198.03</v>
          </cell>
          <cell r="H188">
            <v>198.03</v>
          </cell>
          <cell r="I188">
            <v>198.03</v>
          </cell>
          <cell r="J188">
            <v>198.03</v>
          </cell>
          <cell r="K188">
            <v>198.03</v>
          </cell>
          <cell r="L188">
            <v>198.03</v>
          </cell>
          <cell r="M188">
            <v>198.03</v>
          </cell>
        </row>
        <row r="189">
          <cell r="A189" t="str">
            <v>KELYRG_6_UNIT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</row>
        <row r="190">
          <cell r="A190" t="str">
            <v>KERKH2_7_UNIT 1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</row>
        <row r="191">
          <cell r="A191" t="str">
            <v>KERNFT_1_UNITS</v>
          </cell>
          <cell r="E191">
            <v>32.4</v>
          </cell>
          <cell r="F191">
            <v>32.4</v>
          </cell>
          <cell r="G191">
            <v>32.4</v>
          </cell>
          <cell r="H191">
            <v>32.4</v>
          </cell>
          <cell r="I191">
            <v>32.4</v>
          </cell>
          <cell r="J191">
            <v>32.4</v>
          </cell>
          <cell r="K191">
            <v>32.4</v>
          </cell>
          <cell r="L191">
            <v>32.4</v>
          </cell>
          <cell r="M191">
            <v>32.4</v>
          </cell>
        </row>
        <row r="192">
          <cell r="A192" t="str">
            <v>KINGCO_1_KINGBR</v>
          </cell>
          <cell r="E192">
            <v>12.5</v>
          </cell>
          <cell r="F192">
            <v>12.5</v>
          </cell>
          <cell r="G192">
            <v>12.5</v>
          </cell>
          <cell r="H192">
            <v>12.5</v>
          </cell>
          <cell r="I192">
            <v>12.5</v>
          </cell>
          <cell r="J192">
            <v>12.5</v>
          </cell>
          <cell r="K192">
            <v>12.5</v>
          </cell>
          <cell r="L192">
            <v>12.5</v>
          </cell>
          <cell r="M192">
            <v>12.5</v>
          </cell>
        </row>
        <row r="193">
          <cell r="A193" t="str">
            <v>KINGRV_7_UNIT 1</v>
          </cell>
          <cell r="E193">
            <v>11.2</v>
          </cell>
          <cell r="F193">
            <v>11.2</v>
          </cell>
          <cell r="G193">
            <v>32</v>
          </cell>
          <cell r="H193">
            <v>38.4</v>
          </cell>
          <cell r="I193">
            <v>39.36</v>
          </cell>
          <cell r="J193">
            <v>40.799999999999997</v>
          </cell>
          <cell r="K193">
            <v>40.799999999999997</v>
          </cell>
          <cell r="L193">
            <v>40.799999999999997</v>
          </cell>
          <cell r="M193">
            <v>40.96</v>
          </cell>
        </row>
        <row r="194">
          <cell r="A194" t="str">
            <v>KNGCTY_6_UNITA1</v>
          </cell>
          <cell r="E194">
            <v>44.6</v>
          </cell>
          <cell r="F194">
            <v>44.6</v>
          </cell>
          <cell r="G194">
            <v>44.6</v>
          </cell>
          <cell r="H194">
            <v>44.6</v>
          </cell>
          <cell r="I194">
            <v>44.6</v>
          </cell>
          <cell r="J194">
            <v>44.6</v>
          </cell>
          <cell r="K194">
            <v>44.6</v>
          </cell>
          <cell r="L194">
            <v>44.6</v>
          </cell>
          <cell r="M194">
            <v>44.6</v>
          </cell>
        </row>
        <row r="195">
          <cell r="A195" t="str">
            <v>LAKHDG_6_UNIT 1</v>
          </cell>
          <cell r="E195">
            <v>20</v>
          </cell>
          <cell r="F195">
            <v>20</v>
          </cell>
          <cell r="G195">
            <v>20</v>
          </cell>
          <cell r="H195">
            <v>20</v>
          </cell>
          <cell r="I195">
            <v>20</v>
          </cell>
          <cell r="J195">
            <v>20</v>
          </cell>
          <cell r="K195">
            <v>20</v>
          </cell>
          <cell r="L195">
            <v>20</v>
          </cell>
          <cell r="M195">
            <v>20</v>
          </cell>
        </row>
        <row r="196">
          <cell r="A196" t="str">
            <v>LAKHDG_6_UNIT 2</v>
          </cell>
          <cell r="E196">
            <v>20</v>
          </cell>
          <cell r="F196">
            <v>20</v>
          </cell>
          <cell r="G196">
            <v>20</v>
          </cell>
          <cell r="H196">
            <v>20</v>
          </cell>
          <cell r="I196">
            <v>20</v>
          </cell>
          <cell r="J196">
            <v>20</v>
          </cell>
          <cell r="K196">
            <v>20</v>
          </cell>
          <cell r="L196">
            <v>20</v>
          </cell>
          <cell r="M196">
            <v>20</v>
          </cell>
        </row>
        <row r="197">
          <cell r="A197" t="str">
            <v>LAPLMA_2_UNIT 1</v>
          </cell>
          <cell r="E197">
            <v>194.8</v>
          </cell>
          <cell r="F197">
            <v>194.8</v>
          </cell>
          <cell r="G197">
            <v>194.8</v>
          </cell>
          <cell r="H197">
            <v>194.8</v>
          </cell>
          <cell r="I197">
            <v>194.8</v>
          </cell>
          <cell r="J197">
            <v>194.8</v>
          </cell>
          <cell r="K197">
            <v>194.8</v>
          </cell>
          <cell r="L197">
            <v>194.8</v>
          </cell>
          <cell r="M197">
            <v>194.8</v>
          </cell>
        </row>
        <row r="198">
          <cell r="A198" t="str">
            <v>LAPLMA_2_UNIT 2</v>
          </cell>
          <cell r="E198">
            <v>195.2</v>
          </cell>
          <cell r="F198">
            <v>195.2</v>
          </cell>
          <cell r="G198">
            <v>195.2</v>
          </cell>
          <cell r="H198">
            <v>195.2</v>
          </cell>
          <cell r="I198">
            <v>195.2</v>
          </cell>
          <cell r="J198">
            <v>195.2</v>
          </cell>
          <cell r="K198">
            <v>195.2</v>
          </cell>
          <cell r="L198">
            <v>195.2</v>
          </cell>
          <cell r="M198">
            <v>195.2</v>
          </cell>
        </row>
        <row r="199">
          <cell r="A199" t="str">
            <v>LAPLMA_2_UNIT 3</v>
          </cell>
          <cell r="E199">
            <v>194.15</v>
          </cell>
          <cell r="F199">
            <v>194.15</v>
          </cell>
          <cell r="G199">
            <v>194.15</v>
          </cell>
          <cell r="H199">
            <v>194.15</v>
          </cell>
          <cell r="I199">
            <v>194.15</v>
          </cell>
          <cell r="J199">
            <v>194.15</v>
          </cell>
          <cell r="K199">
            <v>194.15</v>
          </cell>
          <cell r="L199">
            <v>194.15</v>
          </cell>
          <cell r="M199">
            <v>194.15</v>
          </cell>
        </row>
        <row r="200">
          <cell r="A200" t="str">
            <v>LAPLMA_2_UNIT 4</v>
          </cell>
          <cell r="E200">
            <v>191.29</v>
          </cell>
          <cell r="F200">
            <v>191.29</v>
          </cell>
          <cell r="G200">
            <v>191.29</v>
          </cell>
          <cell r="H200">
            <v>191.29</v>
          </cell>
          <cell r="I200">
            <v>191.29</v>
          </cell>
          <cell r="J200">
            <v>191.29</v>
          </cell>
          <cell r="K200">
            <v>191.29</v>
          </cell>
          <cell r="L200">
            <v>191.29</v>
          </cell>
          <cell r="M200">
            <v>191.29</v>
          </cell>
        </row>
        <row r="201">
          <cell r="A201" t="str">
            <v>LARKSP_6_UNIT 1</v>
          </cell>
          <cell r="E201">
            <v>49</v>
          </cell>
          <cell r="F201">
            <v>49</v>
          </cell>
          <cell r="G201">
            <v>49</v>
          </cell>
          <cell r="H201">
            <v>49</v>
          </cell>
          <cell r="I201">
            <v>49</v>
          </cell>
          <cell r="J201">
            <v>49</v>
          </cell>
          <cell r="K201">
            <v>49</v>
          </cell>
          <cell r="L201">
            <v>49</v>
          </cell>
          <cell r="M201">
            <v>49</v>
          </cell>
        </row>
        <row r="202">
          <cell r="A202" t="str">
            <v>LARKSP_6_UNIT 2</v>
          </cell>
          <cell r="E202">
            <v>49</v>
          </cell>
          <cell r="F202">
            <v>49</v>
          </cell>
          <cell r="G202">
            <v>49</v>
          </cell>
          <cell r="H202">
            <v>49</v>
          </cell>
          <cell r="I202">
            <v>49</v>
          </cell>
          <cell r="J202">
            <v>49</v>
          </cell>
          <cell r="K202">
            <v>49</v>
          </cell>
          <cell r="L202">
            <v>49</v>
          </cell>
          <cell r="M202">
            <v>49</v>
          </cell>
        </row>
        <row r="203">
          <cell r="A203" t="str">
            <v>LAROA2_2_UNITA1</v>
          </cell>
          <cell r="E203">
            <v>161</v>
          </cell>
          <cell r="F203">
            <v>161</v>
          </cell>
          <cell r="G203">
            <v>161</v>
          </cell>
          <cell r="H203">
            <v>161</v>
          </cell>
          <cell r="I203">
            <v>161</v>
          </cell>
          <cell r="J203">
            <v>161</v>
          </cell>
          <cell r="K203">
            <v>161</v>
          </cell>
          <cell r="L203">
            <v>161</v>
          </cell>
          <cell r="M203">
            <v>161</v>
          </cell>
        </row>
        <row r="204">
          <cell r="A204" t="str">
            <v>LASSEN_6_UNITS</v>
          </cell>
          <cell r="E204">
            <v>18</v>
          </cell>
          <cell r="F204">
            <v>18</v>
          </cell>
          <cell r="G204">
            <v>18</v>
          </cell>
          <cell r="H204">
            <v>18</v>
          </cell>
          <cell r="I204">
            <v>18</v>
          </cell>
          <cell r="J204">
            <v>18</v>
          </cell>
          <cell r="K204">
            <v>18</v>
          </cell>
          <cell r="L204">
            <v>18</v>
          </cell>
          <cell r="M204">
            <v>18</v>
          </cell>
        </row>
        <row r="205">
          <cell r="A205" t="str">
            <v>LEBECS_2_UNITS</v>
          </cell>
          <cell r="E205">
            <v>645</v>
          </cell>
          <cell r="F205">
            <v>635</v>
          </cell>
          <cell r="G205">
            <v>635</v>
          </cell>
          <cell r="H205">
            <v>635</v>
          </cell>
          <cell r="I205">
            <v>635</v>
          </cell>
          <cell r="J205">
            <v>635</v>
          </cell>
          <cell r="K205">
            <v>645</v>
          </cell>
          <cell r="L205">
            <v>659.47</v>
          </cell>
          <cell r="M205">
            <v>659.47</v>
          </cell>
        </row>
        <row r="206">
          <cell r="A206" t="str">
            <v>LECEF_1_UNITS</v>
          </cell>
          <cell r="E206">
            <v>249</v>
          </cell>
          <cell r="F206">
            <v>249</v>
          </cell>
          <cell r="G206">
            <v>248</v>
          </cell>
          <cell r="H206">
            <v>248</v>
          </cell>
          <cell r="I206">
            <v>245</v>
          </cell>
          <cell r="J206">
            <v>248</v>
          </cell>
          <cell r="K206">
            <v>249</v>
          </cell>
          <cell r="L206">
            <v>249</v>
          </cell>
          <cell r="M206">
            <v>249</v>
          </cell>
        </row>
        <row r="207">
          <cell r="A207" t="str">
            <v>LECONT_2_LESBT1</v>
          </cell>
          <cell r="E207">
            <v>165</v>
          </cell>
          <cell r="F207">
            <v>165</v>
          </cell>
          <cell r="G207">
            <v>165</v>
          </cell>
          <cell r="H207">
            <v>165</v>
          </cell>
          <cell r="I207">
            <v>165</v>
          </cell>
          <cell r="J207">
            <v>165</v>
          </cell>
          <cell r="K207">
            <v>165</v>
          </cell>
          <cell r="L207">
            <v>165</v>
          </cell>
          <cell r="M207">
            <v>165</v>
          </cell>
        </row>
        <row r="208">
          <cell r="A208" t="str">
            <v>LGHTHP_6_ICEGEN</v>
          </cell>
          <cell r="E208">
            <v>20</v>
          </cell>
          <cell r="F208">
            <v>20</v>
          </cell>
          <cell r="G208">
            <v>20</v>
          </cell>
          <cell r="H208">
            <v>20</v>
          </cell>
          <cell r="I208">
            <v>20</v>
          </cell>
          <cell r="J208">
            <v>20</v>
          </cell>
          <cell r="K208">
            <v>20</v>
          </cell>
          <cell r="L208">
            <v>20</v>
          </cell>
          <cell r="M208">
            <v>20</v>
          </cell>
        </row>
        <row r="209">
          <cell r="A209" t="str">
            <v>LIVOAK_1_UNIT 1</v>
          </cell>
          <cell r="E209">
            <v>49.7</v>
          </cell>
          <cell r="F209">
            <v>49.7</v>
          </cell>
          <cell r="G209">
            <v>49.7</v>
          </cell>
          <cell r="H209">
            <v>49.7</v>
          </cell>
          <cell r="I209">
            <v>49.7</v>
          </cell>
          <cell r="J209">
            <v>49.7</v>
          </cell>
          <cell r="K209">
            <v>49.7</v>
          </cell>
          <cell r="L209">
            <v>49.7</v>
          </cell>
          <cell r="M209">
            <v>49.7</v>
          </cell>
        </row>
        <row r="210">
          <cell r="A210" t="str">
            <v>LMBEPK_2_UNITA1</v>
          </cell>
          <cell r="E210">
            <v>47.5</v>
          </cell>
          <cell r="F210">
            <v>47.5</v>
          </cell>
          <cell r="G210">
            <v>47.5</v>
          </cell>
          <cell r="H210">
            <v>47.5</v>
          </cell>
          <cell r="I210">
            <v>47.5</v>
          </cell>
          <cell r="J210">
            <v>47.5</v>
          </cell>
          <cell r="K210">
            <v>47.5</v>
          </cell>
          <cell r="L210">
            <v>47.5</v>
          </cell>
          <cell r="M210">
            <v>47.5</v>
          </cell>
        </row>
        <row r="211">
          <cell r="A211" t="str">
            <v>LMBEPK_2_UNITA2</v>
          </cell>
          <cell r="E211">
            <v>47.6</v>
          </cell>
          <cell r="F211">
            <v>47.6</v>
          </cell>
          <cell r="G211">
            <v>47.6</v>
          </cell>
          <cell r="H211">
            <v>47.6</v>
          </cell>
          <cell r="I211">
            <v>47.6</v>
          </cell>
          <cell r="J211">
            <v>47.6</v>
          </cell>
          <cell r="K211">
            <v>47.6</v>
          </cell>
          <cell r="L211">
            <v>47.6</v>
          </cell>
          <cell r="M211">
            <v>47.6</v>
          </cell>
        </row>
        <row r="212">
          <cell r="A212" t="str">
            <v>LMBEPK_2_UNITA3</v>
          </cell>
          <cell r="E212">
            <v>47.75</v>
          </cell>
          <cell r="F212">
            <v>47.75</v>
          </cell>
          <cell r="G212">
            <v>47.75</v>
          </cell>
          <cell r="H212">
            <v>47.75</v>
          </cell>
          <cell r="I212">
            <v>47.75</v>
          </cell>
          <cell r="J212">
            <v>47.75</v>
          </cell>
          <cell r="K212">
            <v>47.75</v>
          </cell>
          <cell r="L212">
            <v>47.75</v>
          </cell>
          <cell r="M212">
            <v>47.75</v>
          </cell>
        </row>
        <row r="213">
          <cell r="A213" t="str">
            <v>LMEC_1_PL1X3</v>
          </cell>
          <cell r="E213">
            <v>390</v>
          </cell>
          <cell r="F213">
            <v>390</v>
          </cell>
          <cell r="G213">
            <v>390</v>
          </cell>
          <cell r="H213">
            <v>390</v>
          </cell>
          <cell r="I213">
            <v>390</v>
          </cell>
          <cell r="J213">
            <v>390</v>
          </cell>
          <cell r="K213">
            <v>390</v>
          </cell>
          <cell r="L213">
            <v>390</v>
          </cell>
          <cell r="M213">
            <v>390</v>
          </cell>
        </row>
        <row r="214">
          <cell r="A214" t="str">
            <v>LNCSTR_6_SOLAR2</v>
          </cell>
          <cell r="E214">
            <v>10.25</v>
          </cell>
          <cell r="F214">
            <v>10.25</v>
          </cell>
          <cell r="G214">
            <v>10.25</v>
          </cell>
          <cell r="H214">
            <v>10.25</v>
          </cell>
          <cell r="I214">
            <v>10.25</v>
          </cell>
          <cell r="J214">
            <v>10.25</v>
          </cell>
          <cell r="K214">
            <v>10.25</v>
          </cell>
          <cell r="L214">
            <v>9.58</v>
          </cell>
          <cell r="M214">
            <v>8.57</v>
          </cell>
        </row>
        <row r="215">
          <cell r="A215" t="str">
            <v>LODI25_2_UNIT 1</v>
          </cell>
          <cell r="E215">
            <v>23.8</v>
          </cell>
          <cell r="F215">
            <v>23.8</v>
          </cell>
          <cell r="G215">
            <v>23.8</v>
          </cell>
          <cell r="H215">
            <v>23.8</v>
          </cell>
          <cell r="I215">
            <v>23.8</v>
          </cell>
          <cell r="J215">
            <v>23.8</v>
          </cell>
          <cell r="K215">
            <v>23.8</v>
          </cell>
          <cell r="L215">
            <v>23.8</v>
          </cell>
          <cell r="M215">
            <v>23.8</v>
          </cell>
        </row>
        <row r="216">
          <cell r="A216" t="str">
            <v>LODIEC_2_PL1X2</v>
          </cell>
          <cell r="E216">
            <v>202.58</v>
          </cell>
          <cell r="F216">
            <v>202.58</v>
          </cell>
          <cell r="G216">
            <v>202.58</v>
          </cell>
          <cell r="H216">
            <v>202.58</v>
          </cell>
          <cell r="I216">
            <v>202.58</v>
          </cell>
          <cell r="J216">
            <v>202.58</v>
          </cell>
          <cell r="K216">
            <v>202.58</v>
          </cell>
          <cell r="L216">
            <v>202.58</v>
          </cell>
          <cell r="M216">
            <v>202.58</v>
          </cell>
        </row>
        <row r="217">
          <cell r="A217" t="str">
            <v>MAGNLA_6_ANAHEIM</v>
          </cell>
          <cell r="E217">
            <v>109</v>
          </cell>
          <cell r="F217">
            <v>109</v>
          </cell>
          <cell r="G217">
            <v>109</v>
          </cell>
          <cell r="H217">
            <v>109</v>
          </cell>
          <cell r="I217">
            <v>109</v>
          </cell>
          <cell r="J217">
            <v>109</v>
          </cell>
          <cell r="K217">
            <v>109</v>
          </cell>
          <cell r="L217">
            <v>109</v>
          </cell>
          <cell r="M217">
            <v>109</v>
          </cell>
        </row>
        <row r="218">
          <cell r="A218" t="str">
            <v>MALAGA_1_PL1X2</v>
          </cell>
          <cell r="E218">
            <v>96.61</v>
          </cell>
          <cell r="F218">
            <v>96.61</v>
          </cell>
          <cell r="G218">
            <v>96.61</v>
          </cell>
          <cell r="H218">
            <v>96.61</v>
          </cell>
          <cell r="I218">
            <v>96.61</v>
          </cell>
          <cell r="J218">
            <v>96.61</v>
          </cell>
          <cell r="K218">
            <v>96.61</v>
          </cell>
          <cell r="L218">
            <v>96.61</v>
          </cell>
          <cell r="M218">
            <v>96.61</v>
          </cell>
        </row>
        <row r="219">
          <cell r="A219" t="str">
            <v>MCSWAN_6_UNITS</v>
          </cell>
          <cell r="E219">
            <v>8.73</v>
          </cell>
          <cell r="F219">
            <v>8.73</v>
          </cell>
          <cell r="G219">
            <v>8.73</v>
          </cell>
          <cell r="H219">
            <v>8.73</v>
          </cell>
          <cell r="I219">
            <v>8.73</v>
          </cell>
          <cell r="J219">
            <v>8.73</v>
          </cell>
          <cell r="K219">
            <v>8.73</v>
          </cell>
          <cell r="L219">
            <v>8.73</v>
          </cell>
          <cell r="M219">
            <v>8.73</v>
          </cell>
        </row>
        <row r="220">
          <cell r="A220" t="str">
            <v>MDFKRL_2_PROJCT</v>
          </cell>
          <cell r="E220">
            <v>210</v>
          </cell>
          <cell r="F220">
            <v>210</v>
          </cell>
          <cell r="G220">
            <v>210</v>
          </cell>
          <cell r="H220">
            <v>210</v>
          </cell>
          <cell r="I220">
            <v>210</v>
          </cell>
          <cell r="J220">
            <v>210</v>
          </cell>
          <cell r="K220">
            <v>210</v>
          </cell>
          <cell r="L220">
            <v>210</v>
          </cell>
          <cell r="M220">
            <v>210</v>
          </cell>
        </row>
        <row r="221">
          <cell r="A221" t="str">
            <v>MERCFL_6_UNIT</v>
          </cell>
          <cell r="E221">
            <v>3.26</v>
          </cell>
          <cell r="F221">
            <v>3.26</v>
          </cell>
          <cell r="G221">
            <v>3.26</v>
          </cell>
          <cell r="H221">
            <v>3.26</v>
          </cell>
          <cell r="I221">
            <v>3.26</v>
          </cell>
          <cell r="J221">
            <v>3.26</v>
          </cell>
          <cell r="K221">
            <v>3.26</v>
          </cell>
          <cell r="L221">
            <v>3.26</v>
          </cell>
          <cell r="M221">
            <v>3.26</v>
          </cell>
        </row>
        <row r="222">
          <cell r="A222" t="str">
            <v>METEC_2_PL1X3</v>
          </cell>
          <cell r="E222">
            <v>417.05</v>
          </cell>
          <cell r="F222">
            <v>417.05</v>
          </cell>
          <cell r="G222">
            <v>417.05</v>
          </cell>
          <cell r="H222">
            <v>417.05</v>
          </cell>
          <cell r="I222">
            <v>417.05</v>
          </cell>
          <cell r="J222">
            <v>417.05</v>
          </cell>
          <cell r="K222">
            <v>417.05</v>
          </cell>
          <cell r="L222">
            <v>417.05</v>
          </cell>
          <cell r="M222">
            <v>417.05</v>
          </cell>
        </row>
        <row r="223">
          <cell r="A223" t="str">
            <v>MIRLOM_2_MLBBTA</v>
          </cell>
          <cell r="E223">
            <v>20</v>
          </cell>
          <cell r="F223">
            <v>20</v>
          </cell>
          <cell r="G223">
            <v>20</v>
          </cell>
          <cell r="H223">
            <v>20</v>
          </cell>
          <cell r="I223">
            <v>20</v>
          </cell>
          <cell r="J223">
            <v>20</v>
          </cell>
          <cell r="K223">
            <v>20</v>
          </cell>
          <cell r="L223">
            <v>20</v>
          </cell>
          <cell r="M223">
            <v>20</v>
          </cell>
        </row>
        <row r="224">
          <cell r="A224" t="str">
            <v>MIRLOM_2_MLBBTB</v>
          </cell>
          <cell r="E224">
            <v>20</v>
          </cell>
          <cell r="F224">
            <v>20</v>
          </cell>
          <cell r="G224">
            <v>20</v>
          </cell>
          <cell r="H224">
            <v>20</v>
          </cell>
          <cell r="I224">
            <v>20</v>
          </cell>
          <cell r="J224">
            <v>20</v>
          </cell>
          <cell r="K224">
            <v>20</v>
          </cell>
          <cell r="L224">
            <v>20</v>
          </cell>
          <cell r="M224">
            <v>20</v>
          </cell>
        </row>
        <row r="225">
          <cell r="A225" t="str">
            <v>MIRLOM_6_PEAKER</v>
          </cell>
          <cell r="E225">
            <v>47.18</v>
          </cell>
          <cell r="F225">
            <v>47.18</v>
          </cell>
          <cell r="G225">
            <v>47.18</v>
          </cell>
          <cell r="H225">
            <v>47.18</v>
          </cell>
          <cell r="I225">
            <v>47.18</v>
          </cell>
          <cell r="J225">
            <v>47.18</v>
          </cell>
          <cell r="K225">
            <v>47.18</v>
          </cell>
          <cell r="L225">
            <v>47.18</v>
          </cell>
          <cell r="M225">
            <v>47.18</v>
          </cell>
        </row>
        <row r="226">
          <cell r="A226" t="str">
            <v>MIRLOM_7_MWDLKM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</row>
        <row r="227">
          <cell r="A227" t="str">
            <v>MKTRCK_1_UNIT 1</v>
          </cell>
          <cell r="E227">
            <v>47.49</v>
          </cell>
          <cell r="F227">
            <v>47.49</v>
          </cell>
          <cell r="G227">
            <v>47.49</v>
          </cell>
          <cell r="H227">
            <v>47.49</v>
          </cell>
          <cell r="I227">
            <v>47.49</v>
          </cell>
          <cell r="J227">
            <v>47.49</v>
          </cell>
          <cell r="K227">
            <v>47.49</v>
          </cell>
          <cell r="L227">
            <v>47.49</v>
          </cell>
          <cell r="M227">
            <v>47.49</v>
          </cell>
        </row>
        <row r="228">
          <cell r="A228" t="str">
            <v>MNDALY_6_MCGRTH</v>
          </cell>
          <cell r="E228">
            <v>48.56</v>
          </cell>
          <cell r="F228">
            <v>48.56</v>
          </cell>
          <cell r="G228">
            <v>48.56</v>
          </cell>
          <cell r="H228">
            <v>48.56</v>
          </cell>
          <cell r="I228">
            <v>48.56</v>
          </cell>
          <cell r="J228">
            <v>48.56</v>
          </cell>
          <cell r="K228">
            <v>48.56</v>
          </cell>
          <cell r="L228">
            <v>48.56</v>
          </cell>
          <cell r="M228">
            <v>48.56</v>
          </cell>
        </row>
        <row r="229">
          <cell r="A229" t="str">
            <v>MOJAVE_1_SIPHON</v>
          </cell>
          <cell r="E229">
            <v>6.55</v>
          </cell>
          <cell r="F229">
            <v>6.12</v>
          </cell>
          <cell r="G229">
            <v>6.58</v>
          </cell>
          <cell r="H229">
            <v>12.32</v>
          </cell>
          <cell r="I229">
            <v>10.75</v>
          </cell>
          <cell r="J229">
            <v>10.9</v>
          </cell>
          <cell r="K229">
            <v>10.6</v>
          </cell>
          <cell r="L229">
            <v>8.73</v>
          </cell>
          <cell r="M229">
            <v>9.6</v>
          </cell>
        </row>
        <row r="230">
          <cell r="A230" t="str">
            <v>MOORPK_2_ACOBT1</v>
          </cell>
          <cell r="E230">
            <v>3</v>
          </cell>
          <cell r="F230">
            <v>3</v>
          </cell>
          <cell r="G230">
            <v>3</v>
          </cell>
          <cell r="H230">
            <v>3</v>
          </cell>
          <cell r="I230">
            <v>3</v>
          </cell>
          <cell r="J230">
            <v>3</v>
          </cell>
          <cell r="K230">
            <v>3</v>
          </cell>
          <cell r="L230">
            <v>3</v>
          </cell>
          <cell r="M230">
            <v>3</v>
          </cell>
        </row>
        <row r="231">
          <cell r="A231" t="str">
            <v>MOSSLD_2_PSP1</v>
          </cell>
          <cell r="E231">
            <v>368.98</v>
          </cell>
          <cell r="F231">
            <v>368.98</v>
          </cell>
          <cell r="G231">
            <v>368.98</v>
          </cell>
          <cell r="H231">
            <v>368.98</v>
          </cell>
          <cell r="I231">
            <v>368.98</v>
          </cell>
          <cell r="J231">
            <v>368.98</v>
          </cell>
          <cell r="K231">
            <v>368.98</v>
          </cell>
          <cell r="L231">
            <v>368.98</v>
          </cell>
          <cell r="M231">
            <v>368.98</v>
          </cell>
        </row>
        <row r="232">
          <cell r="A232" t="str">
            <v>MOSSLD_2_PSP2</v>
          </cell>
          <cell r="E232">
            <v>370</v>
          </cell>
          <cell r="F232">
            <v>370</v>
          </cell>
          <cell r="G232">
            <v>370</v>
          </cell>
          <cell r="H232">
            <v>370</v>
          </cell>
          <cell r="I232">
            <v>370</v>
          </cell>
          <cell r="J232">
            <v>370</v>
          </cell>
          <cell r="K232">
            <v>370</v>
          </cell>
          <cell r="L232">
            <v>370</v>
          </cell>
          <cell r="M232">
            <v>370</v>
          </cell>
        </row>
        <row r="233">
          <cell r="A233" t="str">
            <v>MRCHNT_2_PL1X3</v>
          </cell>
          <cell r="E233">
            <v>239.25</v>
          </cell>
          <cell r="F233">
            <v>239.25</v>
          </cell>
          <cell r="G233">
            <v>239.25</v>
          </cell>
          <cell r="H233">
            <v>239.25</v>
          </cell>
          <cell r="I233">
            <v>239.25</v>
          </cell>
          <cell r="J233">
            <v>239.25</v>
          </cell>
          <cell r="K233">
            <v>239.25</v>
          </cell>
          <cell r="L233">
            <v>239.25</v>
          </cell>
          <cell r="M233">
            <v>239.25</v>
          </cell>
        </row>
        <row r="234">
          <cell r="A234" t="str">
            <v>MRGT_6_MEF2</v>
          </cell>
          <cell r="E234">
            <v>44</v>
          </cell>
          <cell r="F234">
            <v>44</v>
          </cell>
          <cell r="G234">
            <v>44</v>
          </cell>
          <cell r="H234">
            <v>44</v>
          </cell>
          <cell r="I234">
            <v>44</v>
          </cell>
          <cell r="J234">
            <v>44</v>
          </cell>
          <cell r="K234">
            <v>44</v>
          </cell>
          <cell r="L234">
            <v>44</v>
          </cell>
          <cell r="M234">
            <v>44</v>
          </cell>
        </row>
        <row r="235">
          <cell r="A235" t="str">
            <v>MRGT_6_MMAREF</v>
          </cell>
          <cell r="E235">
            <v>45</v>
          </cell>
          <cell r="F235">
            <v>45</v>
          </cell>
          <cell r="G235">
            <v>45</v>
          </cell>
          <cell r="H235">
            <v>45</v>
          </cell>
          <cell r="I235">
            <v>45</v>
          </cell>
          <cell r="J235">
            <v>45</v>
          </cell>
          <cell r="K235">
            <v>45</v>
          </cell>
          <cell r="L235">
            <v>45</v>
          </cell>
          <cell r="M235">
            <v>45</v>
          </cell>
        </row>
        <row r="236">
          <cell r="A236" t="str">
            <v>MRGT_6_TGEBT1</v>
          </cell>
          <cell r="E236">
            <v>60</v>
          </cell>
          <cell r="F236">
            <v>60</v>
          </cell>
          <cell r="G236">
            <v>60</v>
          </cell>
          <cell r="H236">
            <v>60</v>
          </cell>
          <cell r="I236">
            <v>60</v>
          </cell>
          <cell r="J236">
            <v>60</v>
          </cell>
          <cell r="K236">
            <v>60</v>
          </cell>
          <cell r="L236">
            <v>60</v>
          </cell>
          <cell r="M236">
            <v>60</v>
          </cell>
        </row>
        <row r="237">
          <cell r="A237" t="str">
            <v>MSTANG_2_MTGBT1</v>
          </cell>
          <cell r="E237">
            <v>150</v>
          </cell>
          <cell r="F237">
            <v>150</v>
          </cell>
          <cell r="G237">
            <v>150</v>
          </cell>
          <cell r="H237">
            <v>150</v>
          </cell>
          <cell r="I237">
            <v>150</v>
          </cell>
          <cell r="J237">
            <v>150</v>
          </cell>
          <cell r="K237">
            <v>150</v>
          </cell>
          <cell r="L237">
            <v>150</v>
          </cell>
          <cell r="M237">
            <v>150</v>
          </cell>
        </row>
        <row r="238">
          <cell r="A238" t="str">
            <v>NAROW1_2_UNIT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</row>
        <row r="239">
          <cell r="A239" t="str">
            <v>NAROW2_2_UNIT</v>
          </cell>
          <cell r="E239">
            <v>55</v>
          </cell>
          <cell r="F239">
            <v>55</v>
          </cell>
          <cell r="G239">
            <v>55</v>
          </cell>
          <cell r="H239">
            <v>55</v>
          </cell>
          <cell r="I239">
            <v>55</v>
          </cell>
          <cell r="J239">
            <v>55</v>
          </cell>
          <cell r="K239">
            <v>55</v>
          </cell>
          <cell r="L239">
            <v>55</v>
          </cell>
          <cell r="M239">
            <v>55</v>
          </cell>
        </row>
        <row r="240">
          <cell r="A240" t="str">
            <v>NAVYII_2_UNITS</v>
          </cell>
          <cell r="E240">
            <v>55</v>
          </cell>
          <cell r="F240">
            <v>55</v>
          </cell>
          <cell r="G240">
            <v>55</v>
          </cell>
          <cell r="H240">
            <v>55</v>
          </cell>
          <cell r="I240">
            <v>55</v>
          </cell>
          <cell r="J240">
            <v>55</v>
          </cell>
          <cell r="K240">
            <v>55</v>
          </cell>
          <cell r="L240">
            <v>55</v>
          </cell>
          <cell r="M240">
            <v>55</v>
          </cell>
        </row>
        <row r="241">
          <cell r="A241" t="str">
            <v>NCPA_7_GP1UN1</v>
          </cell>
          <cell r="E241">
            <v>18.850000000000001</v>
          </cell>
          <cell r="F241">
            <v>18.850000000000001</v>
          </cell>
          <cell r="G241">
            <v>18.850000000000001</v>
          </cell>
          <cell r="H241">
            <v>18.850000000000001</v>
          </cell>
          <cell r="I241">
            <v>18.850000000000001</v>
          </cell>
          <cell r="J241">
            <v>18.850000000000001</v>
          </cell>
          <cell r="K241">
            <v>18.850000000000001</v>
          </cell>
          <cell r="L241">
            <v>18.850000000000001</v>
          </cell>
          <cell r="M241">
            <v>18.850000000000001</v>
          </cell>
        </row>
        <row r="242">
          <cell r="A242" t="str">
            <v>NCPA_7_GP1UN2</v>
          </cell>
          <cell r="E242">
            <v>19.940000000000001</v>
          </cell>
          <cell r="F242">
            <v>19.940000000000001</v>
          </cell>
          <cell r="G242">
            <v>19.940000000000001</v>
          </cell>
          <cell r="H242">
            <v>19.940000000000001</v>
          </cell>
          <cell r="I242">
            <v>19.940000000000001</v>
          </cell>
          <cell r="J242">
            <v>19.940000000000001</v>
          </cell>
          <cell r="K242">
            <v>19.940000000000001</v>
          </cell>
          <cell r="L242">
            <v>19.940000000000001</v>
          </cell>
          <cell r="M242">
            <v>19.940000000000001</v>
          </cell>
        </row>
        <row r="243">
          <cell r="A243" t="str">
            <v>NCPA_7_GP2UN4</v>
          </cell>
          <cell r="E243">
            <v>37.729999999999997</v>
          </cell>
          <cell r="F243">
            <v>37.729999999999997</v>
          </cell>
          <cell r="G243">
            <v>37.729999999999997</v>
          </cell>
          <cell r="H243">
            <v>37.729999999999997</v>
          </cell>
          <cell r="I243">
            <v>37.729999999999997</v>
          </cell>
          <cell r="J243">
            <v>37.729999999999997</v>
          </cell>
          <cell r="K243">
            <v>37.729999999999997</v>
          </cell>
          <cell r="L243">
            <v>37.729999999999997</v>
          </cell>
          <cell r="M243">
            <v>37.729999999999997</v>
          </cell>
        </row>
        <row r="244">
          <cell r="A244" t="str">
            <v>OAK C_7_UNIT 1</v>
          </cell>
          <cell r="E244">
            <v>55</v>
          </cell>
          <cell r="F244">
            <v>55</v>
          </cell>
          <cell r="G244">
            <v>55</v>
          </cell>
          <cell r="H244">
            <v>55</v>
          </cell>
          <cell r="I244">
            <v>55</v>
          </cell>
          <cell r="J244">
            <v>55</v>
          </cell>
          <cell r="K244">
            <v>55</v>
          </cell>
          <cell r="L244">
            <v>55</v>
          </cell>
          <cell r="M244">
            <v>55</v>
          </cell>
        </row>
        <row r="245">
          <cell r="A245" t="str">
            <v>OAK C_7_UNIT 3</v>
          </cell>
          <cell r="E245">
            <v>55</v>
          </cell>
          <cell r="F245">
            <v>55</v>
          </cell>
          <cell r="G245">
            <v>55</v>
          </cell>
          <cell r="H245">
            <v>55</v>
          </cell>
          <cell r="I245">
            <v>55</v>
          </cell>
          <cell r="J245">
            <v>55</v>
          </cell>
          <cell r="K245">
            <v>55</v>
          </cell>
          <cell r="L245">
            <v>55</v>
          </cell>
          <cell r="M245">
            <v>55</v>
          </cell>
        </row>
        <row r="246">
          <cell r="A246" t="str">
            <v>OGROVE_6_PL1X2</v>
          </cell>
          <cell r="E246">
            <v>96</v>
          </cell>
          <cell r="F246">
            <v>96</v>
          </cell>
          <cell r="G246">
            <v>96</v>
          </cell>
          <cell r="H246">
            <v>96</v>
          </cell>
          <cell r="I246">
            <v>96</v>
          </cell>
          <cell r="J246">
            <v>96</v>
          </cell>
          <cell r="K246">
            <v>96</v>
          </cell>
          <cell r="L246">
            <v>96</v>
          </cell>
          <cell r="M246">
            <v>96</v>
          </cell>
        </row>
        <row r="247">
          <cell r="A247" t="str">
            <v>OLINDA_2_COYCRK</v>
          </cell>
          <cell r="E247">
            <v>3.13</v>
          </cell>
          <cell r="F247">
            <v>3.13</v>
          </cell>
          <cell r="G247">
            <v>3.13</v>
          </cell>
          <cell r="H247">
            <v>3.13</v>
          </cell>
          <cell r="I247">
            <v>3.13</v>
          </cell>
          <cell r="J247">
            <v>3.13</v>
          </cell>
          <cell r="K247">
            <v>3.13</v>
          </cell>
          <cell r="L247">
            <v>3.13</v>
          </cell>
          <cell r="M247">
            <v>3.13</v>
          </cell>
        </row>
        <row r="248">
          <cell r="A248" t="str">
            <v>OMAR_2_UNIT 1</v>
          </cell>
          <cell r="E248">
            <v>75</v>
          </cell>
          <cell r="F248">
            <v>74.67</v>
          </cell>
          <cell r="G248">
            <v>73.67</v>
          </cell>
          <cell r="H248">
            <v>73</v>
          </cell>
          <cell r="I248">
            <v>72.67</v>
          </cell>
          <cell r="J248">
            <v>73.67</v>
          </cell>
          <cell r="K248">
            <v>74.33</v>
          </cell>
          <cell r="L248">
            <v>75</v>
          </cell>
          <cell r="M248">
            <v>75</v>
          </cell>
        </row>
        <row r="249">
          <cell r="A249" t="str">
            <v>OMAR_2_UNIT 2</v>
          </cell>
          <cell r="E249">
            <v>75</v>
          </cell>
          <cell r="F249">
            <v>74.67</v>
          </cell>
          <cell r="G249">
            <v>73.67</v>
          </cell>
          <cell r="H249">
            <v>73.33</v>
          </cell>
          <cell r="I249">
            <v>73</v>
          </cell>
          <cell r="J249">
            <v>73.67</v>
          </cell>
          <cell r="K249">
            <v>74.67</v>
          </cell>
          <cell r="L249">
            <v>75</v>
          </cell>
          <cell r="M249">
            <v>75</v>
          </cell>
        </row>
        <row r="250">
          <cell r="A250" t="str">
            <v>OMAR_2_UNIT 3</v>
          </cell>
          <cell r="E250">
            <v>75</v>
          </cell>
          <cell r="F250">
            <v>73.67</v>
          </cell>
          <cell r="G250">
            <v>73.67</v>
          </cell>
          <cell r="H250">
            <v>73.33</v>
          </cell>
          <cell r="I250">
            <v>73</v>
          </cell>
          <cell r="J250">
            <v>73.67</v>
          </cell>
          <cell r="K250">
            <v>75</v>
          </cell>
          <cell r="L250">
            <v>75</v>
          </cell>
          <cell r="M250">
            <v>75</v>
          </cell>
        </row>
        <row r="251">
          <cell r="A251" t="str">
            <v>OMAR_2_UNIT 4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</row>
        <row r="252">
          <cell r="A252" t="str">
            <v>ORMOND_7_UNIT 1</v>
          </cell>
          <cell r="E252">
            <v>641.27</v>
          </cell>
          <cell r="F252">
            <v>641.27</v>
          </cell>
          <cell r="G252">
            <v>641.27</v>
          </cell>
          <cell r="H252">
            <v>641.27</v>
          </cell>
          <cell r="I252">
            <v>641.27</v>
          </cell>
          <cell r="J252">
            <v>641.27</v>
          </cell>
          <cell r="K252">
            <v>641.27</v>
          </cell>
          <cell r="L252">
            <v>641.27</v>
          </cell>
          <cell r="M252">
            <v>641.27</v>
          </cell>
        </row>
        <row r="253">
          <cell r="A253" t="str">
            <v>ORMOND_7_UNIT 2</v>
          </cell>
          <cell r="E253">
            <v>700</v>
          </cell>
          <cell r="F253">
            <v>700</v>
          </cell>
          <cell r="G253">
            <v>700</v>
          </cell>
          <cell r="H253">
            <v>700</v>
          </cell>
          <cell r="I253">
            <v>700</v>
          </cell>
          <cell r="J253">
            <v>700</v>
          </cell>
          <cell r="K253">
            <v>700</v>
          </cell>
          <cell r="L253">
            <v>700</v>
          </cell>
          <cell r="M253">
            <v>700</v>
          </cell>
        </row>
        <row r="254">
          <cell r="A254" t="str">
            <v>OROVIL_6_UNIT</v>
          </cell>
          <cell r="E254">
            <v>6.5</v>
          </cell>
          <cell r="F254">
            <v>6.5</v>
          </cell>
          <cell r="G254">
            <v>6.5</v>
          </cell>
          <cell r="H254">
            <v>6.5</v>
          </cell>
          <cell r="I254">
            <v>6.5</v>
          </cell>
          <cell r="J254">
            <v>6.5</v>
          </cell>
          <cell r="K254">
            <v>6.5</v>
          </cell>
          <cell r="L254">
            <v>6.5</v>
          </cell>
          <cell r="M254">
            <v>6.5</v>
          </cell>
        </row>
        <row r="255">
          <cell r="A255" t="str">
            <v>OTAY_6_PL1X2</v>
          </cell>
          <cell r="E255">
            <v>37.200000000000003</v>
          </cell>
          <cell r="F255">
            <v>37.200000000000003</v>
          </cell>
          <cell r="G255">
            <v>37.200000000000003</v>
          </cell>
          <cell r="H255">
            <v>37.200000000000003</v>
          </cell>
          <cell r="I255">
            <v>37.200000000000003</v>
          </cell>
          <cell r="J255">
            <v>37.200000000000003</v>
          </cell>
          <cell r="K255">
            <v>37.200000000000003</v>
          </cell>
          <cell r="L255">
            <v>37.200000000000003</v>
          </cell>
          <cell r="M255">
            <v>37.200000000000003</v>
          </cell>
        </row>
        <row r="256">
          <cell r="A256" t="str">
            <v>OTMESA_2_PL1X3</v>
          </cell>
          <cell r="E256">
            <v>448.6</v>
          </cell>
          <cell r="F256">
            <v>448.6</v>
          </cell>
          <cell r="G256">
            <v>448.6</v>
          </cell>
          <cell r="H256">
            <v>448.6</v>
          </cell>
          <cell r="I256">
            <v>448.6</v>
          </cell>
          <cell r="J256">
            <v>448.6</v>
          </cell>
          <cell r="K256">
            <v>448.6</v>
          </cell>
          <cell r="L256">
            <v>448.6</v>
          </cell>
          <cell r="M256">
            <v>448.6</v>
          </cell>
        </row>
        <row r="257">
          <cell r="A257" t="str">
            <v>PADUA_6_MWDSDM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</row>
        <row r="258">
          <cell r="A258" t="str">
            <v>PADUA_7_SDIMAS</v>
          </cell>
          <cell r="E258">
            <v>0</v>
          </cell>
          <cell r="F258">
            <v>1.05</v>
          </cell>
          <cell r="G258">
            <v>1.05</v>
          </cell>
          <cell r="H258">
            <v>1.05</v>
          </cell>
          <cell r="I258">
            <v>1.05</v>
          </cell>
          <cell r="J258">
            <v>1.05</v>
          </cell>
          <cell r="K258">
            <v>0</v>
          </cell>
          <cell r="L258">
            <v>0</v>
          </cell>
          <cell r="M258">
            <v>0</v>
          </cell>
        </row>
        <row r="259">
          <cell r="A259" t="str">
            <v>PALOMR_2_PL1X3</v>
          </cell>
          <cell r="E259">
            <v>363.21</v>
          </cell>
          <cell r="F259">
            <v>363.21</v>
          </cell>
          <cell r="G259">
            <v>363.21</v>
          </cell>
          <cell r="H259">
            <v>363.21</v>
          </cell>
          <cell r="I259">
            <v>363.21</v>
          </cell>
          <cell r="J259">
            <v>363.21</v>
          </cell>
          <cell r="K259">
            <v>363.21</v>
          </cell>
          <cell r="L259">
            <v>363.21</v>
          </cell>
          <cell r="M259">
            <v>363.21</v>
          </cell>
        </row>
        <row r="260">
          <cell r="A260" t="str">
            <v>PARDEB_6_UNITS</v>
          </cell>
          <cell r="E260">
            <v>19.940000000000001</v>
          </cell>
          <cell r="F260">
            <v>7.76</v>
          </cell>
          <cell r="G260">
            <v>27.3</v>
          </cell>
          <cell r="H260">
            <v>17.7</v>
          </cell>
          <cell r="I260">
            <v>19.18</v>
          </cell>
          <cell r="J260">
            <v>15.44</v>
          </cell>
          <cell r="K260">
            <v>18.7</v>
          </cell>
          <cell r="L260">
            <v>15.7</v>
          </cell>
          <cell r="M260">
            <v>26.42</v>
          </cell>
        </row>
        <row r="261">
          <cell r="A261" t="str">
            <v>PEASE_1_TBEBT1</v>
          </cell>
          <cell r="E261">
            <v>7</v>
          </cell>
          <cell r="F261">
            <v>7</v>
          </cell>
          <cell r="G261">
            <v>7</v>
          </cell>
          <cell r="H261">
            <v>7</v>
          </cell>
          <cell r="I261">
            <v>7</v>
          </cell>
          <cell r="J261">
            <v>7</v>
          </cell>
          <cell r="K261">
            <v>7</v>
          </cell>
          <cell r="L261">
            <v>7</v>
          </cell>
          <cell r="M261">
            <v>7</v>
          </cell>
        </row>
        <row r="262">
          <cell r="A262" t="str">
            <v>PINFLT_7_UNITS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</row>
        <row r="263">
          <cell r="A263" t="str">
            <v>PIOPIC_2_CTG1</v>
          </cell>
          <cell r="E263">
            <v>111.3</v>
          </cell>
          <cell r="F263">
            <v>111.3</v>
          </cell>
          <cell r="G263">
            <v>111.3</v>
          </cell>
          <cell r="H263">
            <v>111.3</v>
          </cell>
          <cell r="I263">
            <v>111.3</v>
          </cell>
          <cell r="J263">
            <v>111.3</v>
          </cell>
          <cell r="K263">
            <v>111.3</v>
          </cell>
          <cell r="L263">
            <v>111.3</v>
          </cell>
          <cell r="M263">
            <v>111.3</v>
          </cell>
        </row>
        <row r="264">
          <cell r="A264" t="str">
            <v>PIOPIC_2_CTG2</v>
          </cell>
          <cell r="E264">
            <v>112.7</v>
          </cell>
          <cell r="F264">
            <v>112.7</v>
          </cell>
          <cell r="G264">
            <v>112.7</v>
          </cell>
          <cell r="H264">
            <v>112.7</v>
          </cell>
          <cell r="I264">
            <v>112.7</v>
          </cell>
          <cell r="J264">
            <v>112.7</v>
          </cell>
          <cell r="K264">
            <v>112.7</v>
          </cell>
          <cell r="L264">
            <v>112.7</v>
          </cell>
          <cell r="M264">
            <v>112.7</v>
          </cell>
        </row>
        <row r="265">
          <cell r="A265" t="str">
            <v>PIOPIC_2_CTG3</v>
          </cell>
          <cell r="E265">
            <v>112</v>
          </cell>
          <cell r="F265">
            <v>112</v>
          </cell>
          <cell r="G265">
            <v>112</v>
          </cell>
          <cell r="H265">
            <v>112</v>
          </cell>
          <cell r="I265">
            <v>112</v>
          </cell>
          <cell r="J265">
            <v>112</v>
          </cell>
          <cell r="K265">
            <v>112</v>
          </cell>
          <cell r="L265">
            <v>112</v>
          </cell>
          <cell r="M265">
            <v>112</v>
          </cell>
        </row>
        <row r="266">
          <cell r="A266" t="str">
            <v>PIT1_7_UNIT 1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</row>
        <row r="267">
          <cell r="A267" t="str">
            <v>PIT1_7_UNIT 2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</row>
        <row r="268">
          <cell r="A268" t="str">
            <v>PIT3_7_PL1X3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</row>
        <row r="269">
          <cell r="A269" t="str">
            <v>PIT4_7_PL1X2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</row>
        <row r="270">
          <cell r="A270" t="str">
            <v>PIT5_7_PL1X2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</row>
        <row r="271">
          <cell r="A271" t="str">
            <v>PIT5_7_PL3X4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</row>
        <row r="272">
          <cell r="A272" t="str">
            <v>PIT6_7_UNIT 1</v>
          </cell>
          <cell r="E272">
            <v>38.200000000000003</v>
          </cell>
          <cell r="F272">
            <v>31.2</v>
          </cell>
          <cell r="G272">
            <v>37</v>
          </cell>
          <cell r="H272">
            <v>37.200000000000003</v>
          </cell>
          <cell r="I272">
            <v>36.340000000000003</v>
          </cell>
          <cell r="J272">
            <v>30.46</v>
          </cell>
          <cell r="K272">
            <v>30.28</v>
          </cell>
          <cell r="L272">
            <v>35.51</v>
          </cell>
          <cell r="M272">
            <v>38</v>
          </cell>
        </row>
        <row r="273">
          <cell r="A273" t="str">
            <v>PIT6_7_UNIT 2</v>
          </cell>
          <cell r="E273">
            <v>37.65</v>
          </cell>
          <cell r="F273">
            <v>31.15</v>
          </cell>
          <cell r="G273">
            <v>37.799999999999997</v>
          </cell>
          <cell r="H273">
            <v>36.78</v>
          </cell>
          <cell r="I273">
            <v>36.700000000000003</v>
          </cell>
          <cell r="J273">
            <v>35.72</v>
          </cell>
          <cell r="K273">
            <v>29.76</v>
          </cell>
          <cell r="L273">
            <v>36.299999999999997</v>
          </cell>
          <cell r="M273">
            <v>38.04</v>
          </cell>
        </row>
        <row r="274">
          <cell r="A274" t="str">
            <v>PIT7_7_UNIT 1</v>
          </cell>
          <cell r="E274">
            <v>53.14</v>
          </cell>
          <cell r="F274">
            <v>51.64</v>
          </cell>
          <cell r="G274">
            <v>52</v>
          </cell>
          <cell r="H274">
            <v>53.2</v>
          </cell>
          <cell r="I274">
            <v>53.4</v>
          </cell>
          <cell r="J274">
            <v>53.44</v>
          </cell>
          <cell r="K274">
            <v>51.36</v>
          </cell>
          <cell r="L274">
            <v>42.4</v>
          </cell>
          <cell r="M274">
            <v>53.09</v>
          </cell>
        </row>
        <row r="275">
          <cell r="A275" t="str">
            <v>PIT7_7_UNIT 2</v>
          </cell>
          <cell r="E275">
            <v>52.6</v>
          </cell>
          <cell r="F275">
            <v>41.9</v>
          </cell>
          <cell r="G275">
            <v>50.76</v>
          </cell>
          <cell r="H275">
            <v>52.2</v>
          </cell>
          <cell r="I275">
            <v>53.2</v>
          </cell>
          <cell r="J275">
            <v>53.39</v>
          </cell>
          <cell r="K275">
            <v>52.8</v>
          </cell>
          <cell r="L275">
            <v>43.47</v>
          </cell>
          <cell r="M275">
            <v>42.39</v>
          </cell>
        </row>
        <row r="276">
          <cell r="A276" t="str">
            <v>PLMSSR_6_HISIER</v>
          </cell>
          <cell r="E276">
            <v>6</v>
          </cell>
          <cell r="F276">
            <v>6</v>
          </cell>
          <cell r="G276">
            <v>6</v>
          </cell>
          <cell r="H276">
            <v>6</v>
          </cell>
          <cell r="I276">
            <v>6</v>
          </cell>
          <cell r="J276">
            <v>6</v>
          </cell>
          <cell r="K276">
            <v>6</v>
          </cell>
          <cell r="L276">
            <v>6</v>
          </cell>
          <cell r="M276">
            <v>6</v>
          </cell>
        </row>
        <row r="277">
          <cell r="A277" t="str">
            <v>PNCHEG_2_PL1X4</v>
          </cell>
          <cell r="E277">
            <v>417</v>
          </cell>
          <cell r="F277">
            <v>417</v>
          </cell>
          <cell r="G277">
            <v>417</v>
          </cell>
          <cell r="H277">
            <v>417</v>
          </cell>
          <cell r="I277">
            <v>417</v>
          </cell>
          <cell r="J277">
            <v>417</v>
          </cell>
          <cell r="K277">
            <v>417</v>
          </cell>
          <cell r="L277">
            <v>417</v>
          </cell>
          <cell r="M277">
            <v>417</v>
          </cell>
        </row>
        <row r="278">
          <cell r="A278" t="str">
            <v>PNCHPP_1_PL1X2</v>
          </cell>
          <cell r="E278">
            <v>116</v>
          </cell>
          <cell r="F278">
            <v>114</v>
          </cell>
          <cell r="G278">
            <v>114.2</v>
          </cell>
          <cell r="H278">
            <v>114.2</v>
          </cell>
          <cell r="I278">
            <v>111</v>
          </cell>
          <cell r="J278">
            <v>109</v>
          </cell>
          <cell r="K278">
            <v>114</v>
          </cell>
          <cell r="L278">
            <v>118</v>
          </cell>
          <cell r="M278">
            <v>119.91</v>
          </cell>
        </row>
        <row r="279">
          <cell r="A279" t="str">
            <v>PNOCHE_1_PL1X2</v>
          </cell>
          <cell r="E279">
            <v>49.97</v>
          </cell>
          <cell r="F279">
            <v>49.97</v>
          </cell>
          <cell r="G279">
            <v>49.97</v>
          </cell>
          <cell r="H279">
            <v>49.97</v>
          </cell>
          <cell r="I279">
            <v>49.97</v>
          </cell>
          <cell r="J279">
            <v>49.97</v>
          </cell>
          <cell r="K279">
            <v>49.97</v>
          </cell>
          <cell r="L279">
            <v>49.97</v>
          </cell>
          <cell r="M279">
            <v>49.97</v>
          </cell>
        </row>
        <row r="280">
          <cell r="A280" t="str">
            <v>PNOCHE_1_UNITA1</v>
          </cell>
          <cell r="E280">
            <v>52.01</v>
          </cell>
          <cell r="F280">
            <v>52.01</v>
          </cell>
          <cell r="G280">
            <v>52.01</v>
          </cell>
          <cell r="H280">
            <v>52.01</v>
          </cell>
          <cell r="I280">
            <v>52.01</v>
          </cell>
          <cell r="J280">
            <v>52.01</v>
          </cell>
          <cell r="K280">
            <v>52.01</v>
          </cell>
          <cell r="L280">
            <v>52.01</v>
          </cell>
          <cell r="M280">
            <v>52.01</v>
          </cell>
        </row>
        <row r="281">
          <cell r="A281" t="str">
            <v>POEPH_7_UNIT 1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</row>
        <row r="282">
          <cell r="A282" t="str">
            <v>POEPH_7_UNIT 2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</row>
        <row r="283">
          <cell r="A283" t="str">
            <v>RATSKE_2_RBSSB1</v>
          </cell>
          <cell r="E283">
            <v>7.5</v>
          </cell>
          <cell r="F283">
            <v>7.5</v>
          </cell>
          <cell r="G283">
            <v>7.5</v>
          </cell>
          <cell r="H283">
            <v>7.5</v>
          </cell>
          <cell r="I283">
            <v>7.5</v>
          </cell>
          <cell r="J283">
            <v>7.5</v>
          </cell>
          <cell r="K283">
            <v>7.5</v>
          </cell>
          <cell r="L283">
            <v>7.5</v>
          </cell>
          <cell r="M283">
            <v>7.5</v>
          </cell>
        </row>
        <row r="284">
          <cell r="A284" t="str">
            <v>RATSKE_2_RBSSB2</v>
          </cell>
          <cell r="E284">
            <v>5</v>
          </cell>
          <cell r="F284">
            <v>5</v>
          </cell>
          <cell r="G284">
            <v>5</v>
          </cell>
          <cell r="H284">
            <v>5</v>
          </cell>
          <cell r="I284">
            <v>5</v>
          </cell>
          <cell r="J284">
            <v>5</v>
          </cell>
          <cell r="K284">
            <v>5</v>
          </cell>
          <cell r="L284">
            <v>5</v>
          </cell>
          <cell r="M284">
            <v>5</v>
          </cell>
        </row>
        <row r="285">
          <cell r="A285" t="str">
            <v>RCKCRK_7_UNIT 1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</row>
        <row r="286">
          <cell r="A286" t="str">
            <v>RCKCRK_7_UNIT 2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</row>
        <row r="287">
          <cell r="A287" t="str">
            <v>REDBLF_6_UNIT</v>
          </cell>
          <cell r="E287">
            <v>44</v>
          </cell>
          <cell r="F287">
            <v>44</v>
          </cell>
          <cell r="G287">
            <v>44</v>
          </cell>
          <cell r="H287">
            <v>44</v>
          </cell>
          <cell r="I287">
            <v>44</v>
          </cell>
          <cell r="J287">
            <v>44</v>
          </cell>
          <cell r="K287">
            <v>44</v>
          </cell>
          <cell r="L287">
            <v>44</v>
          </cell>
          <cell r="M287">
            <v>44</v>
          </cell>
        </row>
        <row r="288">
          <cell r="A288" t="str">
            <v>REDOND_7_UNIT 5</v>
          </cell>
          <cell r="E288">
            <v>168.87</v>
          </cell>
          <cell r="F288">
            <v>168.87</v>
          </cell>
          <cell r="G288">
            <v>168.87</v>
          </cell>
          <cell r="H288">
            <v>168.87</v>
          </cell>
          <cell r="I288">
            <v>168.87</v>
          </cell>
          <cell r="J288">
            <v>168.87</v>
          </cell>
          <cell r="K288">
            <v>168.87</v>
          </cell>
          <cell r="L288">
            <v>168.87</v>
          </cell>
          <cell r="M288">
            <v>168.87</v>
          </cell>
        </row>
        <row r="289">
          <cell r="A289" t="str">
            <v>REDOND_7_UNIT 6</v>
          </cell>
          <cell r="E289">
            <v>164.29</v>
          </cell>
          <cell r="F289">
            <v>164.29</v>
          </cell>
          <cell r="G289">
            <v>164.29</v>
          </cell>
          <cell r="H289">
            <v>164.29</v>
          </cell>
          <cell r="I289">
            <v>164.29</v>
          </cell>
          <cell r="J289">
            <v>164.29</v>
          </cell>
          <cell r="K289">
            <v>164.29</v>
          </cell>
          <cell r="L289">
            <v>164.29</v>
          </cell>
          <cell r="M289">
            <v>164.29</v>
          </cell>
        </row>
        <row r="290">
          <cell r="A290" t="str">
            <v>REDOND_7_UNIT 8</v>
          </cell>
          <cell r="E290">
            <v>350</v>
          </cell>
          <cell r="F290">
            <v>350</v>
          </cell>
          <cell r="G290">
            <v>350</v>
          </cell>
          <cell r="H290">
            <v>350</v>
          </cell>
          <cell r="I290">
            <v>350</v>
          </cell>
          <cell r="J290">
            <v>350</v>
          </cell>
          <cell r="K290">
            <v>350</v>
          </cell>
          <cell r="L290">
            <v>350</v>
          </cell>
          <cell r="M290">
            <v>350</v>
          </cell>
        </row>
        <row r="291">
          <cell r="A291" t="str">
            <v>ROLLIN_6_UNIT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</row>
        <row r="292">
          <cell r="A292" t="str">
            <v>RUSCTY_2_UNITS</v>
          </cell>
          <cell r="E292">
            <v>437.7</v>
          </cell>
          <cell r="F292">
            <v>432.7</v>
          </cell>
          <cell r="G292">
            <v>426</v>
          </cell>
          <cell r="H292">
            <v>422.4</v>
          </cell>
          <cell r="I292">
            <v>422.4</v>
          </cell>
          <cell r="J292">
            <v>425.9</v>
          </cell>
          <cell r="K292">
            <v>431.1</v>
          </cell>
          <cell r="L292">
            <v>440.18</v>
          </cell>
          <cell r="M292">
            <v>440.18</v>
          </cell>
        </row>
        <row r="293">
          <cell r="A293" t="str">
            <v>RVRVEW_1_UNITA1</v>
          </cell>
          <cell r="E293">
            <v>47.6</v>
          </cell>
          <cell r="F293">
            <v>47.6</v>
          </cell>
          <cell r="G293">
            <v>47.6</v>
          </cell>
          <cell r="H293">
            <v>47.6</v>
          </cell>
          <cell r="I293">
            <v>47.6</v>
          </cell>
          <cell r="J293">
            <v>47.6</v>
          </cell>
          <cell r="K293">
            <v>47.6</v>
          </cell>
          <cell r="L293">
            <v>47.6</v>
          </cell>
          <cell r="M293">
            <v>47.6</v>
          </cell>
        </row>
        <row r="294">
          <cell r="A294" t="str">
            <v>RVSIDE_2_RERCU3</v>
          </cell>
          <cell r="E294">
            <v>49</v>
          </cell>
          <cell r="F294">
            <v>49</v>
          </cell>
          <cell r="G294">
            <v>49</v>
          </cell>
          <cell r="H294">
            <v>49</v>
          </cell>
          <cell r="I294">
            <v>49</v>
          </cell>
          <cell r="J294">
            <v>49</v>
          </cell>
          <cell r="K294">
            <v>49</v>
          </cell>
          <cell r="L294">
            <v>49</v>
          </cell>
          <cell r="M294">
            <v>49</v>
          </cell>
        </row>
        <row r="295">
          <cell r="A295" t="str">
            <v>RVSIDE_2_RERCU4</v>
          </cell>
          <cell r="E295">
            <v>49</v>
          </cell>
          <cell r="F295">
            <v>49</v>
          </cell>
          <cell r="G295">
            <v>49</v>
          </cell>
          <cell r="H295">
            <v>49</v>
          </cell>
          <cell r="I295">
            <v>49</v>
          </cell>
          <cell r="J295">
            <v>49</v>
          </cell>
          <cell r="K295">
            <v>49</v>
          </cell>
          <cell r="L295">
            <v>49</v>
          </cell>
          <cell r="M295">
            <v>49</v>
          </cell>
        </row>
        <row r="296">
          <cell r="A296" t="str">
            <v>RVSIDE_6_RERCU1</v>
          </cell>
          <cell r="E296">
            <v>48.35</v>
          </cell>
          <cell r="F296">
            <v>48.35</v>
          </cell>
          <cell r="G296">
            <v>48.35</v>
          </cell>
          <cell r="H296">
            <v>48.35</v>
          </cell>
          <cell r="I296">
            <v>48.35</v>
          </cell>
          <cell r="J296">
            <v>48.35</v>
          </cell>
          <cell r="K296">
            <v>48.35</v>
          </cell>
          <cell r="L296">
            <v>48.35</v>
          </cell>
          <cell r="M296">
            <v>48.35</v>
          </cell>
        </row>
        <row r="297">
          <cell r="A297" t="str">
            <v>RVSIDE_6_RERCU2</v>
          </cell>
          <cell r="E297">
            <v>48.5</v>
          </cell>
          <cell r="F297">
            <v>48.5</v>
          </cell>
          <cell r="G297">
            <v>48.5</v>
          </cell>
          <cell r="H297">
            <v>48.5</v>
          </cell>
          <cell r="I297">
            <v>48.5</v>
          </cell>
          <cell r="J297">
            <v>48.5</v>
          </cell>
          <cell r="K297">
            <v>48.5</v>
          </cell>
          <cell r="L297">
            <v>48.5</v>
          </cell>
          <cell r="M297">
            <v>48.5</v>
          </cell>
        </row>
        <row r="298">
          <cell r="A298" t="str">
            <v>RVSIDE_6_SPRING</v>
          </cell>
          <cell r="E298">
            <v>28</v>
          </cell>
          <cell r="F298">
            <v>28</v>
          </cell>
          <cell r="G298">
            <v>28</v>
          </cell>
          <cell r="H298">
            <v>28</v>
          </cell>
          <cell r="I298">
            <v>28</v>
          </cell>
          <cell r="J298">
            <v>28</v>
          </cell>
          <cell r="K298">
            <v>28</v>
          </cell>
          <cell r="L298">
            <v>28</v>
          </cell>
          <cell r="M298">
            <v>28</v>
          </cell>
        </row>
        <row r="299">
          <cell r="A299" t="str">
            <v>SALTSP_7_UNITS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</row>
        <row r="300">
          <cell r="A300" t="str">
            <v>SANBRN_2_ES1BT3</v>
          </cell>
          <cell r="E300">
            <v>22</v>
          </cell>
          <cell r="F300">
            <v>22</v>
          </cell>
          <cell r="G300">
            <v>22</v>
          </cell>
          <cell r="H300">
            <v>22</v>
          </cell>
          <cell r="I300">
            <v>22</v>
          </cell>
          <cell r="J300">
            <v>22</v>
          </cell>
          <cell r="K300">
            <v>22</v>
          </cell>
          <cell r="L300">
            <v>22</v>
          </cell>
          <cell r="M300">
            <v>22</v>
          </cell>
        </row>
        <row r="301">
          <cell r="A301" t="str">
            <v>SANBRN_2_ES2SB3</v>
          </cell>
          <cell r="E301">
            <v>18</v>
          </cell>
          <cell r="F301">
            <v>18</v>
          </cell>
          <cell r="G301">
            <v>18</v>
          </cell>
          <cell r="H301">
            <v>18</v>
          </cell>
          <cell r="I301">
            <v>18</v>
          </cell>
          <cell r="J301">
            <v>18</v>
          </cell>
          <cell r="K301">
            <v>18</v>
          </cell>
          <cell r="L301">
            <v>18</v>
          </cell>
          <cell r="M301">
            <v>18</v>
          </cell>
        </row>
        <row r="302">
          <cell r="A302" t="str">
            <v>SANBRN_2_ESABT1</v>
          </cell>
          <cell r="E302">
            <v>160</v>
          </cell>
          <cell r="F302">
            <v>160</v>
          </cell>
          <cell r="G302">
            <v>160</v>
          </cell>
          <cell r="H302">
            <v>160</v>
          </cell>
          <cell r="I302">
            <v>160</v>
          </cell>
          <cell r="J302">
            <v>160</v>
          </cell>
          <cell r="K302">
            <v>160</v>
          </cell>
          <cell r="L302">
            <v>160</v>
          </cell>
          <cell r="M302">
            <v>160</v>
          </cell>
        </row>
        <row r="303">
          <cell r="A303" t="str">
            <v>SANBRN_2_ESBBT1</v>
          </cell>
          <cell r="E303">
            <v>200</v>
          </cell>
          <cell r="F303">
            <v>200</v>
          </cell>
          <cell r="G303">
            <v>200</v>
          </cell>
          <cell r="H303">
            <v>200</v>
          </cell>
          <cell r="I303">
            <v>200</v>
          </cell>
          <cell r="J303">
            <v>200</v>
          </cell>
          <cell r="K303">
            <v>200</v>
          </cell>
          <cell r="L303">
            <v>200</v>
          </cell>
          <cell r="M303">
            <v>200</v>
          </cell>
        </row>
        <row r="304">
          <cell r="A304" t="str">
            <v>SANTFG_7_UNITS</v>
          </cell>
          <cell r="E304">
            <v>42</v>
          </cell>
          <cell r="F304">
            <v>42</v>
          </cell>
          <cell r="G304">
            <v>42</v>
          </cell>
          <cell r="H304">
            <v>42</v>
          </cell>
          <cell r="I304">
            <v>42</v>
          </cell>
          <cell r="J304">
            <v>42</v>
          </cell>
          <cell r="K304">
            <v>42</v>
          </cell>
          <cell r="L304">
            <v>42</v>
          </cell>
          <cell r="M304">
            <v>42</v>
          </cell>
        </row>
        <row r="305">
          <cell r="A305" t="str">
            <v>SANTGO_2_MABBT1</v>
          </cell>
          <cell r="E305">
            <v>4</v>
          </cell>
          <cell r="F305">
            <v>4</v>
          </cell>
          <cell r="G305">
            <v>4</v>
          </cell>
          <cell r="H305">
            <v>4</v>
          </cell>
          <cell r="I305">
            <v>4</v>
          </cell>
          <cell r="J305">
            <v>4</v>
          </cell>
          <cell r="K305">
            <v>4</v>
          </cell>
          <cell r="L305">
            <v>4</v>
          </cell>
          <cell r="M305">
            <v>4</v>
          </cell>
        </row>
        <row r="306">
          <cell r="A306" t="str">
            <v>SAUGUS_6_MWDFTH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</row>
        <row r="307">
          <cell r="A307" t="str">
            <v>SBERDO_2_PSP3</v>
          </cell>
          <cell r="E307">
            <v>457</v>
          </cell>
          <cell r="F307">
            <v>457</v>
          </cell>
          <cell r="G307">
            <v>457</v>
          </cell>
          <cell r="H307">
            <v>457</v>
          </cell>
          <cell r="I307">
            <v>457</v>
          </cell>
          <cell r="J307">
            <v>457</v>
          </cell>
          <cell r="K307">
            <v>457</v>
          </cell>
          <cell r="L307">
            <v>457</v>
          </cell>
          <cell r="M307">
            <v>457</v>
          </cell>
        </row>
        <row r="308">
          <cell r="A308" t="str">
            <v>SBERDO_2_PSP4</v>
          </cell>
          <cell r="E308">
            <v>457</v>
          </cell>
          <cell r="F308">
            <v>457</v>
          </cell>
          <cell r="G308">
            <v>457</v>
          </cell>
          <cell r="H308">
            <v>457</v>
          </cell>
          <cell r="I308">
            <v>457</v>
          </cell>
          <cell r="J308">
            <v>457</v>
          </cell>
          <cell r="K308">
            <v>457</v>
          </cell>
          <cell r="L308">
            <v>457</v>
          </cell>
          <cell r="M308">
            <v>457</v>
          </cell>
        </row>
        <row r="309">
          <cell r="A309" t="str">
            <v>SCEHOV_2_HOOVER</v>
          </cell>
          <cell r="E309">
            <v>286</v>
          </cell>
          <cell r="F309">
            <v>286</v>
          </cell>
          <cell r="G309">
            <v>286</v>
          </cell>
          <cell r="H309">
            <v>286</v>
          </cell>
          <cell r="I309">
            <v>286</v>
          </cell>
          <cell r="J309">
            <v>286</v>
          </cell>
          <cell r="K309">
            <v>286</v>
          </cell>
          <cell r="L309">
            <v>286</v>
          </cell>
          <cell r="M309">
            <v>286</v>
          </cell>
        </row>
        <row r="310">
          <cell r="A310" t="str">
            <v>SCHLTE_1_PL1X3</v>
          </cell>
          <cell r="E310">
            <v>247.24</v>
          </cell>
          <cell r="F310">
            <v>247.24</v>
          </cell>
          <cell r="G310">
            <v>247.24</v>
          </cell>
          <cell r="H310">
            <v>247.24</v>
          </cell>
          <cell r="I310">
            <v>247.24</v>
          </cell>
          <cell r="J310">
            <v>247.24</v>
          </cell>
          <cell r="K310">
            <v>247.24</v>
          </cell>
          <cell r="L310">
            <v>247.24</v>
          </cell>
          <cell r="M310">
            <v>247.24</v>
          </cell>
        </row>
        <row r="311">
          <cell r="A311" t="str">
            <v>SENTNL_2_CTG1</v>
          </cell>
          <cell r="E311">
            <v>107.68</v>
          </cell>
          <cell r="F311">
            <v>107.68</v>
          </cell>
          <cell r="G311">
            <v>107.68</v>
          </cell>
          <cell r="H311">
            <v>107.68</v>
          </cell>
          <cell r="I311">
            <v>107.68</v>
          </cell>
          <cell r="J311">
            <v>107.68</v>
          </cell>
          <cell r="K311">
            <v>107.68</v>
          </cell>
          <cell r="L311">
            <v>107.68</v>
          </cell>
          <cell r="M311">
            <v>107.68</v>
          </cell>
        </row>
        <row r="312">
          <cell r="A312" t="str">
            <v>SENTNL_2_CTG2</v>
          </cell>
          <cell r="E312">
            <v>103.98</v>
          </cell>
          <cell r="F312">
            <v>103.98</v>
          </cell>
          <cell r="G312">
            <v>103.98</v>
          </cell>
          <cell r="H312">
            <v>103.98</v>
          </cell>
          <cell r="I312">
            <v>103.98</v>
          </cell>
          <cell r="J312">
            <v>103.98</v>
          </cell>
          <cell r="K312">
            <v>103.98</v>
          </cell>
          <cell r="L312">
            <v>103.98</v>
          </cell>
          <cell r="M312">
            <v>103.98</v>
          </cell>
        </row>
        <row r="313">
          <cell r="A313" t="str">
            <v>SENTNL_2_CTG3</v>
          </cell>
          <cell r="E313">
            <v>105.69</v>
          </cell>
          <cell r="F313">
            <v>105.69</v>
          </cell>
          <cell r="G313">
            <v>105.69</v>
          </cell>
          <cell r="H313">
            <v>105.69</v>
          </cell>
          <cell r="I313">
            <v>105.69</v>
          </cell>
          <cell r="J313">
            <v>105.69</v>
          </cell>
          <cell r="K313">
            <v>105.69</v>
          </cell>
          <cell r="L313">
            <v>105.69</v>
          </cell>
          <cell r="M313">
            <v>105.69</v>
          </cell>
        </row>
        <row r="314">
          <cell r="A314" t="str">
            <v>SENTNL_2_CTG4</v>
          </cell>
          <cell r="E314">
            <v>106.55</v>
          </cell>
          <cell r="F314">
            <v>106.55</v>
          </cell>
          <cell r="G314">
            <v>106.55</v>
          </cell>
          <cell r="H314">
            <v>106.55</v>
          </cell>
          <cell r="I314">
            <v>106.55</v>
          </cell>
          <cell r="J314">
            <v>106.55</v>
          </cell>
          <cell r="K314">
            <v>106.55</v>
          </cell>
          <cell r="L314">
            <v>106.55</v>
          </cell>
          <cell r="M314">
            <v>106.55</v>
          </cell>
        </row>
        <row r="315">
          <cell r="A315" t="str">
            <v>SENTNL_2_CTG5</v>
          </cell>
          <cell r="E315">
            <v>107.52</v>
          </cell>
          <cell r="F315">
            <v>107.52</v>
          </cell>
          <cell r="G315">
            <v>107.52</v>
          </cell>
          <cell r="H315">
            <v>107.52</v>
          </cell>
          <cell r="I315">
            <v>107.52</v>
          </cell>
          <cell r="J315">
            <v>107.52</v>
          </cell>
          <cell r="K315">
            <v>107.52</v>
          </cell>
          <cell r="L315">
            <v>107.52</v>
          </cell>
          <cell r="M315">
            <v>107.52</v>
          </cell>
        </row>
        <row r="316">
          <cell r="A316" t="str">
            <v>SENTNL_2_CTG6</v>
          </cell>
          <cell r="E316">
            <v>105</v>
          </cell>
          <cell r="F316">
            <v>105</v>
          </cell>
          <cell r="G316">
            <v>105</v>
          </cell>
          <cell r="H316">
            <v>105</v>
          </cell>
          <cell r="I316">
            <v>105</v>
          </cell>
          <cell r="J316">
            <v>105</v>
          </cell>
          <cell r="K316">
            <v>105</v>
          </cell>
          <cell r="L316">
            <v>105</v>
          </cell>
          <cell r="M316">
            <v>105</v>
          </cell>
        </row>
        <row r="317">
          <cell r="A317" t="str">
            <v>SENTNL_2_CTG7</v>
          </cell>
          <cell r="E317">
            <v>106.73</v>
          </cell>
          <cell r="F317">
            <v>106.73</v>
          </cell>
          <cell r="G317">
            <v>106.73</v>
          </cell>
          <cell r="H317">
            <v>106.73</v>
          </cell>
          <cell r="I317">
            <v>106.73</v>
          </cell>
          <cell r="J317">
            <v>106.73</v>
          </cell>
          <cell r="K317">
            <v>106.73</v>
          </cell>
          <cell r="L317">
            <v>106.73</v>
          </cell>
          <cell r="M317">
            <v>106.73</v>
          </cell>
        </row>
        <row r="318">
          <cell r="A318" t="str">
            <v>SENTNL_2_CTG8</v>
          </cell>
          <cell r="E318">
            <v>106.85</v>
          </cell>
          <cell r="F318">
            <v>106.85</v>
          </cell>
          <cell r="G318">
            <v>106.85</v>
          </cell>
          <cell r="H318">
            <v>106.85</v>
          </cell>
          <cell r="I318">
            <v>106.85</v>
          </cell>
          <cell r="J318">
            <v>106.85</v>
          </cell>
          <cell r="K318">
            <v>106.85</v>
          </cell>
          <cell r="L318">
            <v>106.85</v>
          </cell>
          <cell r="M318">
            <v>106.85</v>
          </cell>
        </row>
        <row r="319">
          <cell r="A319" t="str">
            <v>SGREGY_6_SANGER</v>
          </cell>
          <cell r="E319">
            <v>33.08</v>
          </cell>
          <cell r="F319">
            <v>33.08</v>
          </cell>
          <cell r="G319">
            <v>33.08</v>
          </cell>
          <cell r="H319">
            <v>33.08</v>
          </cell>
          <cell r="I319">
            <v>33.08</v>
          </cell>
          <cell r="J319">
            <v>33.08</v>
          </cell>
          <cell r="K319">
            <v>33.08</v>
          </cell>
          <cell r="L319">
            <v>33.08</v>
          </cell>
          <cell r="M319">
            <v>33.08</v>
          </cell>
        </row>
        <row r="320">
          <cell r="A320" t="str">
            <v>SIERRA_1_UNITS</v>
          </cell>
          <cell r="E320">
            <v>32.43</v>
          </cell>
          <cell r="F320">
            <v>32.43</v>
          </cell>
          <cell r="G320">
            <v>32.43</v>
          </cell>
          <cell r="H320">
            <v>32.43</v>
          </cell>
          <cell r="I320">
            <v>32.43</v>
          </cell>
          <cell r="J320">
            <v>32.43</v>
          </cell>
          <cell r="K320">
            <v>32.43</v>
          </cell>
          <cell r="L320">
            <v>32.43</v>
          </cell>
          <cell r="M320">
            <v>32.43</v>
          </cell>
        </row>
        <row r="321">
          <cell r="A321" t="str">
            <v>SLATE_2_SLASR2</v>
          </cell>
          <cell r="E321">
            <v>46.5</v>
          </cell>
          <cell r="F321">
            <v>46.5</v>
          </cell>
          <cell r="G321">
            <v>46.5</v>
          </cell>
          <cell r="H321">
            <v>46.5</v>
          </cell>
          <cell r="I321">
            <v>46.5</v>
          </cell>
          <cell r="J321">
            <v>46.5</v>
          </cell>
          <cell r="K321">
            <v>46.5</v>
          </cell>
          <cell r="L321">
            <v>46.5</v>
          </cell>
          <cell r="M321">
            <v>46.5</v>
          </cell>
        </row>
        <row r="322">
          <cell r="A322" t="str">
            <v>SLATE_2_SLASR3</v>
          </cell>
          <cell r="E322">
            <v>33.75</v>
          </cell>
          <cell r="F322">
            <v>33.75</v>
          </cell>
          <cell r="G322">
            <v>33.75</v>
          </cell>
          <cell r="H322">
            <v>33.75</v>
          </cell>
          <cell r="I322">
            <v>33.75</v>
          </cell>
          <cell r="J322">
            <v>33.75</v>
          </cell>
          <cell r="K322">
            <v>33.75</v>
          </cell>
          <cell r="L322">
            <v>33.75</v>
          </cell>
          <cell r="M322">
            <v>33.75</v>
          </cell>
        </row>
        <row r="323">
          <cell r="A323" t="str">
            <v>SLATE_2_SLASR4</v>
          </cell>
          <cell r="E323">
            <v>50</v>
          </cell>
          <cell r="F323">
            <v>50</v>
          </cell>
          <cell r="G323">
            <v>50</v>
          </cell>
          <cell r="H323">
            <v>50</v>
          </cell>
          <cell r="I323">
            <v>50</v>
          </cell>
          <cell r="J323">
            <v>50</v>
          </cell>
          <cell r="K323">
            <v>50</v>
          </cell>
          <cell r="L323">
            <v>50</v>
          </cell>
          <cell r="M323">
            <v>50</v>
          </cell>
        </row>
        <row r="324">
          <cell r="A324" t="str">
            <v>SLATE_2_SLASR5</v>
          </cell>
          <cell r="E324">
            <v>10</v>
          </cell>
          <cell r="F324">
            <v>10</v>
          </cell>
          <cell r="G324">
            <v>10</v>
          </cell>
          <cell r="H324">
            <v>10</v>
          </cell>
          <cell r="I324">
            <v>10</v>
          </cell>
          <cell r="J324">
            <v>10</v>
          </cell>
          <cell r="K324">
            <v>10</v>
          </cell>
          <cell r="L324">
            <v>10</v>
          </cell>
          <cell r="M324">
            <v>10</v>
          </cell>
        </row>
        <row r="325">
          <cell r="A325" t="str">
            <v>SLYCRK_1_UNIT 1</v>
          </cell>
          <cell r="E325">
            <v>13</v>
          </cell>
          <cell r="F325">
            <v>13</v>
          </cell>
          <cell r="G325">
            <v>13</v>
          </cell>
          <cell r="H325">
            <v>13</v>
          </cell>
          <cell r="I325">
            <v>13</v>
          </cell>
          <cell r="J325">
            <v>13</v>
          </cell>
          <cell r="K325">
            <v>13</v>
          </cell>
          <cell r="L325">
            <v>13</v>
          </cell>
          <cell r="M325">
            <v>13</v>
          </cell>
        </row>
        <row r="326">
          <cell r="A326" t="str">
            <v>SMPRIP_1_SMPSON</v>
          </cell>
          <cell r="E326">
            <v>46.05</v>
          </cell>
          <cell r="F326">
            <v>46.05</v>
          </cell>
          <cell r="G326">
            <v>46.05</v>
          </cell>
          <cell r="H326">
            <v>46.05</v>
          </cell>
          <cell r="I326">
            <v>46.05</v>
          </cell>
          <cell r="J326">
            <v>46.05</v>
          </cell>
          <cell r="K326">
            <v>46.05</v>
          </cell>
          <cell r="L326">
            <v>46.05</v>
          </cell>
          <cell r="M326">
            <v>46.05</v>
          </cell>
        </row>
        <row r="327">
          <cell r="A327" t="str">
            <v>SMUDGO_7_UNIT 1</v>
          </cell>
          <cell r="E327">
            <v>32</v>
          </cell>
          <cell r="F327">
            <v>32</v>
          </cell>
          <cell r="G327">
            <v>32</v>
          </cell>
          <cell r="H327">
            <v>32</v>
          </cell>
          <cell r="I327">
            <v>32</v>
          </cell>
          <cell r="J327">
            <v>32</v>
          </cell>
          <cell r="K327">
            <v>32</v>
          </cell>
          <cell r="L327">
            <v>32</v>
          </cell>
          <cell r="M327">
            <v>32</v>
          </cell>
        </row>
        <row r="328">
          <cell r="A328" t="str">
            <v>SNCLRA_2_SILBT1</v>
          </cell>
          <cell r="E328">
            <v>22</v>
          </cell>
          <cell r="F328">
            <v>22</v>
          </cell>
          <cell r="G328">
            <v>22</v>
          </cell>
          <cell r="H328">
            <v>22</v>
          </cell>
          <cell r="I328">
            <v>22</v>
          </cell>
          <cell r="J328">
            <v>22</v>
          </cell>
          <cell r="K328">
            <v>22</v>
          </cell>
          <cell r="L328">
            <v>22</v>
          </cell>
          <cell r="M328">
            <v>22</v>
          </cell>
        </row>
        <row r="329">
          <cell r="A329" t="str">
            <v>SNCLRA_2_UNIT</v>
          </cell>
          <cell r="E329">
            <v>27.5</v>
          </cell>
          <cell r="F329">
            <v>27.5</v>
          </cell>
          <cell r="G329">
            <v>27.5</v>
          </cell>
          <cell r="H329">
            <v>27.5</v>
          </cell>
          <cell r="I329">
            <v>27.5</v>
          </cell>
          <cell r="J329">
            <v>27.5</v>
          </cell>
          <cell r="K329">
            <v>27.5</v>
          </cell>
          <cell r="L329">
            <v>27.5</v>
          </cell>
          <cell r="M329">
            <v>27.5</v>
          </cell>
        </row>
        <row r="330">
          <cell r="A330" t="str">
            <v>SNCLRA_2_VESBT1</v>
          </cell>
          <cell r="E330">
            <v>200</v>
          </cell>
          <cell r="F330">
            <v>200</v>
          </cell>
          <cell r="G330">
            <v>200</v>
          </cell>
          <cell r="H330">
            <v>200</v>
          </cell>
          <cell r="I330">
            <v>200</v>
          </cell>
          <cell r="J330">
            <v>200</v>
          </cell>
          <cell r="K330">
            <v>200</v>
          </cell>
          <cell r="L330">
            <v>200</v>
          </cell>
          <cell r="M330">
            <v>200</v>
          </cell>
        </row>
        <row r="331">
          <cell r="A331" t="str">
            <v>SNCLRA_6_OXGEN</v>
          </cell>
          <cell r="E331">
            <v>47.7</v>
          </cell>
          <cell r="F331">
            <v>47.7</v>
          </cell>
          <cell r="G331">
            <v>47.7</v>
          </cell>
          <cell r="H331">
            <v>47.7</v>
          </cell>
          <cell r="I331">
            <v>47.7</v>
          </cell>
          <cell r="J331">
            <v>47.7</v>
          </cell>
          <cell r="K331">
            <v>47.7</v>
          </cell>
          <cell r="L331">
            <v>47.7</v>
          </cell>
          <cell r="M331">
            <v>47.7</v>
          </cell>
        </row>
        <row r="332">
          <cell r="A332" t="str">
            <v>SPAULD_6_UNIT12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</row>
        <row r="333">
          <cell r="A333" t="str">
            <v>SPICER_1_UNITS</v>
          </cell>
          <cell r="E333">
            <v>6</v>
          </cell>
          <cell r="F333">
            <v>6</v>
          </cell>
          <cell r="G333">
            <v>6</v>
          </cell>
          <cell r="H333">
            <v>6</v>
          </cell>
          <cell r="I333">
            <v>6</v>
          </cell>
          <cell r="J333">
            <v>6</v>
          </cell>
          <cell r="K333">
            <v>6</v>
          </cell>
          <cell r="L333">
            <v>6</v>
          </cell>
          <cell r="M333">
            <v>6</v>
          </cell>
        </row>
        <row r="334">
          <cell r="A334" t="str">
            <v>STANIS_7_UNIT 1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</row>
        <row r="335">
          <cell r="A335" t="str">
            <v>STANTN_2_STAGT1</v>
          </cell>
          <cell r="E335">
            <v>49.65</v>
          </cell>
          <cell r="F335">
            <v>49.65</v>
          </cell>
          <cell r="G335">
            <v>49.65</v>
          </cell>
          <cell r="H335">
            <v>49.65</v>
          </cell>
          <cell r="I335">
            <v>49.65</v>
          </cell>
          <cell r="J335">
            <v>49.65</v>
          </cell>
          <cell r="K335">
            <v>49.65</v>
          </cell>
          <cell r="L335">
            <v>49.65</v>
          </cell>
          <cell r="M335">
            <v>49.65</v>
          </cell>
        </row>
        <row r="336">
          <cell r="A336" t="str">
            <v>STANTN_2_STAGT2</v>
          </cell>
          <cell r="E336">
            <v>49.65</v>
          </cell>
          <cell r="F336">
            <v>49.65</v>
          </cell>
          <cell r="G336">
            <v>49.65</v>
          </cell>
          <cell r="H336">
            <v>49.65</v>
          </cell>
          <cell r="I336">
            <v>49.65</v>
          </cell>
          <cell r="J336">
            <v>49.65</v>
          </cell>
          <cell r="K336">
            <v>49.65</v>
          </cell>
          <cell r="L336">
            <v>49.65</v>
          </cell>
          <cell r="M336">
            <v>49.65</v>
          </cell>
        </row>
        <row r="337">
          <cell r="A337" t="str">
            <v>STIGCT_2_LODI</v>
          </cell>
          <cell r="E337">
            <v>14.5</v>
          </cell>
          <cell r="F337">
            <v>14.5</v>
          </cell>
          <cell r="G337">
            <v>14.5</v>
          </cell>
          <cell r="H337">
            <v>14.5</v>
          </cell>
          <cell r="I337">
            <v>14.5</v>
          </cell>
          <cell r="J337">
            <v>14.5</v>
          </cell>
          <cell r="K337">
            <v>14.5</v>
          </cell>
          <cell r="L337">
            <v>14.5</v>
          </cell>
          <cell r="M337">
            <v>14.5</v>
          </cell>
        </row>
        <row r="338">
          <cell r="A338" t="str">
            <v>SUNCAT_2_A1ABT1</v>
          </cell>
          <cell r="E338">
            <v>94</v>
          </cell>
          <cell r="F338">
            <v>94</v>
          </cell>
          <cell r="G338">
            <v>94</v>
          </cell>
          <cell r="H338">
            <v>94</v>
          </cell>
          <cell r="I338">
            <v>94</v>
          </cell>
          <cell r="J338">
            <v>94</v>
          </cell>
          <cell r="K338">
            <v>94</v>
          </cell>
          <cell r="L338">
            <v>94</v>
          </cell>
          <cell r="M338">
            <v>94</v>
          </cell>
        </row>
        <row r="339">
          <cell r="A339" t="str">
            <v>SUNCAT_2_A1BBT1</v>
          </cell>
          <cell r="E339">
            <v>126</v>
          </cell>
          <cell r="F339">
            <v>126</v>
          </cell>
          <cell r="G339">
            <v>126</v>
          </cell>
          <cell r="H339">
            <v>126</v>
          </cell>
          <cell r="I339">
            <v>126</v>
          </cell>
          <cell r="J339">
            <v>126</v>
          </cell>
          <cell r="K339">
            <v>126</v>
          </cell>
          <cell r="L339">
            <v>126</v>
          </cell>
          <cell r="M339">
            <v>126</v>
          </cell>
        </row>
        <row r="340">
          <cell r="A340" t="str">
            <v>SUNCAT_2_A2ABT2</v>
          </cell>
          <cell r="E340">
            <v>264</v>
          </cell>
          <cell r="F340">
            <v>264</v>
          </cell>
          <cell r="G340">
            <v>264</v>
          </cell>
          <cell r="H340">
            <v>264</v>
          </cell>
          <cell r="I340">
            <v>264</v>
          </cell>
          <cell r="J340">
            <v>264</v>
          </cell>
          <cell r="K340">
            <v>264</v>
          </cell>
          <cell r="L340">
            <v>264</v>
          </cell>
          <cell r="M340">
            <v>264</v>
          </cell>
        </row>
        <row r="341">
          <cell r="A341" t="str">
            <v>SUNRIS_2_PL1X3</v>
          </cell>
          <cell r="E341">
            <v>491.02</v>
          </cell>
          <cell r="F341">
            <v>491.02</v>
          </cell>
          <cell r="G341">
            <v>491.02</v>
          </cell>
          <cell r="H341">
            <v>491.02</v>
          </cell>
          <cell r="I341">
            <v>491.02</v>
          </cell>
          <cell r="J341">
            <v>491.02</v>
          </cell>
          <cell r="K341">
            <v>491.02</v>
          </cell>
          <cell r="L341">
            <v>491.02</v>
          </cell>
          <cell r="M341">
            <v>491.02</v>
          </cell>
        </row>
        <row r="342">
          <cell r="A342" t="str">
            <v>SUNSET_2_UNITS</v>
          </cell>
          <cell r="E342">
            <v>245</v>
          </cell>
          <cell r="F342">
            <v>240</v>
          </cell>
          <cell r="G342">
            <v>234</v>
          </cell>
          <cell r="H342">
            <v>229</v>
          </cell>
          <cell r="I342">
            <v>229</v>
          </cell>
          <cell r="J342">
            <v>231</v>
          </cell>
          <cell r="K342">
            <v>243</v>
          </cell>
          <cell r="L342">
            <v>246</v>
          </cell>
          <cell r="M342">
            <v>248</v>
          </cell>
        </row>
        <row r="343">
          <cell r="A343" t="str">
            <v>SYCAMR_2_UNIT 2</v>
          </cell>
          <cell r="E343">
            <v>76</v>
          </cell>
          <cell r="F343">
            <v>76</v>
          </cell>
          <cell r="G343">
            <v>76</v>
          </cell>
          <cell r="H343">
            <v>76</v>
          </cell>
          <cell r="I343">
            <v>76</v>
          </cell>
          <cell r="J343">
            <v>76</v>
          </cell>
          <cell r="K343">
            <v>76</v>
          </cell>
          <cell r="L343">
            <v>76</v>
          </cell>
          <cell r="M343">
            <v>76</v>
          </cell>
        </row>
        <row r="344">
          <cell r="A344" t="str">
            <v>SYCAMR_2_UNIT 3</v>
          </cell>
          <cell r="E344">
            <v>74</v>
          </cell>
          <cell r="F344">
            <v>74</v>
          </cell>
          <cell r="G344">
            <v>74</v>
          </cell>
          <cell r="H344">
            <v>74</v>
          </cell>
          <cell r="I344">
            <v>74</v>
          </cell>
          <cell r="J344">
            <v>74</v>
          </cell>
          <cell r="K344">
            <v>74</v>
          </cell>
          <cell r="L344">
            <v>74</v>
          </cell>
          <cell r="M344">
            <v>74</v>
          </cell>
        </row>
        <row r="345">
          <cell r="A345" t="str">
            <v>SYCAMR_2_UNIT 4</v>
          </cell>
          <cell r="E345">
            <v>76</v>
          </cell>
          <cell r="F345">
            <v>76</v>
          </cell>
          <cell r="G345">
            <v>76</v>
          </cell>
          <cell r="H345">
            <v>76</v>
          </cell>
          <cell r="I345">
            <v>76</v>
          </cell>
          <cell r="J345">
            <v>76</v>
          </cell>
          <cell r="K345">
            <v>76</v>
          </cell>
          <cell r="L345">
            <v>76</v>
          </cell>
          <cell r="M345">
            <v>76</v>
          </cell>
        </row>
        <row r="346">
          <cell r="A346" t="str">
            <v>TERMEX_2_PL1X3</v>
          </cell>
          <cell r="E346">
            <v>445</v>
          </cell>
          <cell r="F346">
            <v>441</v>
          </cell>
          <cell r="G346">
            <v>433</v>
          </cell>
          <cell r="H346">
            <v>431</v>
          </cell>
          <cell r="I346">
            <v>433</v>
          </cell>
          <cell r="J346">
            <v>436</v>
          </cell>
          <cell r="K346">
            <v>445</v>
          </cell>
          <cell r="L346">
            <v>445</v>
          </cell>
          <cell r="M346">
            <v>445</v>
          </cell>
        </row>
        <row r="347">
          <cell r="A347" t="str">
            <v>TIGRCK_7_UNITS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</row>
        <row r="348">
          <cell r="A348" t="str">
            <v>TOWNSITE_2_MEADDYN</v>
          </cell>
          <cell r="E348">
            <v>90</v>
          </cell>
          <cell r="F348">
            <v>90</v>
          </cell>
          <cell r="G348">
            <v>90</v>
          </cell>
          <cell r="H348">
            <v>90</v>
          </cell>
          <cell r="I348">
            <v>90</v>
          </cell>
          <cell r="J348">
            <v>90</v>
          </cell>
          <cell r="K348">
            <v>90</v>
          </cell>
          <cell r="L348">
            <v>90</v>
          </cell>
          <cell r="M348">
            <v>90</v>
          </cell>
        </row>
        <row r="349">
          <cell r="A349" t="str">
            <v>TRNQLT_2_RETBT1</v>
          </cell>
          <cell r="E349">
            <v>144</v>
          </cell>
          <cell r="F349">
            <v>144</v>
          </cell>
          <cell r="G349">
            <v>144</v>
          </cell>
          <cell r="H349">
            <v>144</v>
          </cell>
          <cell r="I349">
            <v>144</v>
          </cell>
          <cell r="J349">
            <v>144</v>
          </cell>
          <cell r="K349">
            <v>144</v>
          </cell>
          <cell r="L349">
            <v>144</v>
          </cell>
          <cell r="M349">
            <v>144</v>
          </cell>
        </row>
        <row r="350">
          <cell r="A350" t="str">
            <v>UKIAH_7_LAKEMN</v>
          </cell>
          <cell r="E350">
            <v>1.7</v>
          </cell>
          <cell r="F350">
            <v>1.7</v>
          </cell>
          <cell r="G350">
            <v>1.7</v>
          </cell>
          <cell r="H350">
            <v>1.7</v>
          </cell>
          <cell r="I350">
            <v>1.7</v>
          </cell>
          <cell r="J350">
            <v>1.7</v>
          </cell>
          <cell r="K350">
            <v>1.7</v>
          </cell>
          <cell r="L350">
            <v>1.7</v>
          </cell>
          <cell r="M350">
            <v>1.7</v>
          </cell>
        </row>
        <row r="351">
          <cell r="A351" t="str">
            <v>USWND4_2_UNIT2</v>
          </cell>
          <cell r="E351">
            <v>6.41</v>
          </cell>
          <cell r="F351">
            <v>7.4</v>
          </cell>
          <cell r="G351">
            <v>7.4</v>
          </cell>
          <cell r="H351">
            <v>7.4</v>
          </cell>
          <cell r="I351">
            <v>7.4</v>
          </cell>
          <cell r="J351">
            <v>7.4</v>
          </cell>
          <cell r="K351">
            <v>7.23</v>
          </cell>
          <cell r="L351">
            <v>7.4</v>
          </cell>
          <cell r="M351">
            <v>7.4</v>
          </cell>
        </row>
        <row r="352">
          <cell r="A352" t="str">
            <v>VACADX_1_UNITA1</v>
          </cell>
          <cell r="E352">
            <v>50.61</v>
          </cell>
          <cell r="F352">
            <v>50.61</v>
          </cell>
          <cell r="G352">
            <v>50.61</v>
          </cell>
          <cell r="H352">
            <v>50.61</v>
          </cell>
          <cell r="I352">
            <v>50.61</v>
          </cell>
          <cell r="J352">
            <v>50.61</v>
          </cell>
          <cell r="K352">
            <v>50.61</v>
          </cell>
          <cell r="L352">
            <v>50.61</v>
          </cell>
          <cell r="M352">
            <v>50.61</v>
          </cell>
        </row>
        <row r="353">
          <cell r="A353" t="str">
            <v>VALLEY_5_PERRIS</v>
          </cell>
          <cell r="E353">
            <v>7.94</v>
          </cell>
          <cell r="F353">
            <v>7.94</v>
          </cell>
          <cell r="G353">
            <v>7.94</v>
          </cell>
          <cell r="H353">
            <v>7.94</v>
          </cell>
          <cell r="I353">
            <v>7.94</v>
          </cell>
          <cell r="J353">
            <v>7.94</v>
          </cell>
          <cell r="K353">
            <v>7.94</v>
          </cell>
          <cell r="L353">
            <v>7.94</v>
          </cell>
          <cell r="M353">
            <v>7.94</v>
          </cell>
        </row>
        <row r="354">
          <cell r="A354" t="str">
            <v>VALTNE_2_TBBBT1</v>
          </cell>
          <cell r="E354">
            <v>18</v>
          </cell>
          <cell r="F354">
            <v>18</v>
          </cell>
          <cell r="G354">
            <v>18</v>
          </cell>
          <cell r="H354">
            <v>18</v>
          </cell>
          <cell r="I354">
            <v>18</v>
          </cell>
          <cell r="J354">
            <v>18</v>
          </cell>
          <cell r="K354">
            <v>18</v>
          </cell>
          <cell r="L354">
            <v>18</v>
          </cell>
          <cell r="M354">
            <v>18</v>
          </cell>
        </row>
        <row r="355">
          <cell r="A355" t="str">
            <v>VALTNE_2_TRSBT1</v>
          </cell>
          <cell r="E355">
            <v>22</v>
          </cell>
          <cell r="F355">
            <v>22</v>
          </cell>
          <cell r="G355">
            <v>22</v>
          </cell>
          <cell r="H355">
            <v>22</v>
          </cell>
          <cell r="I355">
            <v>22</v>
          </cell>
          <cell r="J355">
            <v>22</v>
          </cell>
          <cell r="K355">
            <v>22</v>
          </cell>
          <cell r="L355">
            <v>22</v>
          </cell>
          <cell r="M355">
            <v>22</v>
          </cell>
        </row>
        <row r="356">
          <cell r="A356" t="str">
            <v>VERNON_6_GONZL1</v>
          </cell>
          <cell r="E356">
            <v>5.75</v>
          </cell>
          <cell r="F356">
            <v>5.75</v>
          </cell>
          <cell r="G356">
            <v>5.75</v>
          </cell>
          <cell r="H356">
            <v>5.75</v>
          </cell>
          <cell r="I356">
            <v>5.75</v>
          </cell>
          <cell r="J356">
            <v>5.75</v>
          </cell>
          <cell r="K356">
            <v>5.75</v>
          </cell>
          <cell r="L356">
            <v>5.75</v>
          </cell>
          <cell r="M356">
            <v>5.75</v>
          </cell>
        </row>
        <row r="357">
          <cell r="A357" t="str">
            <v>VERNON_6_GONZL2</v>
          </cell>
          <cell r="E357">
            <v>5.75</v>
          </cell>
          <cell r="F357">
            <v>5.75</v>
          </cell>
          <cell r="G357">
            <v>5.75</v>
          </cell>
          <cell r="H357">
            <v>5.75</v>
          </cell>
          <cell r="I357">
            <v>5.75</v>
          </cell>
          <cell r="J357">
            <v>5.75</v>
          </cell>
          <cell r="K357">
            <v>5.75</v>
          </cell>
          <cell r="L357">
            <v>5.75</v>
          </cell>
          <cell r="M357">
            <v>5.75</v>
          </cell>
        </row>
        <row r="358">
          <cell r="A358" t="str">
            <v>VERNON_6_MALBRG</v>
          </cell>
          <cell r="E358">
            <v>99</v>
          </cell>
          <cell r="F358">
            <v>99</v>
          </cell>
          <cell r="G358">
            <v>99</v>
          </cell>
          <cell r="H358">
            <v>99</v>
          </cell>
          <cell r="I358">
            <v>99</v>
          </cell>
          <cell r="J358">
            <v>99</v>
          </cell>
          <cell r="K358">
            <v>99</v>
          </cell>
          <cell r="L358">
            <v>99</v>
          </cell>
          <cell r="M358">
            <v>99</v>
          </cell>
        </row>
        <row r="359">
          <cell r="A359" t="str">
            <v>VESTAL_2_WELLHD</v>
          </cell>
          <cell r="E359">
            <v>49</v>
          </cell>
          <cell r="F359">
            <v>49</v>
          </cell>
          <cell r="G359">
            <v>49</v>
          </cell>
          <cell r="H359">
            <v>49</v>
          </cell>
          <cell r="I359">
            <v>49</v>
          </cell>
          <cell r="J359">
            <v>49</v>
          </cell>
          <cell r="K359">
            <v>49</v>
          </cell>
          <cell r="L359">
            <v>49</v>
          </cell>
          <cell r="M359">
            <v>49</v>
          </cell>
        </row>
        <row r="360">
          <cell r="A360" t="str">
            <v>VILLPK_2_VALLYV</v>
          </cell>
          <cell r="E360">
            <v>4.0999999999999996</v>
          </cell>
          <cell r="F360">
            <v>4.0999999999999996</v>
          </cell>
          <cell r="G360">
            <v>4.0999999999999996</v>
          </cell>
          <cell r="H360">
            <v>4.0999999999999996</v>
          </cell>
          <cell r="I360">
            <v>4.0999999999999996</v>
          </cell>
          <cell r="J360">
            <v>4.0999999999999996</v>
          </cell>
          <cell r="K360">
            <v>4.0999999999999996</v>
          </cell>
          <cell r="L360">
            <v>4.0999999999999996</v>
          </cell>
          <cell r="M360">
            <v>4.0999999999999996</v>
          </cell>
        </row>
        <row r="361">
          <cell r="A361" t="str">
            <v>VILLPK_6_MWDYOR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</row>
        <row r="362">
          <cell r="A362" t="str">
            <v>VISTRA_5_DALBT1</v>
          </cell>
          <cell r="E362">
            <v>200</v>
          </cell>
          <cell r="F362">
            <v>200</v>
          </cell>
          <cell r="G362">
            <v>200</v>
          </cell>
          <cell r="H362">
            <v>200</v>
          </cell>
          <cell r="I362">
            <v>200</v>
          </cell>
          <cell r="J362">
            <v>200</v>
          </cell>
          <cell r="K362">
            <v>200</v>
          </cell>
          <cell r="L362">
            <v>200</v>
          </cell>
          <cell r="M362">
            <v>200</v>
          </cell>
        </row>
        <row r="363">
          <cell r="A363" t="str">
            <v>VISTRA_5_DALBT2</v>
          </cell>
          <cell r="E363">
            <v>200</v>
          </cell>
          <cell r="F363">
            <v>200</v>
          </cell>
          <cell r="G363">
            <v>200</v>
          </cell>
          <cell r="H363">
            <v>200</v>
          </cell>
          <cell r="I363">
            <v>200</v>
          </cell>
          <cell r="J363">
            <v>200</v>
          </cell>
          <cell r="K363">
            <v>200</v>
          </cell>
          <cell r="L363">
            <v>200</v>
          </cell>
          <cell r="M363">
            <v>200</v>
          </cell>
        </row>
        <row r="364">
          <cell r="A364" t="str">
            <v>VISTRA_5_DALBT3</v>
          </cell>
          <cell r="E364">
            <v>200</v>
          </cell>
          <cell r="F364">
            <v>200</v>
          </cell>
          <cell r="G364">
            <v>200</v>
          </cell>
          <cell r="H364">
            <v>200</v>
          </cell>
          <cell r="I364">
            <v>200</v>
          </cell>
          <cell r="J364">
            <v>200</v>
          </cell>
          <cell r="K364">
            <v>200</v>
          </cell>
          <cell r="L364">
            <v>200</v>
          </cell>
          <cell r="M364">
            <v>200</v>
          </cell>
        </row>
        <row r="365">
          <cell r="A365" t="str">
            <v>VISTRA_5_DALBT4</v>
          </cell>
          <cell r="E365">
            <v>200</v>
          </cell>
          <cell r="F365">
            <v>200</v>
          </cell>
          <cell r="G365">
            <v>200</v>
          </cell>
          <cell r="H365">
            <v>200</v>
          </cell>
          <cell r="I365">
            <v>200</v>
          </cell>
          <cell r="J365">
            <v>200</v>
          </cell>
          <cell r="K365">
            <v>200</v>
          </cell>
          <cell r="L365">
            <v>200</v>
          </cell>
          <cell r="M365">
            <v>200</v>
          </cell>
        </row>
        <row r="366">
          <cell r="A366" t="str">
            <v>VISTRA_5_PLABT1</v>
          </cell>
          <cell r="E366">
            <v>0</v>
          </cell>
          <cell r="F366">
            <v>0</v>
          </cell>
          <cell r="G366">
            <v>200.8</v>
          </cell>
          <cell r="H366">
            <v>200.8</v>
          </cell>
          <cell r="I366">
            <v>200.8</v>
          </cell>
          <cell r="J366">
            <v>200.8</v>
          </cell>
          <cell r="K366">
            <v>200.8</v>
          </cell>
          <cell r="L366">
            <v>200.8</v>
          </cell>
          <cell r="M366">
            <v>200.8</v>
          </cell>
        </row>
        <row r="367">
          <cell r="A367" t="str">
            <v>VISTRA_5_PLABT3</v>
          </cell>
          <cell r="E367">
            <v>0</v>
          </cell>
          <cell r="F367">
            <v>0</v>
          </cell>
          <cell r="G367">
            <v>149.19999999999999</v>
          </cell>
          <cell r="H367">
            <v>149.19999999999999</v>
          </cell>
          <cell r="I367">
            <v>149.19999999999999</v>
          </cell>
          <cell r="J367">
            <v>149.19999999999999</v>
          </cell>
          <cell r="K367">
            <v>149.19999999999999</v>
          </cell>
          <cell r="L367">
            <v>149.19999999999999</v>
          </cell>
          <cell r="M367">
            <v>149.19999999999999</v>
          </cell>
        </row>
        <row r="368">
          <cell r="A368" t="str">
            <v>VLCNTR_6_VCEBT1</v>
          </cell>
          <cell r="E368">
            <v>108</v>
          </cell>
          <cell r="F368">
            <v>108</v>
          </cell>
          <cell r="G368">
            <v>108</v>
          </cell>
          <cell r="H368">
            <v>108</v>
          </cell>
          <cell r="I368">
            <v>108</v>
          </cell>
          <cell r="J368">
            <v>108</v>
          </cell>
          <cell r="K368">
            <v>108</v>
          </cell>
          <cell r="L368">
            <v>108</v>
          </cell>
          <cell r="M368">
            <v>108</v>
          </cell>
        </row>
        <row r="369">
          <cell r="A369" t="str">
            <v>VLCNTR_6_VCEBT2</v>
          </cell>
          <cell r="E369">
            <v>136.49</v>
          </cell>
          <cell r="F369">
            <v>136.49</v>
          </cell>
          <cell r="G369">
            <v>136.49</v>
          </cell>
          <cell r="H369">
            <v>136.49</v>
          </cell>
          <cell r="I369">
            <v>136.49</v>
          </cell>
          <cell r="J369">
            <v>136.49</v>
          </cell>
          <cell r="K369">
            <v>136.49</v>
          </cell>
          <cell r="L369">
            <v>136.49</v>
          </cell>
          <cell r="M369">
            <v>136.49</v>
          </cell>
        </row>
        <row r="370">
          <cell r="A370" t="str">
            <v>VSTAES_6_VESBT1</v>
          </cell>
          <cell r="E370">
            <v>50</v>
          </cell>
          <cell r="F370">
            <v>50</v>
          </cell>
          <cell r="G370">
            <v>50</v>
          </cell>
          <cell r="H370">
            <v>50</v>
          </cell>
          <cell r="I370">
            <v>50</v>
          </cell>
          <cell r="J370">
            <v>50</v>
          </cell>
          <cell r="K370">
            <v>50</v>
          </cell>
          <cell r="L370">
            <v>50</v>
          </cell>
          <cell r="M370">
            <v>50</v>
          </cell>
        </row>
        <row r="371">
          <cell r="A371" t="str">
            <v>WALCRK_2_CTG1</v>
          </cell>
          <cell r="E371">
            <v>96.43</v>
          </cell>
          <cell r="F371">
            <v>96.43</v>
          </cell>
          <cell r="G371">
            <v>96.43</v>
          </cell>
          <cell r="H371">
            <v>96.43</v>
          </cell>
          <cell r="I371">
            <v>96.43</v>
          </cell>
          <cell r="J371">
            <v>96.43</v>
          </cell>
          <cell r="K371">
            <v>96.43</v>
          </cell>
          <cell r="L371">
            <v>96.43</v>
          </cell>
          <cell r="M371">
            <v>96.43</v>
          </cell>
        </row>
        <row r="372">
          <cell r="A372" t="str">
            <v>WALCRK_2_CTG2</v>
          </cell>
          <cell r="E372">
            <v>96.91</v>
          </cell>
          <cell r="F372">
            <v>96.91</v>
          </cell>
          <cell r="G372">
            <v>96.91</v>
          </cell>
          <cell r="H372">
            <v>96.91</v>
          </cell>
          <cell r="I372">
            <v>96.91</v>
          </cell>
          <cell r="J372">
            <v>96.91</v>
          </cell>
          <cell r="K372">
            <v>96.91</v>
          </cell>
          <cell r="L372">
            <v>96.91</v>
          </cell>
          <cell r="M372">
            <v>96.91</v>
          </cell>
        </row>
        <row r="373">
          <cell r="A373" t="str">
            <v>WALCRK_2_CTG3</v>
          </cell>
          <cell r="E373">
            <v>96.65</v>
          </cell>
          <cell r="F373">
            <v>96.65</v>
          </cell>
          <cell r="G373">
            <v>96.65</v>
          </cell>
          <cell r="H373">
            <v>96.65</v>
          </cell>
          <cell r="I373">
            <v>96.65</v>
          </cell>
          <cell r="J373">
            <v>96.65</v>
          </cell>
          <cell r="K373">
            <v>96.65</v>
          </cell>
          <cell r="L373">
            <v>96.65</v>
          </cell>
          <cell r="M373">
            <v>96.65</v>
          </cell>
        </row>
        <row r="374">
          <cell r="A374" t="str">
            <v>WALCRK_2_CTG4</v>
          </cell>
          <cell r="E374">
            <v>96.49</v>
          </cell>
          <cell r="F374">
            <v>96.49</v>
          </cell>
          <cell r="G374">
            <v>96.49</v>
          </cell>
          <cell r="H374">
            <v>96.49</v>
          </cell>
          <cell r="I374">
            <v>96.49</v>
          </cell>
          <cell r="J374">
            <v>96.49</v>
          </cell>
          <cell r="K374">
            <v>96.49</v>
          </cell>
          <cell r="L374">
            <v>96.49</v>
          </cell>
          <cell r="M374">
            <v>96.49</v>
          </cell>
        </row>
        <row r="375">
          <cell r="A375" t="str">
            <v>WALCRK_2_CTG5</v>
          </cell>
          <cell r="E375">
            <v>96.65</v>
          </cell>
          <cell r="F375">
            <v>96.65</v>
          </cell>
          <cell r="G375">
            <v>96.65</v>
          </cell>
          <cell r="H375">
            <v>96.65</v>
          </cell>
          <cell r="I375">
            <v>96.65</v>
          </cell>
          <cell r="J375">
            <v>96.65</v>
          </cell>
          <cell r="K375">
            <v>96.65</v>
          </cell>
          <cell r="L375">
            <v>96.65</v>
          </cell>
          <cell r="M375">
            <v>96.65</v>
          </cell>
        </row>
        <row r="376">
          <cell r="A376" t="str">
            <v>WARNE_2_UNIT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</row>
        <row r="377">
          <cell r="A377" t="str">
            <v>WDLEAF_7_UNIT 1</v>
          </cell>
          <cell r="E377">
            <v>60</v>
          </cell>
          <cell r="F377">
            <v>60</v>
          </cell>
          <cell r="G377">
            <v>60</v>
          </cell>
          <cell r="H377">
            <v>60</v>
          </cell>
          <cell r="I377">
            <v>60</v>
          </cell>
          <cell r="J377">
            <v>60</v>
          </cell>
          <cell r="K377">
            <v>60</v>
          </cell>
          <cell r="L377">
            <v>60</v>
          </cell>
          <cell r="M377">
            <v>60</v>
          </cell>
        </row>
        <row r="378">
          <cell r="A378" t="str">
            <v>WESTPT_2_UNIT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</row>
        <row r="379">
          <cell r="A379" t="str">
            <v>WISE_1_UNIT 1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</row>
        <row r="380">
          <cell r="A380" t="str">
            <v>WISHON_6_UNITS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</row>
        <row r="381">
          <cell r="A381" t="str">
            <v>WOLFSK_1_UNITA1</v>
          </cell>
          <cell r="E381">
            <v>46.9</v>
          </cell>
          <cell r="F381">
            <v>46.9</v>
          </cell>
          <cell r="G381">
            <v>46.9</v>
          </cell>
          <cell r="H381">
            <v>46.9</v>
          </cell>
          <cell r="I381">
            <v>46.9</v>
          </cell>
          <cell r="J381">
            <v>46.9</v>
          </cell>
          <cell r="K381">
            <v>46.9</v>
          </cell>
          <cell r="L381">
            <v>46.9</v>
          </cell>
          <cell r="M381">
            <v>46.9</v>
          </cell>
        </row>
        <row r="382">
          <cell r="A382" t="str">
            <v>WSTWND_2_M89WD1</v>
          </cell>
          <cell r="E382">
            <v>86.01</v>
          </cell>
          <cell r="F382">
            <v>86.83</v>
          </cell>
          <cell r="G382">
            <v>85.67</v>
          </cell>
          <cell r="H382">
            <v>84.77</v>
          </cell>
          <cell r="I382">
            <v>81.93</v>
          </cell>
          <cell r="J382">
            <v>82.22</v>
          </cell>
          <cell r="K382">
            <v>81.55</v>
          </cell>
          <cell r="L382">
            <v>84.55</v>
          </cell>
          <cell r="M382">
            <v>87.01</v>
          </cell>
        </row>
        <row r="383">
          <cell r="A383" t="str">
            <v>YUBACT_1_SUNSWT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</row>
        <row r="384">
          <cell r="A384" t="str">
            <v>YUBACT_6_UNITA1</v>
          </cell>
          <cell r="E384">
            <v>47.16</v>
          </cell>
          <cell r="F384">
            <v>47.16</v>
          </cell>
          <cell r="G384">
            <v>47.16</v>
          </cell>
          <cell r="H384">
            <v>47.16</v>
          </cell>
          <cell r="I384">
            <v>47.16</v>
          </cell>
          <cell r="J384">
            <v>47.16</v>
          </cell>
          <cell r="K384">
            <v>47.16</v>
          </cell>
          <cell r="L384">
            <v>47.16</v>
          </cell>
          <cell r="M384">
            <v>47.16</v>
          </cell>
        </row>
        <row r="385">
          <cell r="A385"/>
          <cell r="E385"/>
          <cell r="F385"/>
          <cell r="G385"/>
          <cell r="H385"/>
          <cell r="I385"/>
          <cell r="J385"/>
          <cell r="K385"/>
          <cell r="L385"/>
          <cell r="M385"/>
        </row>
        <row r="386">
          <cell r="A386"/>
          <cell r="E386"/>
          <cell r="F386"/>
          <cell r="G386"/>
          <cell r="H386"/>
          <cell r="I386"/>
          <cell r="J386"/>
          <cell r="K386"/>
          <cell r="L386"/>
          <cell r="M386"/>
        </row>
        <row r="387">
          <cell r="A387"/>
          <cell r="E387"/>
          <cell r="F387"/>
          <cell r="G387"/>
          <cell r="H387"/>
          <cell r="I387"/>
          <cell r="J387"/>
          <cell r="K387"/>
          <cell r="L387"/>
          <cell r="M387"/>
        </row>
        <row r="388">
          <cell r="A388"/>
          <cell r="E388"/>
          <cell r="F388"/>
          <cell r="G388"/>
          <cell r="H388"/>
          <cell r="I388"/>
          <cell r="J388"/>
          <cell r="K388"/>
          <cell r="L388"/>
          <cell r="M388"/>
        </row>
        <row r="389">
          <cell r="A389"/>
          <cell r="E389"/>
          <cell r="F389"/>
          <cell r="G389"/>
          <cell r="H389"/>
          <cell r="I389"/>
          <cell r="J389"/>
          <cell r="K389"/>
          <cell r="L389"/>
          <cell r="M389"/>
        </row>
        <row r="390">
          <cell r="A390"/>
          <cell r="E390"/>
          <cell r="F390"/>
          <cell r="G390"/>
          <cell r="H390"/>
          <cell r="I390"/>
          <cell r="J390"/>
          <cell r="K390"/>
          <cell r="L390"/>
          <cell r="M390"/>
        </row>
        <row r="391">
          <cell r="A391"/>
          <cell r="E391"/>
          <cell r="F391"/>
          <cell r="G391"/>
          <cell r="H391"/>
          <cell r="I391"/>
          <cell r="J391"/>
          <cell r="K391"/>
          <cell r="L391"/>
          <cell r="M391"/>
        </row>
        <row r="392">
          <cell r="A392"/>
          <cell r="E392"/>
          <cell r="F392"/>
          <cell r="G392"/>
          <cell r="H392"/>
          <cell r="I392"/>
          <cell r="J392"/>
          <cell r="K392"/>
          <cell r="L392"/>
          <cell r="M392"/>
        </row>
        <row r="393">
          <cell r="A393"/>
          <cell r="E393"/>
          <cell r="F393"/>
          <cell r="G393"/>
          <cell r="H393"/>
          <cell r="I393"/>
          <cell r="J393"/>
          <cell r="K393"/>
          <cell r="L393"/>
          <cell r="M393"/>
        </row>
        <row r="394">
          <cell r="A394"/>
          <cell r="E394"/>
          <cell r="F394"/>
          <cell r="G394"/>
          <cell r="H394"/>
          <cell r="I394"/>
          <cell r="J394"/>
          <cell r="K394"/>
          <cell r="L394"/>
          <cell r="M394"/>
        </row>
        <row r="395">
          <cell r="A395"/>
          <cell r="E395"/>
          <cell r="F395"/>
          <cell r="G395"/>
          <cell r="H395"/>
          <cell r="I395"/>
          <cell r="J395"/>
          <cell r="K395"/>
          <cell r="L395"/>
          <cell r="M395"/>
        </row>
        <row r="396">
          <cell r="A396"/>
          <cell r="E396"/>
          <cell r="F396"/>
          <cell r="G396"/>
          <cell r="H396"/>
          <cell r="I396"/>
          <cell r="J396"/>
          <cell r="K396"/>
          <cell r="L396"/>
          <cell r="M396"/>
        </row>
        <row r="397">
          <cell r="A397"/>
          <cell r="E397"/>
          <cell r="F397"/>
          <cell r="G397"/>
          <cell r="H397"/>
          <cell r="I397"/>
          <cell r="J397"/>
          <cell r="K397"/>
          <cell r="L397"/>
          <cell r="M397"/>
        </row>
        <row r="398">
          <cell r="A398"/>
          <cell r="E398"/>
          <cell r="F398"/>
          <cell r="G398"/>
          <cell r="H398"/>
          <cell r="I398"/>
          <cell r="J398"/>
          <cell r="K398"/>
          <cell r="L398"/>
          <cell r="M398"/>
        </row>
        <row r="399">
          <cell r="A399"/>
          <cell r="E399"/>
          <cell r="F399"/>
          <cell r="G399"/>
          <cell r="H399"/>
          <cell r="I399"/>
          <cell r="J399"/>
          <cell r="K399"/>
          <cell r="L399"/>
          <cell r="M399"/>
        </row>
        <row r="400">
          <cell r="A400"/>
          <cell r="E400"/>
          <cell r="F400"/>
          <cell r="G400"/>
          <cell r="H400"/>
          <cell r="I400"/>
          <cell r="J400"/>
          <cell r="K400"/>
          <cell r="L400"/>
          <cell r="M400"/>
        </row>
        <row r="401">
          <cell r="A401"/>
          <cell r="E401"/>
          <cell r="F401"/>
          <cell r="G401"/>
          <cell r="H401"/>
          <cell r="I401"/>
          <cell r="J401"/>
          <cell r="K401"/>
          <cell r="L401"/>
          <cell r="M401"/>
        </row>
        <row r="402">
          <cell r="A402"/>
          <cell r="E402"/>
          <cell r="F402"/>
          <cell r="G402"/>
          <cell r="H402"/>
          <cell r="I402"/>
          <cell r="J402"/>
          <cell r="K402"/>
          <cell r="L402"/>
          <cell r="M402"/>
        </row>
        <row r="403">
          <cell r="A403"/>
          <cell r="E403"/>
          <cell r="F403"/>
          <cell r="G403"/>
          <cell r="H403"/>
          <cell r="I403"/>
          <cell r="J403"/>
          <cell r="K403"/>
          <cell r="L403"/>
          <cell r="M403"/>
        </row>
        <row r="404">
          <cell r="A404"/>
          <cell r="E404"/>
          <cell r="F404"/>
          <cell r="G404"/>
          <cell r="H404"/>
          <cell r="I404"/>
          <cell r="J404"/>
          <cell r="K404"/>
          <cell r="L404"/>
          <cell r="M404"/>
        </row>
        <row r="405">
          <cell r="A405"/>
          <cell r="E405"/>
          <cell r="F405"/>
          <cell r="G405"/>
          <cell r="H405"/>
          <cell r="I405"/>
          <cell r="J405"/>
          <cell r="K405"/>
          <cell r="L405"/>
          <cell r="M405"/>
        </row>
        <row r="406">
          <cell r="A406"/>
          <cell r="E406"/>
          <cell r="F406"/>
          <cell r="G406"/>
          <cell r="H406"/>
          <cell r="I406"/>
          <cell r="J406"/>
          <cell r="K406"/>
          <cell r="L406"/>
          <cell r="M406"/>
        </row>
        <row r="407">
          <cell r="A407"/>
          <cell r="E407"/>
          <cell r="F407"/>
          <cell r="G407"/>
          <cell r="H407"/>
          <cell r="I407"/>
          <cell r="J407"/>
          <cell r="K407"/>
          <cell r="L407"/>
          <cell r="M407"/>
        </row>
        <row r="408">
          <cell r="A408"/>
          <cell r="E408"/>
          <cell r="F408"/>
          <cell r="G408"/>
          <cell r="H408"/>
          <cell r="I408"/>
          <cell r="J408"/>
          <cell r="K408"/>
          <cell r="L408"/>
          <cell r="M408"/>
        </row>
        <row r="409">
          <cell r="A409"/>
          <cell r="E409"/>
          <cell r="F409"/>
          <cell r="G409"/>
          <cell r="H409"/>
          <cell r="I409"/>
          <cell r="J409"/>
          <cell r="K409"/>
          <cell r="L409"/>
          <cell r="M409"/>
        </row>
        <row r="410">
          <cell r="A410"/>
          <cell r="E410"/>
          <cell r="F410"/>
          <cell r="G410"/>
          <cell r="H410"/>
          <cell r="I410"/>
          <cell r="J410"/>
          <cell r="K410"/>
          <cell r="L410"/>
          <cell r="M410"/>
        </row>
        <row r="411">
          <cell r="A411"/>
          <cell r="E411"/>
          <cell r="F411"/>
          <cell r="G411"/>
          <cell r="H411"/>
          <cell r="I411"/>
          <cell r="J411"/>
          <cell r="K411"/>
          <cell r="L411"/>
          <cell r="M411"/>
        </row>
        <row r="412">
          <cell r="A412"/>
          <cell r="E412"/>
          <cell r="F412"/>
          <cell r="G412"/>
          <cell r="H412"/>
          <cell r="I412"/>
          <cell r="J412"/>
          <cell r="K412"/>
          <cell r="L412"/>
          <cell r="M412"/>
        </row>
        <row r="413">
          <cell r="A413"/>
          <cell r="E413"/>
          <cell r="F413"/>
          <cell r="G413"/>
          <cell r="H413"/>
          <cell r="I413"/>
          <cell r="J413"/>
          <cell r="K413"/>
          <cell r="L413"/>
          <cell r="M413"/>
        </row>
        <row r="414">
          <cell r="A414"/>
          <cell r="E414"/>
          <cell r="F414"/>
          <cell r="G414"/>
          <cell r="H414"/>
          <cell r="I414"/>
          <cell r="J414"/>
          <cell r="K414"/>
          <cell r="L414"/>
          <cell r="M414"/>
        </row>
        <row r="415">
          <cell r="A415"/>
          <cell r="E415"/>
          <cell r="F415"/>
          <cell r="G415"/>
          <cell r="H415"/>
          <cell r="I415"/>
          <cell r="J415"/>
          <cell r="K415"/>
          <cell r="L415"/>
          <cell r="M415"/>
        </row>
        <row r="416">
          <cell r="A416"/>
          <cell r="E416"/>
          <cell r="F416"/>
          <cell r="G416"/>
          <cell r="H416"/>
          <cell r="I416"/>
          <cell r="J416"/>
          <cell r="K416"/>
          <cell r="L416"/>
          <cell r="M416"/>
        </row>
        <row r="417">
          <cell r="A417"/>
          <cell r="E417"/>
          <cell r="F417"/>
          <cell r="G417"/>
          <cell r="H417"/>
          <cell r="I417"/>
          <cell r="J417"/>
          <cell r="K417"/>
          <cell r="L417"/>
          <cell r="M417"/>
        </row>
        <row r="418">
          <cell r="A418"/>
          <cell r="E418"/>
          <cell r="F418"/>
          <cell r="G418"/>
          <cell r="H418"/>
          <cell r="I418"/>
          <cell r="J418"/>
          <cell r="K418"/>
          <cell r="L418"/>
          <cell r="M418"/>
        </row>
        <row r="419">
          <cell r="A419"/>
          <cell r="E419"/>
          <cell r="F419"/>
          <cell r="G419"/>
          <cell r="H419"/>
          <cell r="I419"/>
          <cell r="J419"/>
          <cell r="K419"/>
          <cell r="L419"/>
          <cell r="M419"/>
        </row>
        <row r="420">
          <cell r="A420"/>
          <cell r="E420"/>
          <cell r="F420"/>
          <cell r="G420"/>
          <cell r="H420"/>
          <cell r="I420"/>
          <cell r="J420"/>
          <cell r="K420"/>
          <cell r="L420"/>
          <cell r="M420"/>
        </row>
        <row r="421">
          <cell r="A421"/>
          <cell r="E421"/>
          <cell r="F421"/>
          <cell r="G421"/>
          <cell r="H421"/>
          <cell r="I421"/>
          <cell r="J421"/>
          <cell r="K421"/>
          <cell r="L421"/>
          <cell r="M421"/>
        </row>
        <row r="422">
          <cell r="A422"/>
          <cell r="E422"/>
          <cell r="F422"/>
          <cell r="G422"/>
          <cell r="H422"/>
          <cell r="I422"/>
          <cell r="J422"/>
          <cell r="K422"/>
          <cell r="L422"/>
          <cell r="M422"/>
        </row>
        <row r="423">
          <cell r="A423"/>
          <cell r="E423"/>
          <cell r="F423"/>
          <cell r="G423"/>
          <cell r="H423"/>
          <cell r="I423"/>
          <cell r="J423"/>
          <cell r="K423"/>
          <cell r="L423"/>
          <cell r="M423"/>
        </row>
        <row r="424">
          <cell r="A424"/>
          <cell r="E424"/>
          <cell r="F424"/>
          <cell r="G424"/>
          <cell r="H424"/>
          <cell r="I424"/>
          <cell r="J424"/>
          <cell r="K424"/>
          <cell r="L424"/>
          <cell r="M424"/>
        </row>
        <row r="425">
          <cell r="A425"/>
          <cell r="E425"/>
          <cell r="F425"/>
          <cell r="G425"/>
          <cell r="H425"/>
          <cell r="I425"/>
          <cell r="J425"/>
          <cell r="K425"/>
          <cell r="L425"/>
          <cell r="M425"/>
        </row>
        <row r="426">
          <cell r="A426"/>
          <cell r="E426"/>
          <cell r="F426"/>
          <cell r="G426"/>
          <cell r="H426"/>
          <cell r="I426"/>
          <cell r="J426"/>
          <cell r="K426"/>
          <cell r="L426"/>
          <cell r="M426"/>
        </row>
        <row r="427">
          <cell r="A427"/>
          <cell r="E427"/>
          <cell r="F427"/>
          <cell r="G427"/>
          <cell r="H427"/>
          <cell r="I427"/>
          <cell r="J427"/>
          <cell r="K427"/>
          <cell r="L427"/>
          <cell r="M427"/>
        </row>
        <row r="428">
          <cell r="A428"/>
          <cell r="E428"/>
          <cell r="F428"/>
          <cell r="G428"/>
          <cell r="H428"/>
          <cell r="I428"/>
          <cell r="J428"/>
          <cell r="K428"/>
          <cell r="L428"/>
          <cell r="M428"/>
        </row>
        <row r="429">
          <cell r="A429"/>
          <cell r="E429"/>
          <cell r="F429"/>
          <cell r="G429"/>
          <cell r="H429"/>
          <cell r="I429"/>
          <cell r="J429"/>
          <cell r="K429"/>
          <cell r="L429"/>
          <cell r="M429"/>
        </row>
        <row r="430">
          <cell r="A430"/>
          <cell r="E430"/>
          <cell r="F430"/>
          <cell r="G430"/>
          <cell r="H430"/>
          <cell r="I430"/>
          <cell r="J430"/>
          <cell r="K430"/>
          <cell r="L430"/>
          <cell r="M430"/>
        </row>
        <row r="431">
          <cell r="A431"/>
          <cell r="E431"/>
          <cell r="F431"/>
          <cell r="G431"/>
          <cell r="H431"/>
          <cell r="I431"/>
          <cell r="J431"/>
          <cell r="K431"/>
          <cell r="L431"/>
          <cell r="M431"/>
        </row>
        <row r="432">
          <cell r="A432"/>
          <cell r="E432"/>
          <cell r="F432"/>
          <cell r="G432"/>
          <cell r="H432"/>
          <cell r="I432"/>
          <cell r="J432"/>
          <cell r="K432"/>
          <cell r="L432"/>
          <cell r="M432"/>
        </row>
        <row r="433">
          <cell r="A433"/>
          <cell r="E433"/>
          <cell r="F433"/>
          <cell r="G433"/>
          <cell r="H433"/>
          <cell r="I433"/>
          <cell r="J433"/>
          <cell r="K433"/>
          <cell r="L433"/>
          <cell r="M433"/>
        </row>
        <row r="434">
          <cell r="A434"/>
          <cell r="E434"/>
          <cell r="F434"/>
          <cell r="G434"/>
          <cell r="H434"/>
          <cell r="I434"/>
          <cell r="J434"/>
          <cell r="K434"/>
          <cell r="L434"/>
          <cell r="M434"/>
        </row>
        <row r="435">
          <cell r="A435"/>
          <cell r="E435"/>
          <cell r="F435"/>
          <cell r="G435"/>
          <cell r="H435"/>
          <cell r="I435"/>
          <cell r="J435"/>
          <cell r="K435"/>
          <cell r="L435"/>
          <cell r="M435"/>
        </row>
        <row r="436">
          <cell r="A436"/>
          <cell r="E436"/>
          <cell r="F436"/>
          <cell r="G436"/>
          <cell r="H436"/>
          <cell r="I436"/>
          <cell r="J436"/>
          <cell r="K436"/>
          <cell r="L436"/>
          <cell r="M436"/>
        </row>
        <row r="437">
          <cell r="A437"/>
          <cell r="E437"/>
          <cell r="F437"/>
          <cell r="G437"/>
          <cell r="H437"/>
          <cell r="I437"/>
          <cell r="J437"/>
          <cell r="K437"/>
          <cell r="L437"/>
          <cell r="M437"/>
        </row>
        <row r="438">
          <cell r="A438"/>
          <cell r="E438"/>
          <cell r="F438"/>
          <cell r="G438"/>
          <cell r="H438"/>
          <cell r="I438"/>
          <cell r="J438"/>
          <cell r="K438"/>
          <cell r="L438"/>
          <cell r="M438"/>
        </row>
        <row r="439">
          <cell r="A439"/>
          <cell r="E439"/>
          <cell r="F439"/>
          <cell r="G439"/>
          <cell r="H439"/>
          <cell r="I439"/>
          <cell r="J439"/>
          <cell r="K439"/>
          <cell r="L439"/>
          <cell r="M439"/>
        </row>
        <row r="440">
          <cell r="A440"/>
          <cell r="E440"/>
          <cell r="F440"/>
          <cell r="G440"/>
          <cell r="H440"/>
          <cell r="I440"/>
          <cell r="J440"/>
          <cell r="K440"/>
          <cell r="L440"/>
          <cell r="M440"/>
        </row>
        <row r="441">
          <cell r="A441"/>
          <cell r="E441"/>
          <cell r="F441"/>
          <cell r="G441"/>
          <cell r="H441"/>
          <cell r="I441"/>
          <cell r="J441"/>
          <cell r="K441"/>
          <cell r="L441"/>
          <cell r="M441"/>
        </row>
        <row r="442">
          <cell r="A442"/>
          <cell r="E442"/>
          <cell r="F442"/>
          <cell r="G442"/>
          <cell r="H442"/>
          <cell r="I442"/>
          <cell r="J442"/>
          <cell r="K442"/>
          <cell r="L442"/>
          <cell r="M442"/>
        </row>
        <row r="443">
          <cell r="A443"/>
          <cell r="E443"/>
          <cell r="F443"/>
          <cell r="G443"/>
          <cell r="H443"/>
          <cell r="I443"/>
          <cell r="J443"/>
          <cell r="K443"/>
          <cell r="L443"/>
          <cell r="M443"/>
        </row>
        <row r="444">
          <cell r="A444"/>
          <cell r="E444"/>
          <cell r="F444"/>
          <cell r="G444"/>
          <cell r="H444"/>
          <cell r="I444"/>
          <cell r="J444"/>
          <cell r="K444"/>
          <cell r="L444"/>
          <cell r="M444"/>
        </row>
        <row r="445">
          <cell r="A445"/>
          <cell r="E445"/>
          <cell r="F445"/>
          <cell r="G445"/>
          <cell r="H445"/>
          <cell r="I445"/>
          <cell r="J445"/>
          <cell r="K445"/>
          <cell r="L445"/>
          <cell r="M445"/>
        </row>
        <row r="446">
          <cell r="A446"/>
          <cell r="E446"/>
          <cell r="F446"/>
          <cell r="G446"/>
          <cell r="H446"/>
          <cell r="I446"/>
          <cell r="J446"/>
          <cell r="K446"/>
          <cell r="L446"/>
          <cell r="M446"/>
        </row>
        <row r="447">
          <cell r="A447"/>
          <cell r="E447"/>
          <cell r="F447"/>
          <cell r="G447"/>
          <cell r="H447"/>
          <cell r="I447"/>
          <cell r="J447"/>
          <cell r="K447"/>
          <cell r="L447"/>
          <cell r="M447"/>
        </row>
        <row r="448">
          <cell r="A448"/>
          <cell r="E448"/>
          <cell r="F448"/>
          <cell r="G448"/>
          <cell r="H448"/>
          <cell r="I448"/>
          <cell r="J448"/>
          <cell r="K448"/>
          <cell r="L448"/>
          <cell r="M448"/>
        </row>
        <row r="449">
          <cell r="A449"/>
          <cell r="E449"/>
          <cell r="F449"/>
          <cell r="G449"/>
          <cell r="H449"/>
          <cell r="I449"/>
          <cell r="J449"/>
          <cell r="K449"/>
          <cell r="L449"/>
          <cell r="M449"/>
        </row>
        <row r="450">
          <cell r="A450"/>
          <cell r="E450"/>
          <cell r="F450"/>
          <cell r="G450"/>
          <cell r="H450"/>
          <cell r="I450"/>
          <cell r="J450"/>
          <cell r="K450"/>
          <cell r="L450"/>
          <cell r="M450"/>
        </row>
        <row r="451">
          <cell r="A451"/>
          <cell r="E451"/>
          <cell r="F451"/>
          <cell r="G451"/>
          <cell r="H451"/>
          <cell r="I451"/>
          <cell r="J451"/>
          <cell r="K451"/>
          <cell r="L451"/>
          <cell r="M451"/>
        </row>
        <row r="452">
          <cell r="A452"/>
          <cell r="E452"/>
          <cell r="F452"/>
          <cell r="G452"/>
          <cell r="H452"/>
          <cell r="I452"/>
          <cell r="J452"/>
          <cell r="K452"/>
          <cell r="L452"/>
          <cell r="M452"/>
        </row>
        <row r="453">
          <cell r="A453"/>
          <cell r="E453"/>
          <cell r="F453"/>
          <cell r="G453"/>
          <cell r="H453"/>
          <cell r="I453"/>
          <cell r="J453"/>
          <cell r="K453"/>
          <cell r="L453"/>
          <cell r="M453"/>
        </row>
        <row r="454">
          <cell r="A454"/>
          <cell r="E454"/>
          <cell r="F454"/>
          <cell r="G454"/>
          <cell r="H454"/>
          <cell r="I454"/>
          <cell r="J454"/>
          <cell r="K454"/>
          <cell r="L454"/>
          <cell r="M454"/>
        </row>
        <row r="455">
          <cell r="A455"/>
          <cell r="E455"/>
          <cell r="F455"/>
          <cell r="G455"/>
          <cell r="H455"/>
          <cell r="I455"/>
          <cell r="J455"/>
          <cell r="K455"/>
          <cell r="L455"/>
          <cell r="M455"/>
        </row>
        <row r="456">
          <cell r="A456"/>
          <cell r="E456"/>
          <cell r="F456"/>
          <cell r="G456"/>
          <cell r="H456"/>
          <cell r="I456"/>
          <cell r="J456"/>
          <cell r="K456"/>
          <cell r="L456"/>
          <cell r="M456"/>
        </row>
        <row r="457">
          <cell r="A457"/>
          <cell r="E457"/>
          <cell r="F457"/>
          <cell r="G457"/>
          <cell r="H457"/>
          <cell r="I457"/>
          <cell r="J457"/>
          <cell r="K457"/>
          <cell r="L457"/>
          <cell r="M457"/>
        </row>
        <row r="458">
          <cell r="A458"/>
          <cell r="E458"/>
          <cell r="F458"/>
          <cell r="G458"/>
          <cell r="H458"/>
          <cell r="I458"/>
          <cell r="J458"/>
          <cell r="K458"/>
          <cell r="L458"/>
          <cell r="M458"/>
        </row>
        <row r="459">
          <cell r="A459"/>
          <cell r="E459"/>
          <cell r="F459"/>
          <cell r="G459"/>
          <cell r="H459"/>
          <cell r="I459"/>
          <cell r="J459"/>
          <cell r="K459"/>
          <cell r="L459"/>
          <cell r="M459"/>
        </row>
        <row r="460">
          <cell r="A460"/>
          <cell r="E460"/>
          <cell r="F460"/>
          <cell r="G460"/>
          <cell r="H460"/>
          <cell r="I460"/>
          <cell r="J460"/>
          <cell r="K460"/>
          <cell r="L460"/>
          <cell r="M460"/>
        </row>
        <row r="461">
          <cell r="A461"/>
          <cell r="E461"/>
          <cell r="F461"/>
          <cell r="G461"/>
          <cell r="H461"/>
          <cell r="I461"/>
          <cell r="J461"/>
          <cell r="K461"/>
          <cell r="L461"/>
          <cell r="M461"/>
        </row>
        <row r="462">
          <cell r="A462"/>
          <cell r="E462"/>
          <cell r="F462"/>
          <cell r="G462"/>
          <cell r="H462"/>
          <cell r="I462"/>
          <cell r="J462"/>
          <cell r="K462"/>
          <cell r="L462"/>
          <cell r="M462"/>
        </row>
        <row r="463">
          <cell r="A463"/>
          <cell r="E463"/>
          <cell r="F463"/>
          <cell r="G463"/>
          <cell r="H463"/>
          <cell r="I463"/>
          <cell r="J463"/>
          <cell r="K463"/>
          <cell r="L463"/>
          <cell r="M463"/>
        </row>
        <row r="464">
          <cell r="A464"/>
          <cell r="E464"/>
          <cell r="F464"/>
          <cell r="G464"/>
          <cell r="H464"/>
          <cell r="I464"/>
          <cell r="J464"/>
          <cell r="K464"/>
          <cell r="L464"/>
          <cell r="M464"/>
        </row>
        <row r="465">
          <cell r="A465"/>
          <cell r="E465"/>
          <cell r="F465"/>
          <cell r="G465"/>
          <cell r="H465"/>
          <cell r="I465"/>
          <cell r="J465"/>
          <cell r="K465"/>
          <cell r="L465"/>
          <cell r="M465"/>
        </row>
        <row r="466">
          <cell r="A466"/>
          <cell r="E466"/>
          <cell r="F466"/>
          <cell r="G466"/>
          <cell r="H466"/>
          <cell r="I466"/>
          <cell r="J466"/>
          <cell r="K466"/>
          <cell r="L466"/>
          <cell r="M466"/>
        </row>
        <row r="467">
          <cell r="A467"/>
          <cell r="E467"/>
          <cell r="F467"/>
          <cell r="G467"/>
          <cell r="H467"/>
          <cell r="I467"/>
          <cell r="J467"/>
          <cell r="K467"/>
          <cell r="L467"/>
          <cell r="M467"/>
        </row>
        <row r="468">
          <cell r="A468"/>
          <cell r="E468"/>
          <cell r="F468"/>
          <cell r="G468"/>
          <cell r="H468"/>
          <cell r="I468"/>
          <cell r="J468"/>
          <cell r="K468"/>
          <cell r="L468"/>
          <cell r="M468"/>
        </row>
        <row r="469">
          <cell r="A469"/>
          <cell r="E469"/>
          <cell r="F469"/>
          <cell r="G469"/>
          <cell r="H469"/>
          <cell r="I469"/>
          <cell r="J469"/>
          <cell r="K469"/>
          <cell r="L469"/>
          <cell r="M469"/>
        </row>
        <row r="470">
          <cell r="A470"/>
          <cell r="E470"/>
          <cell r="F470"/>
          <cell r="G470"/>
          <cell r="H470"/>
          <cell r="I470"/>
          <cell r="J470"/>
          <cell r="K470"/>
          <cell r="L470"/>
          <cell r="M470"/>
        </row>
        <row r="471">
          <cell r="A471"/>
          <cell r="E471"/>
          <cell r="F471"/>
          <cell r="G471"/>
          <cell r="H471"/>
          <cell r="I471"/>
          <cell r="J471"/>
          <cell r="K471"/>
          <cell r="L471"/>
          <cell r="M471"/>
        </row>
        <row r="472">
          <cell r="A472"/>
          <cell r="E472"/>
          <cell r="F472"/>
          <cell r="G472"/>
          <cell r="H472"/>
          <cell r="I472"/>
          <cell r="J472"/>
          <cell r="K472"/>
          <cell r="L472"/>
          <cell r="M472"/>
        </row>
        <row r="473">
          <cell r="A473"/>
          <cell r="E473"/>
          <cell r="F473"/>
          <cell r="G473"/>
          <cell r="H473"/>
          <cell r="I473"/>
          <cell r="J473"/>
          <cell r="K473"/>
          <cell r="L473"/>
          <cell r="M473"/>
        </row>
        <row r="474">
          <cell r="A474"/>
          <cell r="E474"/>
          <cell r="F474"/>
          <cell r="G474"/>
          <cell r="H474"/>
          <cell r="I474"/>
          <cell r="J474"/>
          <cell r="K474"/>
          <cell r="L474"/>
          <cell r="M474"/>
        </row>
        <row r="475">
          <cell r="A475"/>
          <cell r="E475"/>
          <cell r="F475"/>
          <cell r="G475"/>
          <cell r="H475"/>
          <cell r="I475"/>
          <cell r="J475"/>
          <cell r="K475"/>
          <cell r="L475"/>
          <cell r="M475"/>
        </row>
        <row r="476">
          <cell r="A476"/>
          <cell r="E476"/>
          <cell r="F476"/>
          <cell r="G476"/>
          <cell r="H476"/>
          <cell r="I476"/>
          <cell r="J476"/>
          <cell r="K476"/>
          <cell r="L476"/>
          <cell r="M476"/>
        </row>
        <row r="477">
          <cell r="A477"/>
          <cell r="E477"/>
          <cell r="F477"/>
          <cell r="G477"/>
          <cell r="H477"/>
          <cell r="I477"/>
          <cell r="J477"/>
          <cell r="K477"/>
          <cell r="L477"/>
          <cell r="M477"/>
        </row>
        <row r="478">
          <cell r="A478"/>
          <cell r="E478"/>
          <cell r="F478"/>
          <cell r="G478"/>
          <cell r="H478"/>
          <cell r="I478"/>
          <cell r="J478"/>
          <cell r="K478"/>
          <cell r="L478"/>
          <cell r="M478"/>
        </row>
        <row r="479">
          <cell r="A479"/>
          <cell r="E479"/>
          <cell r="F479"/>
          <cell r="G479"/>
          <cell r="H479"/>
          <cell r="I479"/>
          <cell r="J479"/>
          <cell r="K479"/>
          <cell r="L479"/>
          <cell r="M479"/>
        </row>
        <row r="480">
          <cell r="A480"/>
          <cell r="E480"/>
          <cell r="F480"/>
          <cell r="G480"/>
          <cell r="H480"/>
          <cell r="I480"/>
          <cell r="J480"/>
          <cell r="K480"/>
          <cell r="L480"/>
          <cell r="M480"/>
        </row>
        <row r="481">
          <cell r="A481"/>
          <cell r="E481"/>
          <cell r="F481"/>
          <cell r="G481"/>
          <cell r="H481"/>
          <cell r="I481"/>
          <cell r="J481"/>
          <cell r="K481"/>
          <cell r="L481"/>
          <cell r="M481"/>
        </row>
        <row r="482">
          <cell r="A482"/>
          <cell r="E482"/>
          <cell r="F482"/>
          <cell r="G482"/>
          <cell r="H482"/>
          <cell r="I482"/>
          <cell r="J482"/>
          <cell r="K482"/>
          <cell r="L482"/>
          <cell r="M482"/>
        </row>
        <row r="483">
          <cell r="A483"/>
          <cell r="E483"/>
          <cell r="F483"/>
          <cell r="G483"/>
          <cell r="H483"/>
          <cell r="I483"/>
          <cell r="J483"/>
          <cell r="K483"/>
          <cell r="L483"/>
          <cell r="M483"/>
        </row>
        <row r="484">
          <cell r="A484"/>
          <cell r="E484"/>
          <cell r="F484"/>
          <cell r="G484"/>
          <cell r="H484"/>
          <cell r="I484"/>
          <cell r="J484"/>
          <cell r="K484"/>
          <cell r="L484"/>
          <cell r="M484"/>
        </row>
        <row r="485">
          <cell r="A485"/>
          <cell r="E485"/>
          <cell r="F485"/>
          <cell r="G485"/>
          <cell r="H485"/>
          <cell r="I485"/>
          <cell r="J485"/>
          <cell r="K485"/>
          <cell r="L485"/>
          <cell r="M485"/>
        </row>
        <row r="486">
          <cell r="A486"/>
          <cell r="E486"/>
          <cell r="F486"/>
          <cell r="G486"/>
          <cell r="H486"/>
          <cell r="I486"/>
          <cell r="J486"/>
          <cell r="K486"/>
          <cell r="L486"/>
          <cell r="M486"/>
        </row>
        <row r="487">
          <cell r="A487"/>
          <cell r="E487"/>
          <cell r="F487"/>
          <cell r="G487"/>
          <cell r="H487"/>
          <cell r="I487"/>
          <cell r="J487"/>
          <cell r="K487"/>
          <cell r="L487"/>
          <cell r="M487"/>
        </row>
        <row r="488">
          <cell r="A488"/>
          <cell r="E488"/>
          <cell r="F488"/>
          <cell r="G488"/>
          <cell r="H488"/>
          <cell r="I488"/>
          <cell r="J488"/>
          <cell r="K488"/>
          <cell r="L488"/>
          <cell r="M488"/>
        </row>
        <row r="489">
          <cell r="A489"/>
          <cell r="E489"/>
          <cell r="F489"/>
          <cell r="G489"/>
          <cell r="H489"/>
          <cell r="I489"/>
          <cell r="J489"/>
          <cell r="K489"/>
          <cell r="L489"/>
          <cell r="M489"/>
        </row>
        <row r="490">
          <cell r="A490"/>
          <cell r="E490"/>
          <cell r="F490"/>
          <cell r="G490"/>
          <cell r="H490"/>
          <cell r="I490"/>
          <cell r="J490"/>
          <cell r="K490"/>
          <cell r="L490"/>
          <cell r="M490"/>
        </row>
        <row r="491">
          <cell r="A491"/>
          <cell r="E491"/>
          <cell r="F491"/>
          <cell r="G491"/>
          <cell r="H491"/>
          <cell r="I491"/>
          <cell r="J491"/>
          <cell r="K491"/>
          <cell r="L491"/>
          <cell r="M491"/>
        </row>
        <row r="492">
          <cell r="A492"/>
          <cell r="E492"/>
          <cell r="F492"/>
          <cell r="G492"/>
          <cell r="H492"/>
          <cell r="I492"/>
          <cell r="J492"/>
          <cell r="K492"/>
          <cell r="L492"/>
          <cell r="M492"/>
        </row>
        <row r="493">
          <cell r="A493"/>
          <cell r="E493"/>
          <cell r="F493"/>
          <cell r="G493"/>
          <cell r="H493"/>
          <cell r="I493"/>
          <cell r="J493"/>
          <cell r="K493"/>
          <cell r="L493"/>
          <cell r="M493"/>
        </row>
        <row r="494">
          <cell r="A494"/>
          <cell r="E494"/>
          <cell r="F494"/>
          <cell r="G494"/>
          <cell r="H494"/>
          <cell r="I494"/>
          <cell r="J494"/>
          <cell r="K494"/>
          <cell r="L494"/>
          <cell r="M494"/>
        </row>
        <row r="495">
          <cell r="A495"/>
          <cell r="E495"/>
          <cell r="F495"/>
          <cell r="G495"/>
          <cell r="H495"/>
          <cell r="I495"/>
          <cell r="J495"/>
          <cell r="K495"/>
          <cell r="L495"/>
          <cell r="M495"/>
        </row>
        <row r="496">
          <cell r="A496"/>
          <cell r="E496"/>
          <cell r="F496"/>
          <cell r="G496"/>
          <cell r="H496"/>
          <cell r="I496"/>
          <cell r="J496"/>
          <cell r="K496"/>
          <cell r="L496"/>
          <cell r="M496"/>
        </row>
        <row r="497">
          <cell r="A497"/>
          <cell r="E497"/>
          <cell r="F497"/>
          <cell r="G497"/>
          <cell r="H497"/>
          <cell r="I497"/>
          <cell r="J497"/>
          <cell r="K497"/>
          <cell r="L497"/>
          <cell r="M497"/>
        </row>
        <row r="498">
          <cell r="A498"/>
          <cell r="E498"/>
          <cell r="F498"/>
          <cell r="G498"/>
          <cell r="H498"/>
          <cell r="I498"/>
          <cell r="J498"/>
          <cell r="K498"/>
          <cell r="L498"/>
          <cell r="M498"/>
        </row>
        <row r="499">
          <cell r="A499"/>
          <cell r="E499"/>
          <cell r="F499"/>
          <cell r="G499"/>
          <cell r="H499"/>
          <cell r="I499"/>
          <cell r="J499"/>
          <cell r="K499"/>
          <cell r="L499"/>
          <cell r="M499"/>
        </row>
        <row r="500">
          <cell r="A500"/>
          <cell r="E500"/>
          <cell r="F500"/>
          <cell r="G500"/>
          <cell r="H500"/>
          <cell r="I500"/>
          <cell r="J500"/>
          <cell r="K500"/>
          <cell r="L500"/>
          <cell r="M500"/>
        </row>
        <row r="501">
          <cell r="A501"/>
          <cell r="E501"/>
          <cell r="F501"/>
          <cell r="G501"/>
          <cell r="H501"/>
          <cell r="I501"/>
          <cell r="J501"/>
          <cell r="K501"/>
          <cell r="L501"/>
          <cell r="M501"/>
        </row>
        <row r="502">
          <cell r="A502"/>
          <cell r="E502"/>
          <cell r="F502"/>
          <cell r="G502"/>
          <cell r="H502"/>
          <cell r="I502"/>
          <cell r="J502"/>
          <cell r="K502"/>
          <cell r="L502"/>
          <cell r="M502"/>
        </row>
        <row r="503">
          <cell r="A503"/>
          <cell r="E503"/>
          <cell r="F503"/>
          <cell r="G503"/>
          <cell r="H503"/>
          <cell r="I503"/>
          <cell r="J503"/>
          <cell r="K503"/>
          <cell r="L503"/>
          <cell r="M503"/>
        </row>
        <row r="504">
          <cell r="A504"/>
          <cell r="E504"/>
          <cell r="F504"/>
          <cell r="G504"/>
          <cell r="H504"/>
          <cell r="I504"/>
          <cell r="J504"/>
          <cell r="K504"/>
          <cell r="L504"/>
          <cell r="M504"/>
        </row>
        <row r="505">
          <cell r="A505"/>
          <cell r="E505"/>
          <cell r="F505"/>
          <cell r="G505"/>
          <cell r="H505"/>
          <cell r="I505"/>
          <cell r="J505"/>
          <cell r="K505"/>
          <cell r="L505"/>
          <cell r="M505"/>
        </row>
        <row r="506">
          <cell r="A506"/>
          <cell r="E506"/>
          <cell r="F506"/>
          <cell r="G506"/>
          <cell r="H506"/>
          <cell r="I506"/>
          <cell r="J506"/>
          <cell r="K506"/>
          <cell r="L506"/>
          <cell r="M506"/>
        </row>
        <row r="507">
          <cell r="A507"/>
          <cell r="E507"/>
          <cell r="F507"/>
          <cell r="G507"/>
          <cell r="H507"/>
          <cell r="I507"/>
          <cell r="J507"/>
          <cell r="K507"/>
          <cell r="L507"/>
          <cell r="M507"/>
        </row>
        <row r="508">
          <cell r="A508"/>
          <cell r="E508"/>
          <cell r="F508"/>
          <cell r="G508"/>
          <cell r="H508"/>
          <cell r="I508"/>
          <cell r="J508"/>
          <cell r="K508"/>
          <cell r="L508"/>
          <cell r="M508"/>
        </row>
        <row r="509">
          <cell r="A509"/>
          <cell r="E509"/>
          <cell r="F509"/>
          <cell r="G509"/>
          <cell r="H509"/>
          <cell r="I509"/>
          <cell r="J509"/>
          <cell r="K509"/>
          <cell r="L509"/>
          <cell r="M509"/>
        </row>
        <row r="510">
          <cell r="A510"/>
          <cell r="E510"/>
          <cell r="F510"/>
          <cell r="G510"/>
          <cell r="H510"/>
          <cell r="I510"/>
          <cell r="J510"/>
          <cell r="K510"/>
          <cell r="L510"/>
          <cell r="M510"/>
        </row>
        <row r="511">
          <cell r="A511"/>
          <cell r="E511"/>
          <cell r="F511"/>
          <cell r="G511"/>
          <cell r="H511"/>
          <cell r="I511"/>
          <cell r="J511"/>
          <cell r="K511"/>
          <cell r="L511"/>
          <cell r="M511"/>
        </row>
        <row r="512">
          <cell r="A512"/>
          <cell r="E512"/>
          <cell r="F512"/>
          <cell r="G512"/>
          <cell r="H512"/>
          <cell r="I512"/>
          <cell r="J512"/>
          <cell r="K512"/>
          <cell r="L512"/>
          <cell r="M512"/>
        </row>
        <row r="513">
          <cell r="A513"/>
          <cell r="E513"/>
          <cell r="F513"/>
          <cell r="G513"/>
          <cell r="H513"/>
          <cell r="I513"/>
          <cell r="J513"/>
          <cell r="K513"/>
          <cell r="L513"/>
          <cell r="M513"/>
        </row>
        <row r="514">
          <cell r="A514"/>
          <cell r="E514"/>
          <cell r="F514"/>
          <cell r="G514"/>
          <cell r="H514"/>
          <cell r="I514"/>
          <cell r="J514"/>
          <cell r="K514"/>
          <cell r="L514"/>
          <cell r="M514"/>
        </row>
        <row r="515">
          <cell r="A515"/>
          <cell r="E515"/>
          <cell r="F515"/>
          <cell r="G515"/>
          <cell r="H515"/>
          <cell r="I515"/>
          <cell r="J515"/>
          <cell r="K515"/>
          <cell r="L515"/>
          <cell r="M515"/>
        </row>
        <row r="516">
          <cell r="A516"/>
          <cell r="E516"/>
          <cell r="F516"/>
          <cell r="G516"/>
          <cell r="H516"/>
          <cell r="I516"/>
          <cell r="J516"/>
          <cell r="K516"/>
          <cell r="L516"/>
          <cell r="M516"/>
        </row>
        <row r="517">
          <cell r="A517"/>
          <cell r="E517"/>
          <cell r="F517"/>
          <cell r="G517"/>
          <cell r="H517"/>
          <cell r="I517"/>
          <cell r="J517"/>
          <cell r="K517"/>
          <cell r="L517"/>
          <cell r="M517"/>
        </row>
        <row r="518">
          <cell r="A518"/>
          <cell r="E518"/>
          <cell r="F518"/>
          <cell r="G518"/>
          <cell r="H518"/>
          <cell r="I518"/>
          <cell r="J518"/>
          <cell r="K518"/>
          <cell r="L518"/>
          <cell r="M518"/>
        </row>
        <row r="519">
          <cell r="A519"/>
          <cell r="E519"/>
          <cell r="F519"/>
          <cell r="G519"/>
          <cell r="H519"/>
          <cell r="I519"/>
          <cell r="J519"/>
          <cell r="K519"/>
          <cell r="L519"/>
          <cell r="M519"/>
        </row>
        <row r="520">
          <cell r="A520"/>
          <cell r="E520"/>
          <cell r="F520"/>
          <cell r="G520"/>
          <cell r="H520"/>
          <cell r="I520"/>
          <cell r="J520"/>
          <cell r="K520"/>
          <cell r="L520"/>
          <cell r="M520"/>
        </row>
        <row r="521">
          <cell r="A521"/>
          <cell r="E521"/>
          <cell r="F521"/>
          <cell r="G521"/>
          <cell r="H521"/>
          <cell r="I521"/>
          <cell r="J521"/>
          <cell r="K521"/>
          <cell r="L521"/>
          <cell r="M521"/>
        </row>
        <row r="522">
          <cell r="A522"/>
          <cell r="E522"/>
          <cell r="F522"/>
          <cell r="G522"/>
          <cell r="H522"/>
          <cell r="I522"/>
          <cell r="J522"/>
          <cell r="K522"/>
          <cell r="L522"/>
          <cell r="M522"/>
        </row>
        <row r="523">
          <cell r="A523"/>
          <cell r="E523"/>
          <cell r="F523"/>
          <cell r="G523"/>
          <cell r="H523"/>
          <cell r="I523"/>
          <cell r="J523"/>
          <cell r="K523"/>
          <cell r="L523"/>
          <cell r="M523"/>
        </row>
        <row r="524">
          <cell r="A524"/>
          <cell r="E524"/>
          <cell r="F524"/>
          <cell r="G524"/>
          <cell r="H524"/>
          <cell r="I524"/>
          <cell r="J524"/>
          <cell r="K524"/>
          <cell r="L524"/>
          <cell r="M524"/>
        </row>
        <row r="525">
          <cell r="A525"/>
          <cell r="E525"/>
          <cell r="F525"/>
          <cell r="G525"/>
          <cell r="H525"/>
          <cell r="I525"/>
          <cell r="J525"/>
          <cell r="K525"/>
          <cell r="L525"/>
          <cell r="M525"/>
        </row>
        <row r="526">
          <cell r="A526"/>
          <cell r="E526"/>
          <cell r="F526"/>
          <cell r="G526"/>
          <cell r="H526"/>
          <cell r="I526"/>
          <cell r="J526"/>
          <cell r="K526"/>
          <cell r="L526"/>
          <cell r="M526"/>
        </row>
        <row r="527">
          <cell r="A527"/>
          <cell r="E527"/>
          <cell r="F527"/>
          <cell r="G527"/>
          <cell r="H527"/>
          <cell r="I527"/>
          <cell r="J527"/>
          <cell r="K527"/>
          <cell r="L527"/>
          <cell r="M527"/>
        </row>
        <row r="528">
          <cell r="A528"/>
          <cell r="E528"/>
          <cell r="F528"/>
          <cell r="G528"/>
          <cell r="H528"/>
          <cell r="I528"/>
          <cell r="J528"/>
          <cell r="K528"/>
          <cell r="L528"/>
          <cell r="M528"/>
        </row>
        <row r="529">
          <cell r="A529"/>
          <cell r="E529"/>
          <cell r="F529"/>
          <cell r="G529"/>
          <cell r="H529"/>
          <cell r="I529"/>
          <cell r="J529"/>
          <cell r="K529"/>
          <cell r="L529"/>
          <cell r="M529"/>
        </row>
        <row r="530">
          <cell r="A530"/>
          <cell r="E530"/>
          <cell r="F530"/>
          <cell r="G530"/>
          <cell r="H530"/>
          <cell r="I530"/>
          <cell r="J530"/>
          <cell r="K530"/>
          <cell r="L530"/>
          <cell r="M530"/>
        </row>
        <row r="531">
          <cell r="A531"/>
          <cell r="E531"/>
          <cell r="F531"/>
          <cell r="G531"/>
          <cell r="H531"/>
          <cell r="I531"/>
          <cell r="J531"/>
          <cell r="K531"/>
          <cell r="L531"/>
          <cell r="M531"/>
        </row>
        <row r="532">
          <cell r="A532"/>
          <cell r="E532"/>
          <cell r="F532"/>
          <cell r="G532"/>
          <cell r="H532"/>
          <cell r="I532"/>
          <cell r="J532"/>
          <cell r="K532"/>
          <cell r="L532"/>
          <cell r="M532"/>
        </row>
        <row r="533">
          <cell r="A533"/>
          <cell r="E533"/>
          <cell r="F533"/>
          <cell r="G533"/>
          <cell r="H533"/>
          <cell r="I533"/>
          <cell r="J533"/>
          <cell r="K533"/>
          <cell r="L533"/>
          <cell r="M533"/>
        </row>
        <row r="534">
          <cell r="A534"/>
          <cell r="E534"/>
          <cell r="F534"/>
          <cell r="G534"/>
          <cell r="H534"/>
          <cell r="I534"/>
          <cell r="J534"/>
          <cell r="K534"/>
          <cell r="L534"/>
          <cell r="M534"/>
        </row>
        <row r="535">
          <cell r="A535"/>
          <cell r="E535"/>
          <cell r="F535"/>
          <cell r="G535"/>
          <cell r="H535"/>
          <cell r="I535"/>
          <cell r="J535"/>
          <cell r="K535"/>
          <cell r="L535"/>
          <cell r="M535"/>
        </row>
        <row r="536">
          <cell r="A536"/>
          <cell r="E536"/>
          <cell r="F536"/>
          <cell r="G536"/>
          <cell r="H536"/>
          <cell r="I536"/>
          <cell r="J536"/>
          <cell r="K536"/>
          <cell r="L536"/>
          <cell r="M536"/>
        </row>
        <row r="537">
          <cell r="A537"/>
          <cell r="E537"/>
          <cell r="F537"/>
          <cell r="G537"/>
          <cell r="H537"/>
          <cell r="I537"/>
          <cell r="J537"/>
          <cell r="K537"/>
          <cell r="L537"/>
          <cell r="M537"/>
        </row>
        <row r="538">
          <cell r="A538"/>
          <cell r="E538"/>
          <cell r="F538"/>
          <cell r="G538"/>
          <cell r="H538"/>
          <cell r="I538"/>
          <cell r="J538"/>
          <cell r="K538"/>
          <cell r="L538"/>
          <cell r="M538"/>
        </row>
        <row r="539">
          <cell r="A539"/>
          <cell r="E539"/>
          <cell r="F539"/>
          <cell r="G539"/>
          <cell r="H539"/>
          <cell r="I539"/>
          <cell r="J539"/>
          <cell r="K539"/>
          <cell r="L539"/>
          <cell r="M539"/>
        </row>
        <row r="540">
          <cell r="A540"/>
          <cell r="E540"/>
          <cell r="F540"/>
          <cell r="G540"/>
          <cell r="H540"/>
          <cell r="I540"/>
          <cell r="J540"/>
          <cell r="K540"/>
          <cell r="L540"/>
          <cell r="M540"/>
        </row>
        <row r="541">
          <cell r="A541"/>
          <cell r="E541"/>
          <cell r="F541"/>
          <cell r="G541"/>
          <cell r="H541"/>
          <cell r="I541"/>
          <cell r="J541"/>
          <cell r="K541"/>
          <cell r="L541"/>
          <cell r="M541"/>
        </row>
        <row r="542">
          <cell r="A542"/>
          <cell r="E542"/>
          <cell r="F542"/>
          <cell r="G542"/>
          <cell r="H542"/>
          <cell r="I542"/>
          <cell r="J542"/>
          <cell r="K542"/>
          <cell r="L542"/>
          <cell r="M542"/>
        </row>
        <row r="543">
          <cell r="A543"/>
          <cell r="E543"/>
          <cell r="F543"/>
          <cell r="G543"/>
          <cell r="H543"/>
          <cell r="I543"/>
          <cell r="J543"/>
          <cell r="K543"/>
          <cell r="L543"/>
          <cell r="M543"/>
        </row>
        <row r="544">
          <cell r="A544"/>
          <cell r="E544"/>
          <cell r="F544"/>
          <cell r="G544"/>
          <cell r="H544"/>
          <cell r="I544"/>
          <cell r="J544"/>
          <cell r="K544"/>
          <cell r="L544"/>
          <cell r="M544"/>
        </row>
        <row r="545">
          <cell r="A545"/>
          <cell r="E545"/>
          <cell r="F545"/>
          <cell r="G545"/>
          <cell r="H545"/>
          <cell r="I545"/>
          <cell r="J545"/>
          <cell r="K545"/>
          <cell r="L545"/>
          <cell r="M545"/>
        </row>
        <row r="546">
          <cell r="A546"/>
          <cell r="E546"/>
          <cell r="F546"/>
          <cell r="G546"/>
          <cell r="H546"/>
          <cell r="I546"/>
          <cell r="J546"/>
          <cell r="K546"/>
          <cell r="L546"/>
          <cell r="M546"/>
        </row>
        <row r="547">
          <cell r="A547"/>
          <cell r="E547"/>
          <cell r="F547"/>
          <cell r="G547"/>
          <cell r="H547"/>
          <cell r="I547"/>
          <cell r="J547"/>
          <cell r="K547"/>
          <cell r="L547"/>
          <cell r="M547"/>
        </row>
        <row r="548">
          <cell r="A548"/>
          <cell r="E548"/>
          <cell r="F548"/>
          <cell r="G548"/>
          <cell r="H548"/>
          <cell r="I548"/>
          <cell r="J548"/>
          <cell r="K548"/>
          <cell r="L548"/>
          <cell r="M548"/>
        </row>
        <row r="549">
          <cell r="A549"/>
          <cell r="E549"/>
          <cell r="F549"/>
          <cell r="G549"/>
          <cell r="H549"/>
          <cell r="I549"/>
          <cell r="J549"/>
          <cell r="K549"/>
          <cell r="L549"/>
          <cell r="M549"/>
        </row>
        <row r="550">
          <cell r="A550"/>
          <cell r="E550"/>
          <cell r="F550"/>
          <cell r="G550"/>
          <cell r="H550"/>
          <cell r="I550"/>
          <cell r="J550"/>
          <cell r="K550"/>
          <cell r="L550"/>
          <cell r="M550"/>
        </row>
        <row r="551">
          <cell r="A551"/>
          <cell r="E551"/>
          <cell r="F551"/>
          <cell r="G551"/>
          <cell r="H551"/>
          <cell r="I551"/>
          <cell r="J551"/>
          <cell r="K551"/>
          <cell r="L551"/>
          <cell r="M551"/>
        </row>
        <row r="552">
          <cell r="A552"/>
          <cell r="E552"/>
          <cell r="F552"/>
          <cell r="G552"/>
          <cell r="H552"/>
          <cell r="I552"/>
          <cell r="J552"/>
          <cell r="K552"/>
          <cell r="L552"/>
          <cell r="M552"/>
        </row>
        <row r="553">
          <cell r="A553"/>
          <cell r="E553"/>
          <cell r="F553"/>
          <cell r="G553"/>
          <cell r="H553"/>
          <cell r="I553"/>
          <cell r="J553"/>
          <cell r="K553"/>
          <cell r="L553"/>
          <cell r="M553"/>
        </row>
        <row r="554">
          <cell r="A554"/>
          <cell r="E554"/>
          <cell r="F554"/>
          <cell r="G554"/>
          <cell r="H554"/>
          <cell r="I554"/>
          <cell r="J554"/>
          <cell r="K554"/>
          <cell r="L554"/>
          <cell r="M554"/>
        </row>
        <row r="555">
          <cell r="A555"/>
          <cell r="E555"/>
          <cell r="F555"/>
          <cell r="G555"/>
          <cell r="H555"/>
          <cell r="I555"/>
          <cell r="J555"/>
          <cell r="K555"/>
          <cell r="L555"/>
          <cell r="M555"/>
        </row>
        <row r="556">
          <cell r="A556"/>
          <cell r="E556"/>
          <cell r="F556"/>
          <cell r="G556"/>
          <cell r="H556"/>
          <cell r="I556"/>
          <cell r="J556"/>
          <cell r="K556"/>
          <cell r="L556"/>
          <cell r="M556"/>
        </row>
        <row r="557">
          <cell r="A557"/>
          <cell r="E557"/>
          <cell r="F557"/>
          <cell r="G557"/>
          <cell r="H557"/>
          <cell r="I557"/>
          <cell r="J557"/>
          <cell r="K557"/>
          <cell r="L557"/>
          <cell r="M557"/>
        </row>
        <row r="558">
          <cell r="A558"/>
          <cell r="E558"/>
          <cell r="F558"/>
          <cell r="G558"/>
          <cell r="H558"/>
          <cell r="I558"/>
          <cell r="J558"/>
          <cell r="K558"/>
          <cell r="L558"/>
          <cell r="M558"/>
        </row>
        <row r="559">
          <cell r="A559"/>
          <cell r="E559"/>
          <cell r="F559"/>
          <cell r="G559"/>
          <cell r="H559"/>
          <cell r="I559"/>
          <cell r="J559"/>
          <cell r="K559"/>
          <cell r="L559"/>
          <cell r="M559"/>
        </row>
        <row r="560">
          <cell r="A560"/>
          <cell r="E560"/>
          <cell r="F560"/>
          <cell r="G560"/>
          <cell r="H560"/>
          <cell r="I560"/>
          <cell r="J560"/>
          <cell r="K560"/>
          <cell r="L560"/>
          <cell r="M560"/>
        </row>
        <row r="561">
          <cell r="A561"/>
          <cell r="E561"/>
          <cell r="F561"/>
          <cell r="G561"/>
          <cell r="H561"/>
          <cell r="I561"/>
          <cell r="J561"/>
          <cell r="K561"/>
          <cell r="L561"/>
          <cell r="M561"/>
        </row>
        <row r="562">
          <cell r="A562"/>
          <cell r="E562"/>
          <cell r="F562"/>
          <cell r="G562"/>
          <cell r="H562"/>
          <cell r="I562"/>
          <cell r="J562"/>
          <cell r="K562"/>
          <cell r="L562"/>
          <cell r="M562"/>
        </row>
        <row r="563">
          <cell r="A563"/>
          <cell r="E563"/>
          <cell r="F563"/>
          <cell r="G563"/>
          <cell r="H563"/>
          <cell r="I563"/>
          <cell r="J563"/>
          <cell r="K563"/>
          <cell r="L563"/>
          <cell r="M563"/>
        </row>
        <row r="564">
          <cell r="A564"/>
          <cell r="E564"/>
          <cell r="F564"/>
          <cell r="G564"/>
          <cell r="H564"/>
          <cell r="I564"/>
          <cell r="J564"/>
          <cell r="K564"/>
          <cell r="L564"/>
          <cell r="M564"/>
        </row>
        <row r="565">
          <cell r="A565"/>
          <cell r="E565"/>
          <cell r="F565"/>
          <cell r="G565"/>
          <cell r="H565"/>
          <cell r="I565"/>
          <cell r="J565"/>
          <cell r="K565"/>
          <cell r="L565"/>
          <cell r="M565"/>
        </row>
        <row r="566">
          <cell r="A566"/>
          <cell r="E566"/>
          <cell r="F566"/>
          <cell r="G566"/>
          <cell r="H566"/>
          <cell r="I566"/>
          <cell r="J566"/>
          <cell r="K566"/>
          <cell r="L566"/>
          <cell r="M566"/>
        </row>
        <row r="567">
          <cell r="A567"/>
          <cell r="E567"/>
          <cell r="F567"/>
          <cell r="G567"/>
          <cell r="H567"/>
          <cell r="I567"/>
          <cell r="J567"/>
          <cell r="K567"/>
          <cell r="L567"/>
          <cell r="M567"/>
        </row>
        <row r="568">
          <cell r="A568"/>
          <cell r="E568"/>
          <cell r="F568"/>
          <cell r="G568"/>
          <cell r="H568"/>
          <cell r="I568"/>
          <cell r="J568"/>
          <cell r="K568"/>
          <cell r="L568"/>
          <cell r="M568"/>
        </row>
        <row r="569">
          <cell r="A569"/>
          <cell r="E569"/>
          <cell r="F569"/>
          <cell r="G569"/>
          <cell r="H569"/>
          <cell r="I569"/>
          <cell r="J569"/>
          <cell r="K569"/>
          <cell r="L569"/>
          <cell r="M569"/>
        </row>
        <row r="570">
          <cell r="A570"/>
          <cell r="E570"/>
          <cell r="F570"/>
          <cell r="G570"/>
          <cell r="H570"/>
          <cell r="I570"/>
          <cell r="J570"/>
          <cell r="K570"/>
          <cell r="L570"/>
          <cell r="M570"/>
        </row>
        <row r="571">
          <cell r="A571"/>
          <cell r="E571"/>
          <cell r="F571"/>
          <cell r="G571"/>
          <cell r="H571"/>
          <cell r="I571"/>
          <cell r="J571"/>
          <cell r="K571"/>
          <cell r="L571"/>
          <cell r="M571"/>
        </row>
        <row r="572">
          <cell r="A572"/>
          <cell r="E572"/>
          <cell r="F572"/>
          <cell r="G572"/>
          <cell r="H572"/>
          <cell r="I572"/>
          <cell r="J572"/>
          <cell r="K572"/>
          <cell r="L572"/>
          <cell r="M572"/>
        </row>
        <row r="573">
          <cell r="A573"/>
          <cell r="E573"/>
          <cell r="F573"/>
          <cell r="G573"/>
          <cell r="H573"/>
          <cell r="I573"/>
          <cell r="J573"/>
          <cell r="K573"/>
          <cell r="L573"/>
          <cell r="M573"/>
        </row>
        <row r="574">
          <cell r="A574"/>
          <cell r="E574"/>
          <cell r="F574"/>
          <cell r="G574"/>
          <cell r="H574"/>
          <cell r="I574"/>
          <cell r="J574"/>
          <cell r="K574"/>
          <cell r="L574"/>
          <cell r="M574"/>
        </row>
        <row r="575">
          <cell r="A575"/>
          <cell r="E575"/>
          <cell r="F575"/>
          <cell r="G575"/>
          <cell r="H575"/>
          <cell r="I575"/>
          <cell r="J575"/>
          <cell r="K575"/>
          <cell r="L575"/>
          <cell r="M575"/>
        </row>
        <row r="576">
          <cell r="A576"/>
          <cell r="E576"/>
          <cell r="F576"/>
          <cell r="G576"/>
          <cell r="H576"/>
          <cell r="I576"/>
          <cell r="J576"/>
          <cell r="K576"/>
          <cell r="L576"/>
          <cell r="M576"/>
        </row>
        <row r="577">
          <cell r="A577"/>
          <cell r="E577"/>
          <cell r="F577"/>
          <cell r="G577"/>
          <cell r="H577"/>
          <cell r="I577"/>
          <cell r="J577"/>
          <cell r="K577"/>
          <cell r="L577"/>
          <cell r="M577"/>
        </row>
        <row r="578">
          <cell r="A578"/>
          <cell r="E578"/>
          <cell r="F578"/>
          <cell r="G578"/>
          <cell r="H578"/>
          <cell r="I578"/>
          <cell r="J578"/>
          <cell r="K578"/>
          <cell r="L578"/>
          <cell r="M578"/>
        </row>
        <row r="579">
          <cell r="A579"/>
          <cell r="E579"/>
          <cell r="F579"/>
          <cell r="G579"/>
          <cell r="H579"/>
          <cell r="I579"/>
          <cell r="J579"/>
          <cell r="K579"/>
          <cell r="L579"/>
          <cell r="M579"/>
        </row>
        <row r="580">
          <cell r="A580"/>
          <cell r="E580"/>
          <cell r="F580"/>
          <cell r="G580"/>
          <cell r="H580"/>
          <cell r="I580"/>
          <cell r="J580"/>
          <cell r="K580"/>
          <cell r="L580"/>
          <cell r="M580"/>
        </row>
        <row r="581">
          <cell r="A581"/>
          <cell r="E581"/>
          <cell r="F581"/>
          <cell r="G581"/>
          <cell r="H581"/>
          <cell r="I581"/>
          <cell r="J581"/>
          <cell r="K581"/>
          <cell r="L581"/>
          <cell r="M581"/>
        </row>
        <row r="582">
          <cell r="A582"/>
          <cell r="E582"/>
          <cell r="F582"/>
          <cell r="G582"/>
          <cell r="H582"/>
          <cell r="I582"/>
          <cell r="J582"/>
          <cell r="K582"/>
          <cell r="L582"/>
          <cell r="M582"/>
        </row>
        <row r="583">
          <cell r="A583"/>
          <cell r="E583"/>
          <cell r="F583"/>
          <cell r="G583"/>
          <cell r="H583"/>
          <cell r="I583"/>
          <cell r="J583"/>
          <cell r="K583"/>
          <cell r="L583"/>
          <cell r="M583"/>
        </row>
        <row r="584">
          <cell r="A584"/>
          <cell r="E584"/>
          <cell r="F584"/>
          <cell r="G584"/>
          <cell r="H584"/>
          <cell r="I584"/>
          <cell r="J584"/>
          <cell r="K584"/>
          <cell r="L584"/>
          <cell r="M584"/>
        </row>
        <row r="585">
          <cell r="A585"/>
          <cell r="E585"/>
          <cell r="F585"/>
          <cell r="G585"/>
          <cell r="H585"/>
          <cell r="I585"/>
          <cell r="J585"/>
          <cell r="K585"/>
          <cell r="L585"/>
          <cell r="M585"/>
        </row>
        <row r="586">
          <cell r="A586"/>
          <cell r="E586"/>
          <cell r="F586"/>
          <cell r="G586"/>
          <cell r="H586"/>
          <cell r="I586"/>
          <cell r="J586"/>
          <cell r="K586"/>
          <cell r="L586"/>
          <cell r="M586"/>
        </row>
        <row r="587">
          <cell r="A587"/>
          <cell r="E587"/>
          <cell r="F587"/>
          <cell r="G587"/>
          <cell r="H587"/>
          <cell r="I587"/>
          <cell r="J587"/>
          <cell r="K587"/>
          <cell r="L587"/>
          <cell r="M587"/>
        </row>
        <row r="588">
          <cell r="A588"/>
          <cell r="E588"/>
          <cell r="F588"/>
          <cell r="G588"/>
          <cell r="H588"/>
          <cell r="I588"/>
          <cell r="J588"/>
          <cell r="K588"/>
          <cell r="L588"/>
          <cell r="M588"/>
        </row>
        <row r="589">
          <cell r="A589"/>
          <cell r="E589"/>
          <cell r="F589"/>
          <cell r="G589"/>
          <cell r="H589"/>
          <cell r="I589"/>
          <cell r="J589"/>
          <cell r="K589"/>
          <cell r="L589"/>
          <cell r="M589"/>
        </row>
        <row r="590">
          <cell r="A590"/>
          <cell r="E590"/>
          <cell r="F590"/>
          <cell r="G590"/>
          <cell r="H590"/>
          <cell r="I590"/>
          <cell r="J590"/>
          <cell r="K590"/>
          <cell r="L590"/>
          <cell r="M590"/>
        </row>
        <row r="591">
          <cell r="A591"/>
          <cell r="E591"/>
          <cell r="F591"/>
          <cell r="G591"/>
          <cell r="H591"/>
          <cell r="I591"/>
          <cell r="J591"/>
          <cell r="K591"/>
          <cell r="L591"/>
          <cell r="M591"/>
        </row>
        <row r="592">
          <cell r="A592"/>
          <cell r="E592"/>
          <cell r="F592"/>
          <cell r="G592"/>
          <cell r="H592"/>
          <cell r="I592"/>
          <cell r="J592"/>
          <cell r="K592"/>
          <cell r="L592"/>
          <cell r="M592"/>
        </row>
        <row r="593">
          <cell r="A593"/>
          <cell r="E593"/>
          <cell r="F593"/>
          <cell r="G593"/>
          <cell r="H593"/>
          <cell r="I593"/>
          <cell r="J593"/>
          <cell r="K593"/>
          <cell r="L593"/>
          <cell r="M593"/>
        </row>
        <row r="594">
          <cell r="A594"/>
          <cell r="E594"/>
          <cell r="F594"/>
          <cell r="G594"/>
          <cell r="H594"/>
          <cell r="I594"/>
          <cell r="J594"/>
          <cell r="K594"/>
          <cell r="L594"/>
          <cell r="M594"/>
        </row>
        <row r="595">
          <cell r="A595"/>
          <cell r="E595"/>
          <cell r="F595"/>
          <cell r="G595"/>
          <cell r="H595"/>
          <cell r="I595"/>
          <cell r="J595"/>
          <cell r="K595"/>
          <cell r="L595"/>
          <cell r="M595"/>
        </row>
        <row r="596">
          <cell r="A596"/>
          <cell r="E596"/>
          <cell r="F596"/>
          <cell r="G596"/>
          <cell r="H596"/>
          <cell r="I596"/>
          <cell r="J596"/>
          <cell r="K596"/>
          <cell r="L596"/>
          <cell r="M596"/>
        </row>
        <row r="597">
          <cell r="A597"/>
          <cell r="E597"/>
          <cell r="F597"/>
          <cell r="G597"/>
          <cell r="H597"/>
          <cell r="I597"/>
          <cell r="J597"/>
          <cell r="K597"/>
          <cell r="L597"/>
          <cell r="M597"/>
        </row>
        <row r="598">
          <cell r="A598"/>
          <cell r="E598"/>
          <cell r="F598"/>
          <cell r="G598"/>
          <cell r="H598"/>
          <cell r="I598"/>
          <cell r="J598"/>
          <cell r="K598"/>
          <cell r="L598"/>
          <cell r="M598"/>
        </row>
        <row r="599">
          <cell r="A599"/>
          <cell r="E599"/>
          <cell r="F599"/>
          <cell r="G599"/>
          <cell r="H599"/>
          <cell r="I599"/>
          <cell r="J599"/>
          <cell r="K599"/>
          <cell r="L599"/>
          <cell r="M599"/>
        </row>
        <row r="600">
          <cell r="A600"/>
          <cell r="E600"/>
          <cell r="F600"/>
          <cell r="G600"/>
          <cell r="H600"/>
          <cell r="I600"/>
          <cell r="J600"/>
          <cell r="K600"/>
          <cell r="L600"/>
          <cell r="M600"/>
        </row>
        <row r="601">
          <cell r="A601"/>
          <cell r="E601"/>
          <cell r="F601"/>
          <cell r="G601"/>
          <cell r="H601"/>
          <cell r="I601"/>
          <cell r="J601"/>
          <cell r="K601"/>
          <cell r="L601"/>
          <cell r="M601"/>
        </row>
        <row r="602">
          <cell r="A602"/>
          <cell r="E602"/>
          <cell r="F602"/>
          <cell r="G602"/>
          <cell r="H602"/>
          <cell r="I602"/>
          <cell r="J602"/>
          <cell r="K602"/>
          <cell r="L602"/>
          <cell r="M602"/>
        </row>
        <row r="603">
          <cell r="A603"/>
          <cell r="E603"/>
          <cell r="F603"/>
          <cell r="G603"/>
          <cell r="H603"/>
          <cell r="I603"/>
          <cell r="J603"/>
          <cell r="K603"/>
          <cell r="L603"/>
          <cell r="M603"/>
        </row>
        <row r="604">
          <cell r="A604"/>
          <cell r="E604"/>
          <cell r="F604"/>
          <cell r="G604"/>
          <cell r="H604"/>
          <cell r="I604"/>
          <cell r="J604"/>
          <cell r="K604"/>
          <cell r="L604"/>
          <cell r="M604"/>
        </row>
        <row r="605">
          <cell r="A605"/>
          <cell r="E605"/>
          <cell r="F605"/>
          <cell r="G605"/>
          <cell r="H605"/>
          <cell r="I605"/>
          <cell r="J605"/>
          <cell r="K605"/>
          <cell r="L605"/>
          <cell r="M605"/>
        </row>
        <row r="606">
          <cell r="A606"/>
          <cell r="E606"/>
          <cell r="F606"/>
          <cell r="G606"/>
          <cell r="H606"/>
          <cell r="I606"/>
          <cell r="J606"/>
          <cell r="K606"/>
          <cell r="L606"/>
          <cell r="M606"/>
        </row>
        <row r="607">
          <cell r="A607"/>
          <cell r="E607"/>
          <cell r="F607"/>
          <cell r="G607"/>
          <cell r="H607"/>
          <cell r="I607"/>
          <cell r="J607"/>
          <cell r="K607"/>
          <cell r="L607"/>
          <cell r="M607"/>
        </row>
        <row r="608">
          <cell r="A608"/>
          <cell r="E608"/>
          <cell r="F608"/>
          <cell r="G608"/>
          <cell r="H608"/>
          <cell r="I608"/>
          <cell r="J608"/>
          <cell r="K608"/>
          <cell r="L608"/>
          <cell r="M608"/>
        </row>
        <row r="609">
          <cell r="A609"/>
          <cell r="E609"/>
          <cell r="F609"/>
          <cell r="G609"/>
          <cell r="H609"/>
          <cell r="I609"/>
          <cell r="J609"/>
          <cell r="K609"/>
          <cell r="L609"/>
          <cell r="M609"/>
        </row>
        <row r="610">
          <cell r="A610"/>
          <cell r="E610"/>
          <cell r="F610"/>
          <cell r="G610"/>
          <cell r="H610"/>
          <cell r="I610"/>
          <cell r="J610"/>
          <cell r="K610"/>
          <cell r="L610"/>
          <cell r="M610"/>
        </row>
        <row r="611">
          <cell r="A611"/>
          <cell r="E611"/>
          <cell r="F611"/>
          <cell r="G611"/>
          <cell r="H611"/>
          <cell r="I611"/>
          <cell r="J611"/>
          <cell r="K611"/>
          <cell r="L611"/>
          <cell r="M611"/>
        </row>
        <row r="612">
          <cell r="A612"/>
          <cell r="E612"/>
          <cell r="F612"/>
          <cell r="G612"/>
          <cell r="H612"/>
          <cell r="I612"/>
          <cell r="J612"/>
          <cell r="K612"/>
          <cell r="L612"/>
          <cell r="M612"/>
        </row>
        <row r="613">
          <cell r="A613"/>
          <cell r="E613"/>
          <cell r="F613"/>
          <cell r="G613"/>
          <cell r="H613"/>
          <cell r="I613"/>
          <cell r="J613"/>
          <cell r="K613"/>
          <cell r="L613"/>
          <cell r="M613"/>
        </row>
        <row r="614">
          <cell r="A614"/>
          <cell r="E614"/>
          <cell r="F614"/>
          <cell r="G614"/>
          <cell r="H614"/>
          <cell r="I614"/>
          <cell r="J614"/>
          <cell r="K614"/>
          <cell r="L614"/>
          <cell r="M614"/>
        </row>
        <row r="615">
          <cell r="A615"/>
          <cell r="E615"/>
          <cell r="F615"/>
          <cell r="G615"/>
          <cell r="H615"/>
          <cell r="I615"/>
          <cell r="J615"/>
          <cell r="K615"/>
          <cell r="L615"/>
          <cell r="M615"/>
        </row>
        <row r="616">
          <cell r="A616"/>
          <cell r="E616"/>
          <cell r="F616"/>
          <cell r="G616"/>
          <cell r="H616"/>
          <cell r="I616"/>
          <cell r="J616"/>
          <cell r="K616"/>
          <cell r="L616"/>
          <cell r="M616"/>
        </row>
        <row r="617">
          <cell r="A617"/>
          <cell r="E617"/>
          <cell r="F617"/>
          <cell r="G617"/>
          <cell r="H617"/>
          <cell r="I617"/>
          <cell r="J617"/>
          <cell r="K617"/>
          <cell r="L617"/>
          <cell r="M617"/>
        </row>
        <row r="618">
          <cell r="A618"/>
          <cell r="E618"/>
          <cell r="F618"/>
          <cell r="G618"/>
          <cell r="H618"/>
          <cell r="I618"/>
          <cell r="J618"/>
          <cell r="K618"/>
          <cell r="L618"/>
          <cell r="M618"/>
        </row>
        <row r="619">
          <cell r="A619"/>
          <cell r="E619"/>
          <cell r="F619"/>
          <cell r="G619"/>
          <cell r="H619"/>
          <cell r="I619"/>
          <cell r="J619"/>
          <cell r="K619"/>
          <cell r="L619"/>
          <cell r="M619"/>
        </row>
        <row r="620">
          <cell r="A620"/>
          <cell r="E620"/>
          <cell r="F620"/>
          <cell r="G620"/>
          <cell r="H620"/>
          <cell r="I620"/>
          <cell r="J620"/>
          <cell r="K620"/>
          <cell r="L620"/>
          <cell r="M620"/>
        </row>
        <row r="621">
          <cell r="A621"/>
          <cell r="E621"/>
          <cell r="F621"/>
          <cell r="G621"/>
          <cell r="H621"/>
          <cell r="I621"/>
          <cell r="J621"/>
          <cell r="K621"/>
          <cell r="L621"/>
          <cell r="M621"/>
        </row>
        <row r="622">
          <cell r="A622"/>
          <cell r="E622"/>
          <cell r="F622"/>
          <cell r="G622"/>
          <cell r="H622"/>
          <cell r="I622"/>
          <cell r="J622"/>
          <cell r="K622"/>
          <cell r="L622"/>
          <cell r="M622"/>
        </row>
        <row r="623">
          <cell r="A623"/>
          <cell r="E623"/>
          <cell r="F623"/>
          <cell r="G623"/>
          <cell r="H623"/>
          <cell r="I623"/>
          <cell r="J623"/>
          <cell r="K623"/>
          <cell r="L623"/>
          <cell r="M623"/>
        </row>
        <row r="624">
          <cell r="A624"/>
          <cell r="E624"/>
          <cell r="F624"/>
          <cell r="G624"/>
          <cell r="H624"/>
          <cell r="I624"/>
          <cell r="J624"/>
          <cell r="K624"/>
          <cell r="L624"/>
          <cell r="M624"/>
        </row>
        <row r="625">
          <cell r="A625"/>
          <cell r="E625"/>
          <cell r="F625"/>
          <cell r="G625"/>
          <cell r="H625"/>
          <cell r="I625"/>
          <cell r="J625"/>
          <cell r="K625"/>
          <cell r="L625"/>
          <cell r="M625"/>
        </row>
        <row r="626">
          <cell r="A626"/>
          <cell r="E626"/>
          <cell r="F626"/>
          <cell r="G626"/>
          <cell r="H626"/>
          <cell r="I626"/>
          <cell r="J626"/>
          <cell r="K626"/>
          <cell r="L626"/>
          <cell r="M626"/>
        </row>
        <row r="627">
          <cell r="A627"/>
          <cell r="E627"/>
          <cell r="F627"/>
          <cell r="G627"/>
          <cell r="H627"/>
          <cell r="I627"/>
          <cell r="J627"/>
          <cell r="K627"/>
          <cell r="L627"/>
          <cell r="M627"/>
        </row>
        <row r="628">
          <cell r="A628"/>
          <cell r="E628"/>
          <cell r="F628"/>
          <cell r="G628"/>
          <cell r="H628"/>
          <cell r="I628"/>
          <cell r="J628"/>
          <cell r="K628"/>
          <cell r="L628"/>
          <cell r="M628"/>
        </row>
        <row r="629">
          <cell r="A629"/>
          <cell r="E629"/>
          <cell r="F629"/>
          <cell r="G629"/>
          <cell r="H629"/>
          <cell r="I629"/>
          <cell r="J629"/>
          <cell r="K629"/>
          <cell r="L629"/>
          <cell r="M629"/>
        </row>
        <row r="630">
          <cell r="A630"/>
          <cell r="E630"/>
          <cell r="F630"/>
          <cell r="G630"/>
          <cell r="H630"/>
          <cell r="I630"/>
          <cell r="J630"/>
          <cell r="K630"/>
          <cell r="L630"/>
          <cell r="M630"/>
        </row>
        <row r="631">
          <cell r="A631"/>
          <cell r="E631"/>
          <cell r="F631"/>
          <cell r="G631"/>
          <cell r="H631"/>
          <cell r="I631"/>
          <cell r="J631"/>
          <cell r="K631"/>
          <cell r="L631"/>
          <cell r="M631"/>
        </row>
        <row r="632">
          <cell r="A632"/>
          <cell r="E632"/>
          <cell r="F632"/>
          <cell r="G632"/>
          <cell r="H632"/>
          <cell r="I632"/>
          <cell r="J632"/>
          <cell r="K632"/>
          <cell r="L632"/>
          <cell r="M632"/>
        </row>
        <row r="633">
          <cell r="A633"/>
          <cell r="E633"/>
          <cell r="F633"/>
          <cell r="G633"/>
          <cell r="H633"/>
          <cell r="I633"/>
          <cell r="J633"/>
          <cell r="K633"/>
          <cell r="L633"/>
          <cell r="M633"/>
        </row>
        <row r="634">
          <cell r="A634"/>
          <cell r="E634"/>
          <cell r="F634"/>
          <cell r="G634"/>
          <cell r="H634"/>
          <cell r="I634"/>
          <cell r="J634"/>
          <cell r="K634"/>
          <cell r="L634"/>
          <cell r="M634"/>
        </row>
        <row r="635">
          <cell r="A635"/>
          <cell r="E635"/>
          <cell r="F635"/>
          <cell r="G635"/>
          <cell r="H635"/>
          <cell r="I635"/>
          <cell r="J635"/>
          <cell r="K635"/>
          <cell r="L635"/>
          <cell r="M635"/>
        </row>
        <row r="636">
          <cell r="A636"/>
          <cell r="E636"/>
          <cell r="F636"/>
          <cell r="G636"/>
          <cell r="H636"/>
          <cell r="I636"/>
          <cell r="J636"/>
          <cell r="K636"/>
          <cell r="L636"/>
          <cell r="M636"/>
        </row>
        <row r="637">
          <cell r="A637"/>
          <cell r="E637"/>
          <cell r="F637"/>
          <cell r="G637"/>
          <cell r="H637"/>
          <cell r="I637"/>
          <cell r="J637"/>
          <cell r="K637"/>
          <cell r="L637"/>
          <cell r="M637"/>
        </row>
        <row r="638">
          <cell r="A638"/>
          <cell r="E638"/>
          <cell r="F638"/>
          <cell r="G638"/>
          <cell r="H638"/>
          <cell r="I638"/>
          <cell r="J638"/>
          <cell r="K638"/>
          <cell r="L638"/>
          <cell r="M638"/>
        </row>
        <row r="639">
          <cell r="A639"/>
          <cell r="E639"/>
          <cell r="F639"/>
          <cell r="G639"/>
          <cell r="H639"/>
          <cell r="I639"/>
          <cell r="J639"/>
          <cell r="K639"/>
          <cell r="L639"/>
          <cell r="M639"/>
        </row>
        <row r="640">
          <cell r="A640"/>
          <cell r="E640"/>
          <cell r="F640"/>
          <cell r="G640"/>
          <cell r="H640"/>
          <cell r="I640"/>
          <cell r="J640"/>
          <cell r="K640"/>
          <cell r="L640"/>
          <cell r="M640"/>
        </row>
        <row r="641">
          <cell r="A641"/>
          <cell r="E641"/>
          <cell r="F641"/>
          <cell r="G641"/>
          <cell r="H641"/>
          <cell r="I641"/>
          <cell r="J641"/>
          <cell r="K641"/>
          <cell r="L641"/>
          <cell r="M641"/>
        </row>
        <row r="642">
          <cell r="A642"/>
          <cell r="E642"/>
          <cell r="F642"/>
          <cell r="G642"/>
          <cell r="H642"/>
          <cell r="I642"/>
          <cell r="J642"/>
          <cell r="K642"/>
          <cell r="L642"/>
          <cell r="M642"/>
        </row>
        <row r="643">
          <cell r="A643"/>
          <cell r="E643"/>
          <cell r="F643"/>
          <cell r="G643"/>
          <cell r="H643"/>
          <cell r="I643"/>
          <cell r="J643"/>
          <cell r="K643"/>
          <cell r="L643"/>
          <cell r="M643"/>
        </row>
        <row r="644">
          <cell r="A644"/>
          <cell r="E644"/>
          <cell r="F644"/>
          <cell r="G644"/>
          <cell r="H644"/>
          <cell r="I644"/>
          <cell r="J644"/>
          <cell r="K644"/>
          <cell r="L644"/>
          <cell r="M644"/>
        </row>
        <row r="645">
          <cell r="A645"/>
          <cell r="E645"/>
          <cell r="F645"/>
          <cell r="G645"/>
          <cell r="H645"/>
          <cell r="I645"/>
          <cell r="J645"/>
          <cell r="K645"/>
          <cell r="L645"/>
          <cell r="M645"/>
        </row>
        <row r="646">
          <cell r="A646"/>
          <cell r="E646"/>
          <cell r="F646"/>
          <cell r="G646"/>
          <cell r="H646"/>
          <cell r="I646"/>
          <cell r="J646"/>
          <cell r="K646"/>
          <cell r="L646"/>
          <cell r="M646"/>
        </row>
        <row r="647">
          <cell r="A647"/>
          <cell r="E647"/>
          <cell r="F647"/>
          <cell r="G647"/>
          <cell r="H647"/>
          <cell r="I647"/>
          <cell r="J647"/>
          <cell r="K647"/>
          <cell r="L647"/>
          <cell r="M647"/>
        </row>
        <row r="648">
          <cell r="A648"/>
          <cell r="E648"/>
          <cell r="F648"/>
          <cell r="G648"/>
          <cell r="H648"/>
          <cell r="I648"/>
          <cell r="J648"/>
          <cell r="K648"/>
          <cell r="L648"/>
          <cell r="M648"/>
        </row>
        <row r="649">
          <cell r="A649"/>
          <cell r="E649"/>
          <cell r="F649"/>
          <cell r="G649"/>
          <cell r="H649"/>
          <cell r="I649"/>
          <cell r="J649"/>
          <cell r="K649"/>
          <cell r="L649"/>
          <cell r="M649"/>
        </row>
        <row r="650">
          <cell r="A650"/>
          <cell r="E650"/>
          <cell r="F650"/>
          <cell r="G650"/>
          <cell r="H650"/>
          <cell r="I650"/>
          <cell r="J650"/>
          <cell r="K650"/>
          <cell r="L650"/>
          <cell r="M650"/>
        </row>
        <row r="651">
          <cell r="A651"/>
          <cell r="E651"/>
          <cell r="F651"/>
          <cell r="G651"/>
          <cell r="H651"/>
          <cell r="I651"/>
          <cell r="J651"/>
          <cell r="K651"/>
          <cell r="L651"/>
          <cell r="M651"/>
        </row>
        <row r="652">
          <cell r="A652"/>
          <cell r="E652"/>
          <cell r="F652"/>
          <cell r="G652"/>
          <cell r="H652"/>
          <cell r="I652"/>
          <cell r="J652"/>
          <cell r="K652"/>
          <cell r="L652"/>
          <cell r="M652"/>
        </row>
        <row r="653">
          <cell r="A653"/>
          <cell r="E653"/>
          <cell r="F653"/>
          <cell r="G653"/>
          <cell r="H653"/>
          <cell r="I653"/>
          <cell r="J653"/>
          <cell r="K653"/>
          <cell r="L653"/>
          <cell r="M653"/>
        </row>
        <row r="654">
          <cell r="A654"/>
          <cell r="E654"/>
          <cell r="F654"/>
          <cell r="G654"/>
          <cell r="H654"/>
          <cell r="I654"/>
          <cell r="J654"/>
          <cell r="K654"/>
          <cell r="L654"/>
          <cell r="M654"/>
        </row>
        <row r="655">
          <cell r="A655"/>
          <cell r="E655"/>
          <cell r="F655"/>
          <cell r="G655"/>
          <cell r="H655"/>
          <cell r="I655"/>
          <cell r="J655"/>
          <cell r="K655"/>
          <cell r="L655"/>
          <cell r="M655"/>
        </row>
        <row r="656">
          <cell r="A656"/>
          <cell r="E656"/>
          <cell r="F656"/>
          <cell r="G656"/>
          <cell r="H656"/>
          <cell r="I656"/>
          <cell r="J656"/>
          <cell r="K656"/>
          <cell r="L656"/>
          <cell r="M656"/>
        </row>
        <row r="657">
          <cell r="A657"/>
          <cell r="E657"/>
          <cell r="F657"/>
          <cell r="G657"/>
          <cell r="H657"/>
          <cell r="I657"/>
          <cell r="J657"/>
          <cell r="K657"/>
          <cell r="L657"/>
          <cell r="M657"/>
        </row>
        <row r="658">
          <cell r="A658"/>
          <cell r="E658"/>
          <cell r="F658"/>
          <cell r="G658"/>
          <cell r="H658"/>
          <cell r="I658"/>
          <cell r="J658"/>
          <cell r="K658"/>
          <cell r="L658"/>
          <cell r="M658"/>
        </row>
        <row r="659">
          <cell r="A659"/>
          <cell r="E659"/>
          <cell r="F659"/>
          <cell r="G659"/>
          <cell r="H659"/>
          <cell r="I659"/>
          <cell r="J659"/>
          <cell r="K659"/>
          <cell r="L659"/>
          <cell r="M659"/>
        </row>
        <row r="660">
          <cell r="A660"/>
          <cell r="E660"/>
          <cell r="F660"/>
          <cell r="G660"/>
          <cell r="H660"/>
          <cell r="I660"/>
          <cell r="J660"/>
          <cell r="K660"/>
          <cell r="L660"/>
          <cell r="M660"/>
        </row>
        <row r="661">
          <cell r="A661"/>
          <cell r="E661"/>
          <cell r="F661"/>
          <cell r="G661"/>
          <cell r="H661"/>
          <cell r="I661"/>
          <cell r="J661"/>
          <cell r="K661"/>
          <cell r="L661"/>
          <cell r="M661"/>
        </row>
        <row r="662">
          <cell r="A662"/>
          <cell r="E662"/>
          <cell r="F662"/>
          <cell r="G662"/>
          <cell r="H662"/>
          <cell r="I662"/>
          <cell r="J662"/>
          <cell r="K662"/>
          <cell r="L662"/>
          <cell r="M662"/>
        </row>
        <row r="663">
          <cell r="A663"/>
          <cell r="E663"/>
          <cell r="F663"/>
          <cell r="G663"/>
          <cell r="H663"/>
          <cell r="I663"/>
          <cell r="J663"/>
          <cell r="K663"/>
          <cell r="L663"/>
          <cell r="M663"/>
        </row>
        <row r="664">
          <cell r="A664"/>
          <cell r="E664"/>
          <cell r="F664"/>
          <cell r="G664"/>
          <cell r="H664"/>
          <cell r="I664"/>
          <cell r="J664"/>
          <cell r="K664"/>
          <cell r="L664"/>
          <cell r="M664"/>
        </row>
        <row r="665">
          <cell r="A665"/>
          <cell r="E665"/>
          <cell r="F665"/>
          <cell r="G665"/>
          <cell r="H665"/>
          <cell r="I665"/>
          <cell r="J665"/>
          <cell r="K665"/>
          <cell r="L665"/>
          <cell r="M665"/>
        </row>
        <row r="666">
          <cell r="A666"/>
          <cell r="E666"/>
          <cell r="F666"/>
          <cell r="G666"/>
          <cell r="H666"/>
          <cell r="I666"/>
          <cell r="J666"/>
          <cell r="K666"/>
          <cell r="L666"/>
          <cell r="M666"/>
        </row>
        <row r="667">
          <cell r="A667"/>
          <cell r="E667"/>
          <cell r="F667"/>
          <cell r="G667"/>
          <cell r="H667"/>
          <cell r="I667"/>
          <cell r="J667"/>
          <cell r="K667"/>
          <cell r="L667"/>
          <cell r="M667"/>
        </row>
        <row r="668">
          <cell r="A668"/>
          <cell r="E668"/>
          <cell r="F668"/>
          <cell r="G668"/>
          <cell r="H668"/>
          <cell r="I668"/>
          <cell r="J668"/>
          <cell r="K668"/>
          <cell r="L668"/>
          <cell r="M668"/>
        </row>
        <row r="669">
          <cell r="A669"/>
          <cell r="E669"/>
          <cell r="F669"/>
          <cell r="G669"/>
          <cell r="H669"/>
          <cell r="I669"/>
          <cell r="J669"/>
          <cell r="K669"/>
          <cell r="L669"/>
          <cell r="M669"/>
        </row>
        <row r="670">
          <cell r="A670"/>
          <cell r="E670"/>
          <cell r="F670"/>
          <cell r="G670"/>
          <cell r="H670"/>
          <cell r="I670"/>
          <cell r="J670"/>
          <cell r="K670"/>
          <cell r="L670"/>
          <cell r="M670"/>
        </row>
        <row r="671">
          <cell r="A671"/>
          <cell r="E671"/>
          <cell r="F671"/>
          <cell r="G671"/>
          <cell r="H671"/>
          <cell r="I671"/>
          <cell r="J671"/>
          <cell r="K671"/>
          <cell r="L671"/>
          <cell r="M671"/>
        </row>
        <row r="672">
          <cell r="A672"/>
          <cell r="E672"/>
          <cell r="F672"/>
          <cell r="G672"/>
          <cell r="H672"/>
          <cell r="I672"/>
          <cell r="J672"/>
          <cell r="K672"/>
          <cell r="L672"/>
          <cell r="M672"/>
        </row>
        <row r="673">
          <cell r="A673"/>
          <cell r="E673"/>
          <cell r="F673"/>
          <cell r="G673"/>
          <cell r="H673"/>
          <cell r="I673"/>
          <cell r="J673"/>
          <cell r="K673"/>
          <cell r="L673"/>
          <cell r="M673"/>
        </row>
        <row r="674">
          <cell r="A674"/>
          <cell r="E674"/>
          <cell r="F674"/>
          <cell r="G674"/>
          <cell r="H674"/>
          <cell r="I674"/>
          <cell r="J674"/>
          <cell r="K674"/>
          <cell r="L674"/>
          <cell r="M674"/>
        </row>
        <row r="675">
          <cell r="A675"/>
          <cell r="E675"/>
          <cell r="F675"/>
          <cell r="G675"/>
          <cell r="H675"/>
          <cell r="I675"/>
          <cell r="J675"/>
          <cell r="K675"/>
          <cell r="L675"/>
          <cell r="M675"/>
        </row>
        <row r="676">
          <cell r="A676"/>
          <cell r="E676"/>
          <cell r="F676"/>
          <cell r="G676"/>
          <cell r="H676"/>
          <cell r="I676"/>
          <cell r="J676"/>
          <cell r="K676"/>
          <cell r="L676"/>
          <cell r="M676"/>
        </row>
        <row r="677">
          <cell r="A677"/>
          <cell r="E677"/>
          <cell r="F677"/>
          <cell r="G677"/>
          <cell r="H677"/>
          <cell r="I677"/>
          <cell r="J677"/>
          <cell r="K677"/>
          <cell r="L677"/>
          <cell r="M677"/>
        </row>
        <row r="678">
          <cell r="A678"/>
          <cell r="E678"/>
          <cell r="F678"/>
          <cell r="G678"/>
          <cell r="H678"/>
          <cell r="I678"/>
          <cell r="J678"/>
          <cell r="K678"/>
          <cell r="L678"/>
          <cell r="M678"/>
        </row>
        <row r="679">
          <cell r="A679"/>
          <cell r="E679"/>
          <cell r="F679"/>
          <cell r="G679"/>
          <cell r="H679"/>
          <cell r="I679"/>
          <cell r="J679"/>
          <cell r="K679"/>
          <cell r="L679"/>
          <cell r="M679"/>
        </row>
        <row r="680">
          <cell r="A680"/>
          <cell r="E680"/>
          <cell r="F680"/>
          <cell r="G680"/>
          <cell r="H680"/>
          <cell r="I680"/>
          <cell r="J680"/>
          <cell r="K680"/>
          <cell r="L680"/>
          <cell r="M680"/>
        </row>
        <row r="681">
          <cell r="A681"/>
          <cell r="E681"/>
          <cell r="F681"/>
          <cell r="G681"/>
          <cell r="H681"/>
          <cell r="I681"/>
          <cell r="J681"/>
          <cell r="K681"/>
          <cell r="L681"/>
          <cell r="M681"/>
        </row>
        <row r="682">
          <cell r="A682"/>
          <cell r="E682"/>
          <cell r="F682"/>
          <cell r="G682"/>
          <cell r="H682"/>
          <cell r="I682"/>
          <cell r="J682"/>
          <cell r="K682"/>
          <cell r="L682"/>
          <cell r="M682"/>
        </row>
        <row r="683">
          <cell r="A683"/>
          <cell r="E683"/>
          <cell r="F683"/>
          <cell r="G683"/>
          <cell r="H683"/>
          <cell r="I683"/>
          <cell r="J683"/>
          <cell r="K683"/>
          <cell r="L683"/>
          <cell r="M683"/>
        </row>
        <row r="684">
          <cell r="A684"/>
          <cell r="E684"/>
          <cell r="F684"/>
          <cell r="G684"/>
          <cell r="H684"/>
          <cell r="I684"/>
          <cell r="J684"/>
          <cell r="K684"/>
          <cell r="L684"/>
          <cell r="M684"/>
        </row>
        <row r="685">
          <cell r="A685"/>
          <cell r="E685"/>
          <cell r="F685"/>
          <cell r="G685"/>
          <cell r="H685"/>
          <cell r="I685"/>
          <cell r="J685"/>
          <cell r="K685"/>
          <cell r="L685"/>
          <cell r="M685"/>
        </row>
        <row r="686">
          <cell r="A686"/>
          <cell r="E686"/>
          <cell r="F686"/>
          <cell r="G686"/>
          <cell r="H686"/>
          <cell r="I686"/>
          <cell r="J686"/>
          <cell r="K686"/>
          <cell r="L686"/>
          <cell r="M686"/>
        </row>
        <row r="687">
          <cell r="A687"/>
          <cell r="E687"/>
          <cell r="F687"/>
          <cell r="G687"/>
          <cell r="H687"/>
          <cell r="I687"/>
          <cell r="J687"/>
          <cell r="K687"/>
          <cell r="L687"/>
          <cell r="M687"/>
        </row>
        <row r="688">
          <cell r="A688"/>
          <cell r="E688"/>
          <cell r="F688"/>
          <cell r="G688"/>
          <cell r="H688"/>
          <cell r="I688"/>
          <cell r="J688"/>
          <cell r="K688"/>
          <cell r="L688"/>
          <cell r="M688"/>
        </row>
        <row r="689">
          <cell r="A689"/>
          <cell r="E689"/>
          <cell r="F689"/>
          <cell r="G689"/>
          <cell r="H689"/>
          <cell r="I689"/>
          <cell r="J689"/>
          <cell r="K689"/>
          <cell r="L689"/>
          <cell r="M689"/>
        </row>
        <row r="690">
          <cell r="A690"/>
          <cell r="E690"/>
          <cell r="F690"/>
          <cell r="G690"/>
          <cell r="H690"/>
          <cell r="I690"/>
          <cell r="J690"/>
          <cell r="K690"/>
          <cell r="L690"/>
          <cell r="M690"/>
        </row>
        <row r="691">
          <cell r="A691"/>
          <cell r="E691"/>
          <cell r="F691"/>
          <cell r="G691"/>
          <cell r="H691"/>
          <cell r="I691"/>
          <cell r="J691"/>
          <cell r="K691"/>
          <cell r="L691"/>
          <cell r="M691"/>
        </row>
        <row r="692">
          <cell r="A692"/>
          <cell r="E692"/>
          <cell r="F692"/>
          <cell r="G692"/>
          <cell r="H692"/>
          <cell r="I692"/>
          <cell r="J692"/>
          <cell r="K692"/>
          <cell r="L692"/>
          <cell r="M692"/>
        </row>
        <row r="693">
          <cell r="A693"/>
          <cell r="E693"/>
          <cell r="F693"/>
          <cell r="G693"/>
          <cell r="H693"/>
          <cell r="I693"/>
          <cell r="J693"/>
          <cell r="K693"/>
          <cell r="L693"/>
          <cell r="M693"/>
        </row>
        <row r="694">
          <cell r="A694"/>
          <cell r="E694"/>
          <cell r="F694"/>
          <cell r="G694"/>
          <cell r="H694"/>
          <cell r="I694"/>
          <cell r="J694"/>
          <cell r="K694"/>
          <cell r="L694"/>
          <cell r="M694"/>
        </row>
        <row r="695">
          <cell r="A695"/>
          <cell r="E695"/>
          <cell r="F695"/>
          <cell r="G695"/>
          <cell r="H695"/>
          <cell r="I695"/>
          <cell r="J695"/>
          <cell r="K695"/>
          <cell r="L695"/>
          <cell r="M695"/>
        </row>
        <row r="696">
          <cell r="A696"/>
          <cell r="E696"/>
          <cell r="F696"/>
          <cell r="G696"/>
          <cell r="H696"/>
          <cell r="I696"/>
          <cell r="J696"/>
          <cell r="K696"/>
          <cell r="L696"/>
          <cell r="M696"/>
        </row>
        <row r="697">
          <cell r="A697"/>
          <cell r="E697"/>
          <cell r="F697"/>
          <cell r="G697"/>
          <cell r="H697"/>
          <cell r="I697"/>
          <cell r="J697"/>
          <cell r="K697"/>
          <cell r="L697"/>
          <cell r="M697"/>
        </row>
        <row r="698">
          <cell r="A698"/>
          <cell r="E698"/>
          <cell r="F698"/>
          <cell r="G698"/>
          <cell r="H698"/>
          <cell r="I698"/>
          <cell r="J698"/>
          <cell r="K698"/>
          <cell r="L698"/>
          <cell r="M698"/>
        </row>
        <row r="699">
          <cell r="A699"/>
          <cell r="E699"/>
          <cell r="F699"/>
          <cell r="G699"/>
          <cell r="H699"/>
          <cell r="I699"/>
          <cell r="J699"/>
          <cell r="K699"/>
          <cell r="L699"/>
          <cell r="M699"/>
        </row>
        <row r="700">
          <cell r="A700"/>
          <cell r="E700"/>
          <cell r="F700"/>
          <cell r="G700"/>
          <cell r="H700"/>
          <cell r="I700"/>
          <cell r="J700"/>
          <cell r="K700"/>
          <cell r="L700"/>
          <cell r="M700"/>
        </row>
        <row r="701">
          <cell r="A701"/>
          <cell r="E701"/>
          <cell r="F701"/>
          <cell r="G701"/>
          <cell r="H701"/>
          <cell r="I701"/>
          <cell r="J701"/>
          <cell r="K701"/>
          <cell r="L701"/>
          <cell r="M701"/>
        </row>
        <row r="702">
          <cell r="A702"/>
          <cell r="E702"/>
          <cell r="F702"/>
          <cell r="G702"/>
          <cell r="H702"/>
          <cell r="I702"/>
          <cell r="J702"/>
          <cell r="K702"/>
          <cell r="L702"/>
          <cell r="M702"/>
        </row>
        <row r="703">
          <cell r="A703"/>
          <cell r="E703"/>
          <cell r="F703"/>
          <cell r="G703"/>
          <cell r="H703"/>
          <cell r="I703"/>
          <cell r="J703"/>
          <cell r="K703"/>
          <cell r="L703"/>
          <cell r="M703"/>
        </row>
        <row r="704">
          <cell r="A704"/>
          <cell r="E704"/>
          <cell r="F704"/>
          <cell r="G704"/>
          <cell r="H704"/>
          <cell r="I704"/>
          <cell r="J704"/>
          <cell r="K704"/>
          <cell r="L704"/>
          <cell r="M704"/>
        </row>
        <row r="705">
          <cell r="A705"/>
          <cell r="E705"/>
          <cell r="F705"/>
          <cell r="G705"/>
          <cell r="H705"/>
          <cell r="I705"/>
          <cell r="J705"/>
          <cell r="K705"/>
          <cell r="L705"/>
          <cell r="M705"/>
        </row>
        <row r="706">
          <cell r="A706"/>
          <cell r="E706"/>
          <cell r="F706"/>
          <cell r="G706"/>
          <cell r="H706"/>
          <cell r="I706"/>
          <cell r="J706"/>
          <cell r="K706"/>
          <cell r="L706"/>
          <cell r="M706"/>
        </row>
        <row r="707">
          <cell r="A707"/>
          <cell r="E707"/>
          <cell r="F707"/>
          <cell r="G707"/>
          <cell r="H707"/>
          <cell r="I707"/>
          <cell r="J707"/>
          <cell r="K707"/>
          <cell r="L707"/>
          <cell r="M707"/>
        </row>
        <row r="708">
          <cell r="A708"/>
          <cell r="E708"/>
          <cell r="F708"/>
          <cell r="G708"/>
          <cell r="H708"/>
          <cell r="I708"/>
          <cell r="J708"/>
          <cell r="K708"/>
          <cell r="L708"/>
          <cell r="M708"/>
        </row>
        <row r="709">
          <cell r="A709"/>
          <cell r="E709"/>
          <cell r="F709"/>
          <cell r="G709"/>
          <cell r="H709"/>
          <cell r="I709"/>
          <cell r="J709"/>
          <cell r="K709"/>
          <cell r="L709"/>
          <cell r="M709"/>
        </row>
        <row r="710">
          <cell r="A710"/>
          <cell r="E710"/>
          <cell r="F710"/>
          <cell r="G710"/>
          <cell r="H710"/>
          <cell r="I710"/>
          <cell r="J710"/>
          <cell r="K710"/>
          <cell r="L710"/>
          <cell r="M710"/>
        </row>
        <row r="711">
          <cell r="A711"/>
          <cell r="E711"/>
          <cell r="F711"/>
          <cell r="G711"/>
          <cell r="H711"/>
          <cell r="I711"/>
          <cell r="J711"/>
          <cell r="K711"/>
          <cell r="L711"/>
          <cell r="M711"/>
        </row>
        <row r="712">
          <cell r="A712"/>
          <cell r="E712"/>
          <cell r="F712"/>
          <cell r="G712"/>
          <cell r="H712"/>
          <cell r="I712"/>
          <cell r="J712"/>
          <cell r="K712"/>
          <cell r="L712"/>
          <cell r="M712"/>
        </row>
        <row r="713">
          <cell r="A713"/>
          <cell r="E713"/>
          <cell r="F713"/>
          <cell r="G713"/>
          <cell r="H713"/>
          <cell r="I713"/>
          <cell r="J713"/>
          <cell r="K713"/>
          <cell r="L713"/>
          <cell r="M713"/>
        </row>
        <row r="714">
          <cell r="A714"/>
          <cell r="E714"/>
          <cell r="F714"/>
          <cell r="G714"/>
          <cell r="H714"/>
          <cell r="I714"/>
          <cell r="J714"/>
          <cell r="K714"/>
          <cell r="L714"/>
          <cell r="M714"/>
        </row>
        <row r="715">
          <cell r="A715"/>
          <cell r="E715"/>
          <cell r="F715"/>
          <cell r="G715"/>
          <cell r="H715"/>
          <cell r="I715"/>
          <cell r="J715"/>
          <cell r="K715"/>
          <cell r="L715"/>
          <cell r="M715"/>
        </row>
        <row r="716">
          <cell r="A716"/>
          <cell r="E716"/>
          <cell r="F716"/>
          <cell r="G716"/>
          <cell r="H716"/>
          <cell r="I716"/>
          <cell r="J716"/>
          <cell r="K716"/>
          <cell r="L716"/>
          <cell r="M716"/>
        </row>
        <row r="717">
          <cell r="A717"/>
          <cell r="E717"/>
          <cell r="F717"/>
          <cell r="G717"/>
          <cell r="H717"/>
          <cell r="I717"/>
          <cell r="J717"/>
          <cell r="K717"/>
          <cell r="L717"/>
          <cell r="M717"/>
        </row>
        <row r="718">
          <cell r="A718"/>
          <cell r="E718"/>
          <cell r="F718"/>
          <cell r="G718"/>
          <cell r="H718"/>
          <cell r="I718"/>
          <cell r="J718"/>
          <cell r="K718"/>
          <cell r="L718"/>
          <cell r="M718"/>
        </row>
        <row r="719">
          <cell r="A719"/>
          <cell r="E719"/>
          <cell r="F719"/>
          <cell r="G719"/>
          <cell r="H719"/>
          <cell r="I719"/>
          <cell r="J719"/>
          <cell r="K719"/>
          <cell r="L719"/>
          <cell r="M719"/>
        </row>
        <row r="720">
          <cell r="A720"/>
          <cell r="E720"/>
          <cell r="F720"/>
          <cell r="G720"/>
          <cell r="H720"/>
          <cell r="I720"/>
          <cell r="J720"/>
          <cell r="K720"/>
          <cell r="L720"/>
          <cell r="M720"/>
        </row>
        <row r="721">
          <cell r="A721"/>
          <cell r="E721"/>
          <cell r="F721"/>
          <cell r="G721"/>
          <cell r="H721"/>
          <cell r="I721"/>
          <cell r="J721"/>
          <cell r="K721"/>
          <cell r="L721"/>
          <cell r="M721"/>
        </row>
        <row r="722">
          <cell r="A722"/>
          <cell r="E722"/>
          <cell r="F722"/>
          <cell r="G722"/>
          <cell r="H722"/>
          <cell r="I722"/>
          <cell r="J722"/>
          <cell r="K722"/>
          <cell r="L722"/>
          <cell r="M722"/>
        </row>
        <row r="723">
          <cell r="A723"/>
          <cell r="E723"/>
          <cell r="F723"/>
          <cell r="G723"/>
          <cell r="H723"/>
          <cell r="I723"/>
          <cell r="J723"/>
          <cell r="K723"/>
          <cell r="L723"/>
          <cell r="M723"/>
        </row>
        <row r="724">
          <cell r="A724"/>
          <cell r="E724"/>
          <cell r="F724"/>
          <cell r="G724"/>
          <cell r="H724"/>
          <cell r="I724"/>
          <cell r="J724"/>
          <cell r="K724"/>
          <cell r="L724"/>
          <cell r="M724"/>
        </row>
        <row r="725">
          <cell r="A725"/>
          <cell r="E725"/>
          <cell r="F725"/>
          <cell r="G725"/>
          <cell r="H725"/>
          <cell r="I725"/>
          <cell r="J725"/>
          <cell r="K725"/>
          <cell r="L725"/>
          <cell r="M725"/>
        </row>
        <row r="726">
          <cell r="A726"/>
          <cell r="E726"/>
          <cell r="F726"/>
          <cell r="G726"/>
          <cell r="H726"/>
          <cell r="I726"/>
          <cell r="J726"/>
          <cell r="K726"/>
          <cell r="L726"/>
          <cell r="M726"/>
        </row>
        <row r="727">
          <cell r="A727"/>
          <cell r="E727"/>
          <cell r="F727"/>
          <cell r="G727"/>
          <cell r="H727"/>
          <cell r="I727"/>
          <cell r="J727"/>
          <cell r="K727"/>
          <cell r="L727"/>
          <cell r="M727"/>
        </row>
        <row r="728">
          <cell r="A728"/>
          <cell r="E728"/>
          <cell r="F728"/>
          <cell r="G728"/>
          <cell r="H728"/>
          <cell r="I728"/>
          <cell r="J728"/>
          <cell r="K728"/>
          <cell r="L728"/>
          <cell r="M728"/>
        </row>
        <row r="729">
          <cell r="A729"/>
          <cell r="E729"/>
          <cell r="F729"/>
          <cell r="G729"/>
          <cell r="H729"/>
          <cell r="I729"/>
          <cell r="J729"/>
          <cell r="K729"/>
          <cell r="L729"/>
          <cell r="M729"/>
        </row>
        <row r="730">
          <cell r="A730"/>
          <cell r="E730"/>
          <cell r="F730"/>
          <cell r="G730"/>
          <cell r="H730"/>
          <cell r="I730"/>
          <cell r="J730"/>
          <cell r="K730"/>
          <cell r="L730"/>
          <cell r="M730"/>
        </row>
        <row r="731">
          <cell r="A731"/>
          <cell r="E731"/>
          <cell r="F731"/>
          <cell r="G731"/>
          <cell r="H731"/>
          <cell r="I731"/>
          <cell r="J731"/>
          <cell r="K731"/>
          <cell r="L731"/>
          <cell r="M731"/>
        </row>
        <row r="732">
          <cell r="A732"/>
          <cell r="E732"/>
          <cell r="F732"/>
          <cell r="G732"/>
          <cell r="H732"/>
          <cell r="I732"/>
          <cell r="J732"/>
          <cell r="K732"/>
          <cell r="L732"/>
          <cell r="M732"/>
        </row>
        <row r="733">
          <cell r="A733"/>
          <cell r="E733"/>
          <cell r="F733"/>
          <cell r="G733"/>
          <cell r="H733"/>
          <cell r="I733"/>
          <cell r="J733"/>
          <cell r="K733"/>
          <cell r="L733"/>
          <cell r="M733"/>
        </row>
        <row r="734">
          <cell r="A734"/>
          <cell r="E734"/>
          <cell r="F734"/>
          <cell r="G734"/>
          <cell r="H734"/>
          <cell r="I734"/>
          <cell r="J734"/>
          <cell r="K734"/>
          <cell r="L734"/>
          <cell r="M734"/>
        </row>
        <row r="735">
          <cell r="A735"/>
          <cell r="E735"/>
          <cell r="F735"/>
          <cell r="G735"/>
          <cell r="H735"/>
          <cell r="I735"/>
          <cell r="J735"/>
          <cell r="K735"/>
          <cell r="L735"/>
          <cell r="M735"/>
        </row>
        <row r="736">
          <cell r="A736"/>
          <cell r="E736"/>
          <cell r="F736"/>
          <cell r="G736"/>
          <cell r="H736"/>
          <cell r="I736"/>
          <cell r="J736"/>
          <cell r="K736"/>
          <cell r="L736"/>
          <cell r="M736"/>
        </row>
        <row r="737">
          <cell r="A737"/>
          <cell r="E737"/>
          <cell r="F737"/>
          <cell r="G737"/>
          <cell r="H737"/>
          <cell r="I737"/>
          <cell r="J737"/>
          <cell r="K737"/>
          <cell r="L737"/>
          <cell r="M737"/>
        </row>
        <row r="738">
          <cell r="A738"/>
          <cell r="E738"/>
          <cell r="F738"/>
          <cell r="G738"/>
          <cell r="H738"/>
          <cell r="I738"/>
          <cell r="J738"/>
          <cell r="K738"/>
          <cell r="L738"/>
          <cell r="M738"/>
        </row>
        <row r="739">
          <cell r="A739"/>
          <cell r="E739"/>
          <cell r="F739"/>
          <cell r="G739"/>
          <cell r="H739"/>
          <cell r="I739"/>
          <cell r="J739"/>
          <cell r="K739"/>
          <cell r="L739"/>
          <cell r="M739"/>
        </row>
        <row r="740">
          <cell r="A740"/>
          <cell r="E740"/>
          <cell r="F740"/>
          <cell r="G740"/>
          <cell r="H740"/>
          <cell r="I740"/>
          <cell r="J740"/>
          <cell r="K740"/>
          <cell r="L740"/>
          <cell r="M740"/>
        </row>
        <row r="741">
          <cell r="A741"/>
          <cell r="E741"/>
          <cell r="F741"/>
          <cell r="G741"/>
          <cell r="H741"/>
          <cell r="I741"/>
          <cell r="J741"/>
          <cell r="K741"/>
          <cell r="L741"/>
          <cell r="M741"/>
        </row>
        <row r="742">
          <cell r="A742"/>
          <cell r="E742"/>
          <cell r="F742"/>
          <cell r="G742"/>
          <cell r="H742"/>
          <cell r="I742"/>
          <cell r="J742"/>
          <cell r="K742"/>
          <cell r="L742"/>
          <cell r="M742"/>
        </row>
        <row r="743">
          <cell r="A743"/>
          <cell r="E743"/>
          <cell r="F743"/>
          <cell r="G743"/>
          <cell r="H743"/>
          <cell r="I743"/>
          <cell r="J743"/>
          <cell r="K743"/>
          <cell r="L743"/>
          <cell r="M743"/>
        </row>
        <row r="744">
          <cell r="A744"/>
          <cell r="E744"/>
          <cell r="F744"/>
          <cell r="G744"/>
          <cell r="H744"/>
          <cell r="I744"/>
          <cell r="J744"/>
          <cell r="K744"/>
          <cell r="L744"/>
          <cell r="M744"/>
        </row>
        <row r="745">
          <cell r="A745"/>
          <cell r="E745"/>
          <cell r="F745"/>
          <cell r="G745"/>
          <cell r="H745"/>
          <cell r="I745"/>
          <cell r="J745"/>
          <cell r="K745"/>
          <cell r="L745"/>
          <cell r="M745"/>
        </row>
        <row r="746">
          <cell r="A746"/>
          <cell r="E746"/>
          <cell r="F746"/>
          <cell r="G746"/>
          <cell r="H746"/>
          <cell r="I746"/>
          <cell r="J746"/>
          <cell r="K746"/>
          <cell r="L746"/>
          <cell r="M746"/>
        </row>
        <row r="747">
          <cell r="A747"/>
          <cell r="E747"/>
          <cell r="F747"/>
          <cell r="G747"/>
          <cell r="H747"/>
          <cell r="I747"/>
          <cell r="J747"/>
          <cell r="K747"/>
          <cell r="L747"/>
          <cell r="M747"/>
        </row>
        <row r="748">
          <cell r="A748"/>
          <cell r="E748"/>
          <cell r="F748"/>
          <cell r="G748"/>
          <cell r="H748"/>
          <cell r="I748"/>
          <cell r="J748"/>
          <cell r="K748"/>
          <cell r="L748"/>
          <cell r="M748"/>
        </row>
        <row r="749">
          <cell r="A749"/>
          <cell r="E749"/>
          <cell r="F749"/>
          <cell r="G749"/>
          <cell r="H749"/>
          <cell r="I749"/>
          <cell r="J749"/>
          <cell r="K749"/>
          <cell r="L749"/>
          <cell r="M749"/>
        </row>
        <row r="750">
          <cell r="A750"/>
          <cell r="E750"/>
          <cell r="F750"/>
          <cell r="G750"/>
          <cell r="H750"/>
          <cell r="I750"/>
          <cell r="J750"/>
          <cell r="K750"/>
          <cell r="L750"/>
          <cell r="M750"/>
        </row>
        <row r="751">
          <cell r="A751"/>
          <cell r="E751"/>
          <cell r="F751"/>
          <cell r="G751"/>
          <cell r="H751"/>
          <cell r="I751"/>
          <cell r="J751"/>
          <cell r="K751"/>
          <cell r="L751"/>
          <cell r="M751"/>
        </row>
        <row r="752">
          <cell r="A752"/>
          <cell r="E752"/>
          <cell r="F752"/>
          <cell r="G752"/>
          <cell r="H752"/>
          <cell r="I752"/>
          <cell r="J752"/>
          <cell r="K752"/>
          <cell r="L752"/>
          <cell r="M752"/>
        </row>
        <row r="753">
          <cell r="A753"/>
          <cell r="E753"/>
          <cell r="F753"/>
          <cell r="G753"/>
          <cell r="H753"/>
          <cell r="I753"/>
          <cell r="J753"/>
          <cell r="K753"/>
          <cell r="L753"/>
          <cell r="M753"/>
        </row>
        <row r="754">
          <cell r="A754"/>
          <cell r="E754"/>
          <cell r="F754"/>
          <cell r="G754"/>
          <cell r="H754"/>
          <cell r="I754"/>
          <cell r="J754"/>
          <cell r="K754"/>
          <cell r="L754"/>
          <cell r="M754"/>
        </row>
        <row r="755">
          <cell r="A755"/>
          <cell r="E755"/>
          <cell r="F755"/>
          <cell r="G755"/>
          <cell r="H755"/>
          <cell r="I755"/>
          <cell r="J755"/>
          <cell r="K755"/>
          <cell r="L755"/>
          <cell r="M755"/>
        </row>
        <row r="756">
          <cell r="A756"/>
          <cell r="E756"/>
          <cell r="F756"/>
          <cell r="G756"/>
          <cell r="H756"/>
          <cell r="I756"/>
          <cell r="J756"/>
          <cell r="K756"/>
          <cell r="L756"/>
          <cell r="M756"/>
        </row>
        <row r="757">
          <cell r="A757"/>
          <cell r="E757"/>
          <cell r="F757"/>
          <cell r="G757"/>
          <cell r="H757"/>
          <cell r="I757"/>
          <cell r="J757"/>
          <cell r="K757"/>
          <cell r="L757"/>
          <cell r="M757"/>
        </row>
        <row r="758">
          <cell r="A758"/>
          <cell r="E758"/>
          <cell r="F758"/>
          <cell r="G758"/>
          <cell r="H758"/>
          <cell r="I758"/>
          <cell r="J758"/>
          <cell r="K758"/>
          <cell r="L758"/>
          <cell r="M758"/>
        </row>
        <row r="759">
          <cell r="A759"/>
          <cell r="E759"/>
          <cell r="F759"/>
          <cell r="G759"/>
          <cell r="H759"/>
          <cell r="I759"/>
          <cell r="J759"/>
          <cell r="K759"/>
          <cell r="L759"/>
          <cell r="M759"/>
        </row>
        <row r="760">
          <cell r="A760"/>
          <cell r="E760"/>
          <cell r="F760"/>
          <cell r="G760"/>
          <cell r="H760"/>
          <cell r="I760"/>
          <cell r="J760"/>
          <cell r="K760"/>
          <cell r="L760"/>
          <cell r="M760"/>
        </row>
        <row r="761">
          <cell r="A761"/>
          <cell r="E761"/>
          <cell r="F761"/>
          <cell r="G761"/>
          <cell r="H761"/>
          <cell r="I761"/>
          <cell r="J761"/>
          <cell r="K761"/>
          <cell r="L761"/>
          <cell r="M761"/>
        </row>
        <row r="762">
          <cell r="A762"/>
          <cell r="E762"/>
          <cell r="F762"/>
          <cell r="G762"/>
          <cell r="H762"/>
          <cell r="I762"/>
          <cell r="J762"/>
          <cell r="K762"/>
          <cell r="L762"/>
          <cell r="M762"/>
        </row>
        <row r="763">
          <cell r="A763"/>
          <cell r="E763"/>
          <cell r="F763"/>
          <cell r="G763"/>
          <cell r="H763"/>
          <cell r="I763"/>
          <cell r="J763"/>
          <cell r="K763"/>
          <cell r="L763"/>
          <cell r="M763"/>
        </row>
        <row r="764">
          <cell r="A764"/>
          <cell r="E764"/>
          <cell r="F764"/>
          <cell r="G764"/>
          <cell r="H764"/>
          <cell r="I764"/>
          <cell r="J764"/>
          <cell r="K764"/>
          <cell r="L764"/>
          <cell r="M764"/>
        </row>
        <row r="765">
          <cell r="A765"/>
          <cell r="E765"/>
          <cell r="F765"/>
          <cell r="G765"/>
          <cell r="H765"/>
          <cell r="I765"/>
          <cell r="J765"/>
          <cell r="K765"/>
          <cell r="L765"/>
          <cell r="M765"/>
        </row>
        <row r="766">
          <cell r="A766"/>
          <cell r="E766"/>
          <cell r="F766"/>
          <cell r="G766"/>
          <cell r="H766"/>
          <cell r="I766"/>
          <cell r="J766"/>
          <cell r="K766"/>
          <cell r="L766"/>
          <cell r="M766"/>
        </row>
        <row r="767">
          <cell r="A767"/>
          <cell r="E767"/>
          <cell r="F767"/>
          <cell r="G767"/>
          <cell r="H767"/>
          <cell r="I767"/>
          <cell r="J767"/>
          <cell r="K767"/>
          <cell r="L767"/>
          <cell r="M767"/>
        </row>
        <row r="768">
          <cell r="A768"/>
          <cell r="E768"/>
          <cell r="F768"/>
          <cell r="G768"/>
          <cell r="H768"/>
          <cell r="I768"/>
          <cell r="J768"/>
          <cell r="K768"/>
          <cell r="L768"/>
          <cell r="M768"/>
        </row>
        <row r="769">
          <cell r="A769"/>
          <cell r="E769"/>
          <cell r="F769"/>
          <cell r="G769"/>
          <cell r="H769"/>
          <cell r="I769"/>
          <cell r="J769"/>
          <cell r="K769"/>
          <cell r="L769"/>
          <cell r="M769"/>
        </row>
        <row r="770">
          <cell r="A770"/>
          <cell r="E770"/>
          <cell r="F770"/>
          <cell r="G770"/>
          <cell r="H770"/>
          <cell r="I770"/>
          <cell r="J770"/>
          <cell r="K770"/>
          <cell r="L770"/>
          <cell r="M770"/>
        </row>
        <row r="771">
          <cell r="A771"/>
          <cell r="E771"/>
          <cell r="F771"/>
          <cell r="G771"/>
          <cell r="H771"/>
          <cell r="I771"/>
          <cell r="J771"/>
          <cell r="K771"/>
          <cell r="L771"/>
          <cell r="M771"/>
        </row>
        <row r="772">
          <cell r="A772"/>
          <cell r="E772"/>
          <cell r="F772"/>
          <cell r="G772"/>
          <cell r="H772"/>
          <cell r="I772"/>
          <cell r="J772"/>
          <cell r="K772"/>
          <cell r="L772"/>
          <cell r="M772"/>
        </row>
        <row r="773">
          <cell r="A773"/>
          <cell r="E773"/>
          <cell r="F773"/>
          <cell r="G773"/>
          <cell r="H773"/>
          <cell r="I773"/>
          <cell r="J773"/>
          <cell r="K773"/>
          <cell r="L773"/>
          <cell r="M773"/>
        </row>
        <row r="774">
          <cell r="A774"/>
          <cell r="E774"/>
          <cell r="F774"/>
          <cell r="G774"/>
          <cell r="H774"/>
          <cell r="I774"/>
          <cell r="J774"/>
          <cell r="K774"/>
          <cell r="L774"/>
          <cell r="M774"/>
        </row>
        <row r="775">
          <cell r="A775"/>
          <cell r="E775"/>
          <cell r="F775"/>
          <cell r="G775"/>
          <cell r="H775"/>
          <cell r="I775"/>
          <cell r="J775"/>
          <cell r="K775"/>
          <cell r="L775"/>
          <cell r="M775"/>
        </row>
        <row r="776">
          <cell r="A776"/>
          <cell r="E776"/>
          <cell r="F776"/>
          <cell r="G776"/>
          <cell r="H776"/>
          <cell r="I776"/>
          <cell r="J776"/>
          <cell r="K776"/>
          <cell r="L776"/>
          <cell r="M776"/>
        </row>
        <row r="777">
          <cell r="A777"/>
          <cell r="E777"/>
          <cell r="F777"/>
          <cell r="G777"/>
          <cell r="H777"/>
          <cell r="I777"/>
          <cell r="J777"/>
          <cell r="K777"/>
          <cell r="L777"/>
          <cell r="M777"/>
        </row>
        <row r="778">
          <cell r="A778"/>
          <cell r="E778"/>
          <cell r="F778"/>
          <cell r="G778"/>
          <cell r="H778"/>
          <cell r="I778"/>
          <cell r="J778"/>
          <cell r="K778"/>
          <cell r="L778"/>
          <cell r="M778"/>
        </row>
        <row r="779">
          <cell r="A779"/>
          <cell r="E779"/>
          <cell r="F779"/>
          <cell r="G779"/>
          <cell r="H779"/>
          <cell r="I779"/>
          <cell r="J779"/>
          <cell r="K779"/>
          <cell r="L779"/>
          <cell r="M779"/>
        </row>
        <row r="780">
          <cell r="A780"/>
          <cell r="E780"/>
          <cell r="F780"/>
          <cell r="G780"/>
          <cell r="H780"/>
          <cell r="I780"/>
          <cell r="J780"/>
          <cell r="K780"/>
          <cell r="L780"/>
          <cell r="M780"/>
        </row>
        <row r="781">
          <cell r="A781"/>
          <cell r="E781"/>
          <cell r="F781"/>
          <cell r="G781"/>
          <cell r="H781"/>
          <cell r="I781"/>
          <cell r="J781"/>
          <cell r="K781"/>
          <cell r="L781"/>
          <cell r="M781"/>
        </row>
        <row r="782">
          <cell r="A782"/>
          <cell r="E782"/>
          <cell r="F782"/>
          <cell r="G782"/>
          <cell r="H782"/>
          <cell r="I782"/>
          <cell r="J782"/>
          <cell r="K782"/>
          <cell r="L782"/>
          <cell r="M782"/>
        </row>
        <row r="783">
          <cell r="A783"/>
          <cell r="E783"/>
          <cell r="F783"/>
          <cell r="G783"/>
          <cell r="H783"/>
          <cell r="I783"/>
          <cell r="J783"/>
          <cell r="K783"/>
          <cell r="L783"/>
          <cell r="M783"/>
        </row>
        <row r="784">
          <cell r="A784"/>
          <cell r="E784"/>
          <cell r="F784"/>
          <cell r="G784"/>
          <cell r="H784"/>
          <cell r="I784"/>
          <cell r="J784"/>
          <cell r="K784"/>
          <cell r="L784"/>
          <cell r="M784"/>
        </row>
        <row r="785">
          <cell r="A785"/>
          <cell r="E785"/>
          <cell r="F785"/>
          <cell r="G785"/>
          <cell r="H785"/>
          <cell r="I785"/>
          <cell r="J785"/>
          <cell r="K785"/>
          <cell r="L785"/>
          <cell r="M785"/>
        </row>
        <row r="786">
          <cell r="A786"/>
          <cell r="E786"/>
          <cell r="F786"/>
          <cell r="G786"/>
          <cell r="H786"/>
          <cell r="I786"/>
          <cell r="J786"/>
          <cell r="K786"/>
          <cell r="L786"/>
          <cell r="M786"/>
        </row>
        <row r="787">
          <cell r="A787"/>
          <cell r="E787"/>
          <cell r="F787"/>
          <cell r="G787"/>
          <cell r="H787"/>
          <cell r="I787"/>
          <cell r="J787"/>
          <cell r="K787"/>
          <cell r="L787"/>
          <cell r="M787"/>
        </row>
        <row r="788">
          <cell r="A788"/>
          <cell r="E788"/>
          <cell r="F788"/>
          <cell r="G788"/>
          <cell r="H788"/>
          <cell r="I788"/>
          <cell r="J788"/>
          <cell r="K788"/>
          <cell r="L788"/>
          <cell r="M788"/>
        </row>
        <row r="789">
          <cell r="A789"/>
          <cell r="E789"/>
          <cell r="F789"/>
          <cell r="G789"/>
          <cell r="H789"/>
          <cell r="I789"/>
          <cell r="J789"/>
          <cell r="K789"/>
          <cell r="L789"/>
          <cell r="M789"/>
        </row>
        <row r="790">
          <cell r="A790"/>
          <cell r="E790"/>
          <cell r="F790"/>
          <cell r="G790"/>
          <cell r="H790"/>
          <cell r="I790"/>
          <cell r="J790"/>
          <cell r="K790"/>
          <cell r="L790"/>
          <cell r="M790"/>
        </row>
        <row r="791">
          <cell r="A791"/>
          <cell r="E791"/>
          <cell r="F791"/>
          <cell r="G791"/>
          <cell r="H791"/>
          <cell r="I791"/>
          <cell r="J791"/>
          <cell r="K791"/>
          <cell r="L791"/>
          <cell r="M791"/>
        </row>
        <row r="792">
          <cell r="A792"/>
          <cell r="E792"/>
          <cell r="F792"/>
          <cell r="G792"/>
          <cell r="H792"/>
          <cell r="I792"/>
          <cell r="J792"/>
          <cell r="K792"/>
          <cell r="L792"/>
          <cell r="M792"/>
        </row>
        <row r="793">
          <cell r="A793"/>
          <cell r="E793"/>
          <cell r="F793"/>
          <cell r="G793"/>
          <cell r="H793"/>
          <cell r="I793"/>
          <cell r="J793"/>
          <cell r="K793"/>
          <cell r="L793"/>
          <cell r="M793"/>
        </row>
        <row r="794">
          <cell r="A794"/>
          <cell r="E794"/>
          <cell r="F794"/>
          <cell r="G794"/>
          <cell r="H794"/>
          <cell r="I794"/>
          <cell r="J794"/>
          <cell r="K794"/>
          <cell r="L794"/>
          <cell r="M794"/>
        </row>
        <row r="795">
          <cell r="A795"/>
          <cell r="E795"/>
          <cell r="F795"/>
          <cell r="G795"/>
          <cell r="H795"/>
          <cell r="I795"/>
          <cell r="J795"/>
          <cell r="K795"/>
          <cell r="L795"/>
          <cell r="M795"/>
        </row>
        <row r="796">
          <cell r="A796"/>
          <cell r="E796"/>
          <cell r="F796"/>
          <cell r="G796"/>
          <cell r="H796"/>
          <cell r="I796"/>
          <cell r="J796"/>
          <cell r="K796"/>
          <cell r="L796"/>
          <cell r="M796"/>
        </row>
        <row r="797">
          <cell r="A797"/>
          <cell r="E797"/>
          <cell r="F797"/>
          <cell r="G797"/>
          <cell r="H797"/>
          <cell r="I797"/>
          <cell r="J797"/>
          <cell r="K797"/>
          <cell r="L797"/>
          <cell r="M797"/>
        </row>
        <row r="798">
          <cell r="A798"/>
          <cell r="E798"/>
          <cell r="F798"/>
          <cell r="G798"/>
          <cell r="H798"/>
          <cell r="I798"/>
          <cell r="J798"/>
          <cell r="K798"/>
          <cell r="L798"/>
          <cell r="M798"/>
        </row>
        <row r="799">
          <cell r="A799"/>
          <cell r="E799"/>
          <cell r="F799"/>
          <cell r="G799"/>
          <cell r="H799"/>
          <cell r="I799"/>
          <cell r="J799"/>
          <cell r="K799"/>
          <cell r="L799"/>
          <cell r="M799"/>
        </row>
        <row r="800">
          <cell r="A800"/>
          <cell r="E800"/>
          <cell r="F800"/>
          <cell r="G800"/>
          <cell r="H800"/>
          <cell r="I800"/>
          <cell r="J800"/>
          <cell r="K800"/>
          <cell r="L800"/>
          <cell r="M800"/>
        </row>
        <row r="801">
          <cell r="A801"/>
          <cell r="E801"/>
          <cell r="F801"/>
          <cell r="G801"/>
          <cell r="H801"/>
          <cell r="I801"/>
          <cell r="J801"/>
          <cell r="K801"/>
          <cell r="L801"/>
          <cell r="M801"/>
        </row>
        <row r="802">
          <cell r="A802"/>
          <cell r="E802"/>
          <cell r="F802"/>
          <cell r="G802"/>
          <cell r="H802"/>
          <cell r="I802"/>
          <cell r="J802"/>
          <cell r="K802"/>
          <cell r="L802"/>
          <cell r="M802"/>
        </row>
        <row r="803">
          <cell r="A803"/>
          <cell r="E803"/>
          <cell r="F803"/>
          <cell r="G803"/>
          <cell r="H803"/>
          <cell r="I803"/>
          <cell r="J803"/>
          <cell r="K803"/>
          <cell r="L803"/>
          <cell r="M803"/>
        </row>
        <row r="804">
          <cell r="A804"/>
          <cell r="E804"/>
          <cell r="F804"/>
          <cell r="G804"/>
          <cell r="H804"/>
          <cell r="I804"/>
          <cell r="J804"/>
          <cell r="K804"/>
          <cell r="L804"/>
          <cell r="M804"/>
        </row>
        <row r="805">
          <cell r="A805"/>
          <cell r="E805"/>
          <cell r="F805"/>
          <cell r="G805"/>
          <cell r="H805"/>
          <cell r="I805"/>
          <cell r="J805"/>
          <cell r="K805"/>
          <cell r="L805"/>
          <cell r="M805"/>
        </row>
        <row r="806">
          <cell r="A806"/>
          <cell r="E806"/>
          <cell r="F806"/>
          <cell r="G806"/>
          <cell r="H806"/>
          <cell r="I806"/>
          <cell r="J806"/>
          <cell r="K806"/>
          <cell r="L806"/>
          <cell r="M806"/>
        </row>
        <row r="807">
          <cell r="A807"/>
          <cell r="E807"/>
          <cell r="F807"/>
          <cell r="G807"/>
          <cell r="H807"/>
          <cell r="I807"/>
          <cell r="J807"/>
          <cell r="K807"/>
          <cell r="L807"/>
          <cell r="M807"/>
        </row>
        <row r="808">
          <cell r="A808"/>
          <cell r="E808"/>
          <cell r="F808"/>
          <cell r="G808"/>
          <cell r="H808"/>
          <cell r="I808"/>
          <cell r="J808"/>
          <cell r="K808"/>
          <cell r="L808"/>
          <cell r="M808"/>
        </row>
        <row r="809">
          <cell r="A809"/>
          <cell r="E809"/>
          <cell r="F809"/>
          <cell r="G809"/>
          <cell r="H809"/>
          <cell r="I809"/>
          <cell r="J809"/>
          <cell r="K809"/>
          <cell r="L809"/>
          <cell r="M809"/>
        </row>
        <row r="810">
          <cell r="A810"/>
          <cell r="E810"/>
          <cell r="F810"/>
          <cell r="G810"/>
          <cell r="H810"/>
          <cell r="I810"/>
          <cell r="J810"/>
          <cell r="K810"/>
          <cell r="L810"/>
          <cell r="M810"/>
        </row>
        <row r="811">
          <cell r="A811"/>
          <cell r="E811"/>
          <cell r="F811"/>
          <cell r="G811"/>
          <cell r="H811"/>
          <cell r="I811"/>
          <cell r="J811"/>
          <cell r="K811"/>
          <cell r="L811"/>
          <cell r="M811"/>
        </row>
        <row r="812">
          <cell r="A812"/>
          <cell r="E812"/>
          <cell r="F812"/>
          <cell r="G812"/>
          <cell r="H812"/>
          <cell r="I812"/>
          <cell r="J812"/>
          <cell r="K812"/>
          <cell r="L812"/>
          <cell r="M812"/>
        </row>
        <row r="813">
          <cell r="A813"/>
          <cell r="E813"/>
          <cell r="F813"/>
          <cell r="G813"/>
          <cell r="H813"/>
          <cell r="I813"/>
          <cell r="J813"/>
          <cell r="K813"/>
          <cell r="L813"/>
          <cell r="M813"/>
        </row>
        <row r="814">
          <cell r="A814"/>
          <cell r="E814"/>
          <cell r="F814"/>
          <cell r="G814"/>
          <cell r="H814"/>
          <cell r="I814"/>
          <cell r="J814"/>
          <cell r="K814"/>
          <cell r="L814"/>
          <cell r="M814"/>
        </row>
        <row r="815">
          <cell r="A815"/>
          <cell r="E815"/>
          <cell r="F815"/>
          <cell r="G815"/>
          <cell r="H815"/>
          <cell r="I815"/>
          <cell r="J815"/>
          <cell r="K815"/>
          <cell r="L815"/>
          <cell r="M815"/>
        </row>
        <row r="816">
          <cell r="A816"/>
          <cell r="E816"/>
          <cell r="F816"/>
          <cell r="G816"/>
          <cell r="H816"/>
          <cell r="I816"/>
          <cell r="J816"/>
          <cell r="K816"/>
          <cell r="L816"/>
          <cell r="M816"/>
        </row>
        <row r="817">
          <cell r="A817"/>
          <cell r="E817"/>
          <cell r="F817"/>
          <cell r="G817"/>
          <cell r="H817"/>
          <cell r="I817"/>
          <cell r="J817"/>
          <cell r="K817"/>
          <cell r="L817"/>
          <cell r="M817"/>
        </row>
        <row r="818">
          <cell r="A818"/>
          <cell r="E818"/>
          <cell r="F818"/>
          <cell r="G818"/>
          <cell r="H818"/>
          <cell r="I818"/>
          <cell r="J818"/>
          <cell r="K818"/>
          <cell r="L818"/>
          <cell r="M818"/>
        </row>
        <row r="819">
          <cell r="A819"/>
          <cell r="E819"/>
          <cell r="F819"/>
          <cell r="G819"/>
          <cell r="H819"/>
          <cell r="I819"/>
          <cell r="J819"/>
          <cell r="K819"/>
          <cell r="L819"/>
          <cell r="M819"/>
        </row>
        <row r="820">
          <cell r="A820"/>
          <cell r="E820"/>
          <cell r="F820"/>
          <cell r="G820"/>
          <cell r="H820"/>
          <cell r="I820"/>
          <cell r="J820"/>
          <cell r="K820"/>
          <cell r="L820"/>
          <cell r="M820"/>
        </row>
        <row r="821">
          <cell r="A821"/>
          <cell r="E821"/>
          <cell r="F821"/>
          <cell r="G821"/>
          <cell r="H821"/>
          <cell r="I821"/>
          <cell r="J821"/>
          <cell r="K821"/>
          <cell r="L821"/>
          <cell r="M821"/>
        </row>
        <row r="822">
          <cell r="A822"/>
          <cell r="E822"/>
          <cell r="F822"/>
          <cell r="G822"/>
          <cell r="H822"/>
          <cell r="I822"/>
          <cell r="J822"/>
          <cell r="K822"/>
          <cell r="L822"/>
          <cell r="M822"/>
        </row>
        <row r="823">
          <cell r="A823"/>
          <cell r="E823"/>
          <cell r="F823"/>
          <cell r="G823"/>
          <cell r="H823"/>
          <cell r="I823"/>
          <cell r="J823"/>
          <cell r="K823"/>
          <cell r="L823"/>
          <cell r="M823"/>
        </row>
        <row r="824">
          <cell r="A824"/>
          <cell r="E824"/>
          <cell r="F824"/>
          <cell r="G824"/>
          <cell r="H824"/>
          <cell r="I824"/>
          <cell r="J824"/>
          <cell r="K824"/>
          <cell r="L824"/>
          <cell r="M824"/>
        </row>
        <row r="825">
          <cell r="A825"/>
          <cell r="E825"/>
          <cell r="F825"/>
          <cell r="G825"/>
          <cell r="H825"/>
          <cell r="I825"/>
          <cell r="J825"/>
          <cell r="K825"/>
          <cell r="L825"/>
          <cell r="M825"/>
        </row>
        <row r="826">
          <cell r="A826"/>
          <cell r="E826"/>
          <cell r="F826"/>
          <cell r="G826"/>
          <cell r="H826"/>
          <cell r="I826"/>
          <cell r="J826"/>
          <cell r="K826"/>
          <cell r="L826"/>
          <cell r="M826"/>
        </row>
        <row r="827">
          <cell r="A827"/>
          <cell r="E827"/>
          <cell r="F827"/>
          <cell r="G827"/>
          <cell r="H827"/>
          <cell r="I827"/>
          <cell r="J827"/>
          <cell r="K827"/>
          <cell r="L827"/>
          <cell r="M827"/>
        </row>
        <row r="828">
          <cell r="A828"/>
          <cell r="E828"/>
          <cell r="F828"/>
          <cell r="G828"/>
          <cell r="H828"/>
          <cell r="I828"/>
          <cell r="J828"/>
          <cell r="K828"/>
          <cell r="L828"/>
          <cell r="M828"/>
        </row>
        <row r="829">
          <cell r="A829"/>
          <cell r="E829"/>
          <cell r="F829"/>
          <cell r="G829"/>
          <cell r="H829"/>
          <cell r="I829"/>
          <cell r="J829"/>
          <cell r="K829"/>
          <cell r="L829"/>
          <cell r="M829"/>
        </row>
        <row r="830">
          <cell r="A830"/>
          <cell r="E830"/>
          <cell r="F830"/>
          <cell r="G830"/>
          <cell r="H830"/>
          <cell r="I830"/>
          <cell r="J830"/>
          <cell r="K830"/>
          <cell r="L830"/>
          <cell r="M830"/>
        </row>
        <row r="831">
          <cell r="A831"/>
          <cell r="E831"/>
          <cell r="F831"/>
          <cell r="G831"/>
          <cell r="H831"/>
          <cell r="I831"/>
          <cell r="J831"/>
          <cell r="K831"/>
          <cell r="L831"/>
          <cell r="M831"/>
        </row>
        <row r="832">
          <cell r="A832"/>
          <cell r="E832"/>
          <cell r="F832"/>
          <cell r="G832"/>
          <cell r="H832"/>
          <cell r="I832"/>
          <cell r="J832"/>
          <cell r="K832"/>
          <cell r="L832"/>
          <cell r="M832"/>
        </row>
        <row r="833">
          <cell r="A833"/>
          <cell r="E833"/>
          <cell r="F833"/>
          <cell r="G833"/>
          <cell r="H833"/>
          <cell r="I833"/>
          <cell r="J833"/>
          <cell r="K833"/>
          <cell r="L833"/>
          <cell r="M833"/>
        </row>
        <row r="834">
          <cell r="A834"/>
          <cell r="E834"/>
          <cell r="F834"/>
          <cell r="G834"/>
          <cell r="H834"/>
          <cell r="I834"/>
          <cell r="J834"/>
          <cell r="K834"/>
          <cell r="L834"/>
          <cell r="M834"/>
        </row>
        <row r="835">
          <cell r="A835"/>
          <cell r="E835"/>
          <cell r="F835"/>
          <cell r="G835"/>
          <cell r="H835"/>
          <cell r="I835"/>
          <cell r="J835"/>
          <cell r="K835"/>
          <cell r="L835"/>
          <cell r="M835"/>
        </row>
        <row r="836">
          <cell r="A836"/>
          <cell r="E836"/>
          <cell r="F836"/>
          <cell r="G836"/>
          <cell r="H836"/>
          <cell r="I836"/>
          <cell r="J836"/>
          <cell r="K836"/>
          <cell r="L836"/>
          <cell r="M836"/>
        </row>
        <row r="837">
          <cell r="A837"/>
          <cell r="E837"/>
          <cell r="F837"/>
          <cell r="G837"/>
          <cell r="H837"/>
          <cell r="I837"/>
          <cell r="J837"/>
          <cell r="K837"/>
          <cell r="L837"/>
          <cell r="M837"/>
        </row>
        <row r="838">
          <cell r="A838"/>
          <cell r="E838"/>
          <cell r="F838"/>
          <cell r="G838"/>
          <cell r="H838"/>
          <cell r="I838"/>
          <cell r="J838"/>
          <cell r="K838"/>
          <cell r="L838"/>
          <cell r="M838"/>
        </row>
        <row r="839">
          <cell r="A839"/>
          <cell r="E839"/>
          <cell r="F839"/>
          <cell r="G839"/>
          <cell r="H839"/>
          <cell r="I839"/>
          <cell r="J839"/>
          <cell r="K839"/>
          <cell r="L839"/>
          <cell r="M839"/>
        </row>
        <row r="840">
          <cell r="A840"/>
          <cell r="E840"/>
          <cell r="F840"/>
          <cell r="G840"/>
          <cell r="H840"/>
          <cell r="I840"/>
          <cell r="J840"/>
          <cell r="K840"/>
          <cell r="L840"/>
          <cell r="M840"/>
        </row>
        <row r="841">
          <cell r="A841"/>
          <cell r="E841"/>
          <cell r="F841"/>
          <cell r="G841"/>
          <cell r="H841"/>
          <cell r="I841"/>
          <cell r="J841"/>
          <cell r="K841"/>
          <cell r="L841"/>
          <cell r="M841"/>
        </row>
        <row r="842">
          <cell r="A842"/>
          <cell r="E842"/>
          <cell r="F842"/>
          <cell r="G842"/>
          <cell r="H842"/>
          <cell r="I842"/>
          <cell r="J842"/>
          <cell r="K842"/>
          <cell r="L842"/>
          <cell r="M842"/>
        </row>
        <row r="843">
          <cell r="A843"/>
          <cell r="E843"/>
          <cell r="F843"/>
          <cell r="G843"/>
          <cell r="H843"/>
          <cell r="I843"/>
          <cell r="J843"/>
          <cell r="K843"/>
          <cell r="L843"/>
          <cell r="M843"/>
        </row>
        <row r="844">
          <cell r="A844"/>
          <cell r="E844"/>
          <cell r="F844"/>
          <cell r="G844"/>
          <cell r="H844"/>
          <cell r="I844"/>
          <cell r="J844"/>
          <cell r="K844"/>
          <cell r="L844"/>
          <cell r="M844"/>
        </row>
        <row r="845">
          <cell r="A845"/>
          <cell r="E845"/>
          <cell r="F845"/>
          <cell r="G845"/>
          <cell r="H845"/>
          <cell r="I845"/>
          <cell r="J845"/>
          <cell r="K845"/>
          <cell r="L845"/>
          <cell r="M845"/>
        </row>
        <row r="846">
          <cell r="A846"/>
          <cell r="E846"/>
          <cell r="F846"/>
          <cell r="G846"/>
          <cell r="H846"/>
          <cell r="I846"/>
          <cell r="J846"/>
          <cell r="K846"/>
          <cell r="L846"/>
          <cell r="M846"/>
        </row>
        <row r="847">
          <cell r="A847"/>
          <cell r="E847"/>
          <cell r="F847"/>
          <cell r="G847"/>
          <cell r="H847"/>
          <cell r="I847"/>
          <cell r="J847"/>
          <cell r="K847"/>
          <cell r="L847"/>
          <cell r="M847"/>
        </row>
        <row r="848">
          <cell r="A848"/>
          <cell r="E848"/>
          <cell r="F848"/>
          <cell r="G848"/>
          <cell r="H848"/>
          <cell r="I848"/>
          <cell r="J848"/>
          <cell r="K848"/>
          <cell r="L848"/>
          <cell r="M848"/>
        </row>
        <row r="849">
          <cell r="A849"/>
          <cell r="E849"/>
          <cell r="F849"/>
          <cell r="G849"/>
          <cell r="H849"/>
          <cell r="I849"/>
          <cell r="J849"/>
          <cell r="K849"/>
          <cell r="L849"/>
          <cell r="M849"/>
        </row>
        <row r="850">
          <cell r="A850"/>
          <cell r="E850"/>
          <cell r="F850"/>
          <cell r="G850"/>
          <cell r="H850"/>
          <cell r="I850"/>
          <cell r="J850"/>
          <cell r="K850"/>
          <cell r="L850"/>
          <cell r="M850"/>
        </row>
        <row r="851">
          <cell r="A851"/>
          <cell r="E851"/>
          <cell r="F851"/>
          <cell r="G851"/>
          <cell r="H851"/>
          <cell r="I851"/>
          <cell r="J851"/>
          <cell r="K851"/>
          <cell r="L851"/>
          <cell r="M851"/>
        </row>
        <row r="852">
          <cell r="A852"/>
          <cell r="E852"/>
          <cell r="F852"/>
          <cell r="G852"/>
          <cell r="H852"/>
          <cell r="I852"/>
          <cell r="J852"/>
          <cell r="K852"/>
          <cell r="L852"/>
          <cell r="M852"/>
        </row>
        <row r="853">
          <cell r="A853"/>
          <cell r="E853"/>
          <cell r="F853"/>
          <cell r="G853"/>
          <cell r="H853"/>
          <cell r="I853"/>
          <cell r="J853"/>
          <cell r="K853"/>
          <cell r="L853"/>
          <cell r="M853"/>
        </row>
        <row r="854">
          <cell r="A854"/>
          <cell r="E854"/>
          <cell r="F854"/>
          <cell r="G854"/>
          <cell r="H854"/>
          <cell r="I854"/>
          <cell r="J854"/>
          <cell r="K854"/>
          <cell r="L854"/>
          <cell r="M854"/>
        </row>
        <row r="855">
          <cell r="A855"/>
          <cell r="E855"/>
          <cell r="F855"/>
          <cell r="G855"/>
          <cell r="H855"/>
          <cell r="I855"/>
          <cell r="J855"/>
          <cell r="K855"/>
          <cell r="L855"/>
          <cell r="M855"/>
        </row>
        <row r="856">
          <cell r="A856"/>
          <cell r="E856"/>
          <cell r="F856"/>
          <cell r="G856"/>
          <cell r="H856"/>
          <cell r="I856"/>
          <cell r="J856"/>
          <cell r="K856"/>
          <cell r="L856"/>
          <cell r="M856"/>
        </row>
        <row r="857">
          <cell r="A857"/>
          <cell r="E857"/>
          <cell r="F857"/>
          <cell r="G857"/>
          <cell r="H857"/>
          <cell r="I857"/>
          <cell r="J857"/>
          <cell r="K857"/>
          <cell r="L857"/>
          <cell r="M857"/>
        </row>
        <row r="858">
          <cell r="A858"/>
          <cell r="E858"/>
          <cell r="F858"/>
          <cell r="G858"/>
          <cell r="H858"/>
          <cell r="I858"/>
          <cell r="J858"/>
          <cell r="K858"/>
          <cell r="L858"/>
          <cell r="M858"/>
        </row>
        <row r="859">
          <cell r="A859"/>
          <cell r="E859"/>
          <cell r="F859"/>
          <cell r="G859"/>
          <cell r="H859"/>
          <cell r="I859"/>
          <cell r="J859"/>
          <cell r="K859"/>
          <cell r="L859"/>
          <cell r="M859"/>
        </row>
        <row r="860">
          <cell r="A860"/>
          <cell r="E860"/>
          <cell r="F860"/>
          <cell r="G860"/>
          <cell r="H860"/>
          <cell r="I860"/>
          <cell r="J860"/>
          <cell r="K860"/>
          <cell r="L860"/>
          <cell r="M860"/>
        </row>
        <row r="861">
          <cell r="A861"/>
          <cell r="E861"/>
          <cell r="F861"/>
          <cell r="G861"/>
          <cell r="H861"/>
          <cell r="I861"/>
          <cell r="J861"/>
          <cell r="K861"/>
          <cell r="L861"/>
          <cell r="M861"/>
        </row>
        <row r="862">
          <cell r="A862"/>
          <cell r="E862"/>
          <cell r="F862"/>
          <cell r="G862"/>
          <cell r="H862"/>
          <cell r="I862"/>
          <cell r="J862"/>
          <cell r="K862"/>
          <cell r="L862"/>
          <cell r="M862"/>
        </row>
        <row r="863">
          <cell r="A863"/>
          <cell r="E863"/>
          <cell r="F863"/>
          <cell r="G863"/>
          <cell r="H863"/>
          <cell r="I863"/>
          <cell r="J863"/>
          <cell r="K863"/>
          <cell r="L863"/>
          <cell r="M863"/>
        </row>
        <row r="864">
          <cell r="A864"/>
          <cell r="E864"/>
          <cell r="F864"/>
          <cell r="G864"/>
          <cell r="H864"/>
          <cell r="I864"/>
          <cell r="J864"/>
          <cell r="K864"/>
          <cell r="L864"/>
          <cell r="M864"/>
        </row>
        <row r="865">
          <cell r="A865"/>
          <cell r="E865"/>
          <cell r="F865"/>
          <cell r="G865"/>
          <cell r="H865"/>
          <cell r="I865"/>
          <cell r="J865"/>
          <cell r="K865"/>
          <cell r="L865"/>
          <cell r="M865"/>
        </row>
        <row r="866">
          <cell r="A866"/>
          <cell r="E866"/>
          <cell r="F866"/>
          <cell r="G866"/>
          <cell r="H866"/>
          <cell r="I866"/>
          <cell r="J866"/>
          <cell r="K866"/>
          <cell r="L866"/>
          <cell r="M866"/>
        </row>
        <row r="867">
          <cell r="A867"/>
          <cell r="E867"/>
          <cell r="F867"/>
          <cell r="G867"/>
          <cell r="H867"/>
          <cell r="I867"/>
          <cell r="J867"/>
          <cell r="K867"/>
          <cell r="L867"/>
          <cell r="M867"/>
        </row>
        <row r="868">
          <cell r="A868"/>
          <cell r="E868"/>
          <cell r="F868"/>
          <cell r="G868"/>
          <cell r="H868"/>
          <cell r="I868"/>
          <cell r="J868"/>
          <cell r="K868"/>
          <cell r="L868"/>
          <cell r="M868"/>
        </row>
        <row r="869">
          <cell r="A869"/>
          <cell r="E869"/>
          <cell r="F869"/>
          <cell r="G869"/>
          <cell r="H869"/>
          <cell r="I869"/>
          <cell r="J869"/>
          <cell r="K869"/>
          <cell r="L869"/>
          <cell r="M869"/>
        </row>
        <row r="870">
          <cell r="A870"/>
          <cell r="E870"/>
          <cell r="F870"/>
          <cell r="G870"/>
          <cell r="H870"/>
          <cell r="I870"/>
          <cell r="J870"/>
          <cell r="K870"/>
          <cell r="L870"/>
          <cell r="M870"/>
        </row>
        <row r="871">
          <cell r="A871"/>
          <cell r="E871"/>
          <cell r="F871"/>
          <cell r="G871"/>
          <cell r="H871"/>
          <cell r="I871"/>
          <cell r="J871"/>
          <cell r="K871"/>
          <cell r="L871"/>
          <cell r="M871"/>
        </row>
        <row r="872">
          <cell r="A872"/>
          <cell r="E872"/>
          <cell r="F872"/>
          <cell r="G872"/>
          <cell r="H872"/>
          <cell r="I872"/>
          <cell r="J872"/>
          <cell r="K872"/>
          <cell r="L872"/>
          <cell r="M872"/>
        </row>
        <row r="873">
          <cell r="A873"/>
          <cell r="E873"/>
          <cell r="F873"/>
          <cell r="G873"/>
          <cell r="H873"/>
          <cell r="I873"/>
          <cell r="J873"/>
          <cell r="K873"/>
          <cell r="L873"/>
          <cell r="M873"/>
        </row>
        <row r="874">
          <cell r="A874"/>
          <cell r="E874"/>
          <cell r="F874"/>
          <cell r="G874"/>
          <cell r="H874"/>
          <cell r="I874"/>
          <cell r="J874"/>
          <cell r="K874"/>
          <cell r="L874"/>
          <cell r="M874"/>
        </row>
        <row r="875">
          <cell r="A875"/>
          <cell r="E875"/>
          <cell r="F875"/>
          <cell r="G875"/>
          <cell r="H875"/>
          <cell r="I875"/>
          <cell r="J875"/>
          <cell r="K875"/>
          <cell r="L875"/>
          <cell r="M875"/>
        </row>
        <row r="876">
          <cell r="A876"/>
          <cell r="E876"/>
          <cell r="F876"/>
          <cell r="G876"/>
          <cell r="H876"/>
          <cell r="I876"/>
          <cell r="J876"/>
          <cell r="K876"/>
          <cell r="L876"/>
          <cell r="M876"/>
        </row>
        <row r="877">
          <cell r="A877"/>
          <cell r="E877"/>
          <cell r="F877"/>
          <cell r="G877"/>
          <cell r="H877"/>
          <cell r="I877"/>
          <cell r="J877"/>
          <cell r="K877"/>
          <cell r="L877"/>
          <cell r="M877"/>
        </row>
        <row r="878">
          <cell r="A878"/>
          <cell r="E878"/>
          <cell r="F878"/>
          <cell r="G878"/>
          <cell r="H878"/>
          <cell r="I878"/>
          <cell r="J878"/>
          <cell r="K878"/>
          <cell r="L878"/>
          <cell r="M878"/>
        </row>
        <row r="879">
          <cell r="A879"/>
          <cell r="E879"/>
          <cell r="F879"/>
          <cell r="G879"/>
          <cell r="H879"/>
          <cell r="I879"/>
          <cell r="J879"/>
          <cell r="K879"/>
          <cell r="L879"/>
          <cell r="M879"/>
        </row>
        <row r="880">
          <cell r="A880"/>
          <cell r="E880"/>
          <cell r="F880"/>
          <cell r="G880"/>
          <cell r="H880"/>
          <cell r="I880"/>
          <cell r="J880"/>
          <cell r="K880"/>
          <cell r="L880"/>
          <cell r="M880"/>
        </row>
        <row r="881">
          <cell r="A881"/>
          <cell r="E881"/>
          <cell r="F881"/>
          <cell r="G881"/>
          <cell r="H881"/>
          <cell r="I881"/>
          <cell r="J881"/>
          <cell r="K881"/>
          <cell r="L881"/>
          <cell r="M881"/>
        </row>
        <row r="882">
          <cell r="A882"/>
          <cell r="E882"/>
          <cell r="F882"/>
          <cell r="G882"/>
          <cell r="H882"/>
          <cell r="I882"/>
          <cell r="J882"/>
          <cell r="K882"/>
          <cell r="L882"/>
          <cell r="M882"/>
        </row>
        <row r="883">
          <cell r="A883"/>
          <cell r="E883"/>
          <cell r="F883"/>
          <cell r="G883"/>
          <cell r="H883"/>
          <cell r="I883"/>
          <cell r="J883"/>
          <cell r="K883"/>
          <cell r="L883"/>
          <cell r="M883"/>
        </row>
        <row r="884">
          <cell r="A884"/>
          <cell r="E884"/>
          <cell r="F884"/>
          <cell r="G884"/>
          <cell r="H884"/>
          <cell r="I884"/>
          <cell r="J884"/>
          <cell r="K884"/>
          <cell r="L884"/>
          <cell r="M884"/>
        </row>
        <row r="885">
          <cell r="A885"/>
          <cell r="E885"/>
          <cell r="F885"/>
          <cell r="G885"/>
          <cell r="H885"/>
          <cell r="I885"/>
          <cell r="J885"/>
          <cell r="K885"/>
          <cell r="L885"/>
          <cell r="M885"/>
        </row>
        <row r="886">
          <cell r="A886"/>
          <cell r="E886"/>
          <cell r="F886"/>
          <cell r="G886"/>
          <cell r="H886"/>
          <cell r="I886"/>
          <cell r="J886"/>
          <cell r="K886"/>
          <cell r="L886"/>
          <cell r="M886"/>
        </row>
        <row r="887">
          <cell r="A887"/>
          <cell r="E887"/>
          <cell r="F887"/>
          <cell r="G887"/>
          <cell r="H887"/>
          <cell r="I887"/>
          <cell r="J887"/>
          <cell r="K887"/>
          <cell r="L887"/>
          <cell r="M887"/>
        </row>
        <row r="888">
          <cell r="A888"/>
          <cell r="E888"/>
          <cell r="F888"/>
          <cell r="G888"/>
          <cell r="H888"/>
          <cell r="I888"/>
          <cell r="J888"/>
          <cell r="K888"/>
          <cell r="L888"/>
          <cell r="M888"/>
        </row>
        <row r="889">
          <cell r="A889"/>
          <cell r="E889"/>
          <cell r="F889"/>
          <cell r="G889"/>
          <cell r="H889"/>
          <cell r="I889"/>
          <cell r="J889"/>
          <cell r="K889"/>
          <cell r="L889"/>
          <cell r="M889"/>
        </row>
        <row r="890">
          <cell r="A890"/>
          <cell r="E890"/>
          <cell r="F890"/>
          <cell r="G890"/>
          <cell r="H890"/>
          <cell r="I890"/>
          <cell r="J890"/>
          <cell r="K890"/>
          <cell r="L890"/>
          <cell r="M890"/>
        </row>
        <row r="891">
          <cell r="A891"/>
          <cell r="E891"/>
          <cell r="F891"/>
          <cell r="G891"/>
          <cell r="H891"/>
          <cell r="I891"/>
          <cell r="J891"/>
          <cell r="K891"/>
          <cell r="L891"/>
          <cell r="M891"/>
        </row>
        <row r="892">
          <cell r="A892"/>
          <cell r="E892"/>
          <cell r="F892"/>
          <cell r="G892"/>
          <cell r="H892"/>
          <cell r="I892"/>
          <cell r="J892"/>
          <cell r="K892"/>
          <cell r="L892"/>
          <cell r="M892"/>
        </row>
        <row r="893">
          <cell r="A893"/>
          <cell r="E893"/>
          <cell r="F893"/>
          <cell r="G893"/>
          <cell r="H893"/>
          <cell r="I893"/>
          <cell r="J893"/>
          <cell r="K893"/>
          <cell r="L893"/>
          <cell r="M893"/>
        </row>
        <row r="894">
          <cell r="A894"/>
          <cell r="E894"/>
          <cell r="F894"/>
          <cell r="G894"/>
          <cell r="H894"/>
          <cell r="I894"/>
          <cell r="J894"/>
          <cell r="K894"/>
          <cell r="L894"/>
          <cell r="M894"/>
        </row>
        <row r="895">
          <cell r="A895"/>
          <cell r="E895"/>
          <cell r="F895"/>
          <cell r="G895"/>
          <cell r="H895"/>
          <cell r="I895"/>
          <cell r="J895"/>
          <cell r="K895"/>
          <cell r="L895"/>
          <cell r="M895"/>
        </row>
        <row r="896">
          <cell r="A896"/>
          <cell r="E896"/>
          <cell r="F896"/>
          <cell r="G896"/>
          <cell r="H896"/>
          <cell r="I896"/>
          <cell r="J896"/>
          <cell r="K896"/>
          <cell r="L896"/>
          <cell r="M896"/>
        </row>
        <row r="897">
          <cell r="A897"/>
          <cell r="E897"/>
          <cell r="F897"/>
          <cell r="G897"/>
          <cell r="H897"/>
          <cell r="I897"/>
          <cell r="J897"/>
          <cell r="K897"/>
          <cell r="L897"/>
          <cell r="M897"/>
        </row>
        <row r="898">
          <cell r="A898"/>
          <cell r="E898"/>
          <cell r="F898"/>
          <cell r="G898"/>
          <cell r="H898"/>
          <cell r="I898"/>
          <cell r="J898"/>
          <cell r="K898"/>
          <cell r="L898"/>
          <cell r="M898"/>
        </row>
        <row r="899">
          <cell r="A899"/>
          <cell r="E899"/>
          <cell r="F899"/>
          <cell r="G899"/>
          <cell r="H899"/>
          <cell r="I899"/>
          <cell r="J899"/>
          <cell r="K899"/>
          <cell r="L899"/>
          <cell r="M899"/>
        </row>
        <row r="900">
          <cell r="A900"/>
          <cell r="E900"/>
          <cell r="F900"/>
          <cell r="G900"/>
          <cell r="H900"/>
          <cell r="I900"/>
          <cell r="J900"/>
          <cell r="K900"/>
          <cell r="L900"/>
          <cell r="M900"/>
        </row>
        <row r="901">
          <cell r="A901"/>
          <cell r="E901"/>
          <cell r="F901"/>
          <cell r="G901"/>
          <cell r="H901"/>
          <cell r="I901"/>
          <cell r="J901"/>
          <cell r="K901"/>
          <cell r="L901"/>
          <cell r="M901"/>
        </row>
        <row r="902">
          <cell r="A902"/>
          <cell r="E902"/>
          <cell r="F902"/>
          <cell r="G902"/>
          <cell r="H902"/>
          <cell r="I902"/>
          <cell r="J902"/>
          <cell r="K902"/>
          <cell r="L902"/>
          <cell r="M902"/>
        </row>
        <row r="903">
          <cell r="A903"/>
          <cell r="E903"/>
          <cell r="F903"/>
          <cell r="G903"/>
          <cell r="H903"/>
          <cell r="I903"/>
          <cell r="J903"/>
          <cell r="K903"/>
          <cell r="L903"/>
          <cell r="M903"/>
        </row>
        <row r="904">
          <cell r="A904"/>
          <cell r="E904"/>
          <cell r="F904"/>
          <cell r="G904"/>
          <cell r="H904"/>
          <cell r="I904"/>
          <cell r="J904"/>
          <cell r="K904"/>
          <cell r="L904"/>
          <cell r="M904"/>
        </row>
        <row r="905">
          <cell r="A905"/>
          <cell r="E905"/>
          <cell r="F905"/>
          <cell r="G905"/>
          <cell r="H905"/>
          <cell r="I905"/>
          <cell r="J905"/>
          <cell r="K905"/>
          <cell r="L905"/>
          <cell r="M905"/>
        </row>
        <row r="906">
          <cell r="A906"/>
          <cell r="E906"/>
          <cell r="F906"/>
          <cell r="G906"/>
          <cell r="H906"/>
          <cell r="I906"/>
          <cell r="J906"/>
          <cell r="K906"/>
          <cell r="L906"/>
          <cell r="M906"/>
        </row>
        <row r="907">
          <cell r="A907"/>
          <cell r="E907"/>
          <cell r="F907"/>
          <cell r="G907"/>
          <cell r="H907"/>
          <cell r="I907"/>
          <cell r="J907"/>
          <cell r="K907"/>
          <cell r="L907"/>
          <cell r="M907"/>
        </row>
        <row r="908">
          <cell r="A908"/>
          <cell r="E908"/>
          <cell r="F908"/>
          <cell r="G908"/>
          <cell r="H908"/>
          <cell r="I908"/>
          <cell r="J908"/>
          <cell r="K908"/>
          <cell r="L908"/>
          <cell r="M908"/>
        </row>
        <row r="909">
          <cell r="A909"/>
          <cell r="E909"/>
          <cell r="F909"/>
          <cell r="G909"/>
          <cell r="H909"/>
          <cell r="I909"/>
          <cell r="J909"/>
          <cell r="K909"/>
          <cell r="L909"/>
          <cell r="M909"/>
        </row>
        <row r="910">
          <cell r="A910"/>
          <cell r="E910"/>
          <cell r="F910"/>
          <cell r="G910"/>
          <cell r="H910"/>
          <cell r="I910"/>
          <cell r="J910"/>
          <cell r="K910"/>
          <cell r="L910"/>
          <cell r="M910"/>
        </row>
        <row r="911">
          <cell r="A911"/>
          <cell r="E911"/>
          <cell r="F911"/>
          <cell r="G911"/>
          <cell r="H911"/>
          <cell r="I911"/>
          <cell r="J911"/>
          <cell r="K911"/>
          <cell r="L911"/>
          <cell r="M911"/>
        </row>
        <row r="912">
          <cell r="A912"/>
          <cell r="E912"/>
          <cell r="F912"/>
          <cell r="G912"/>
          <cell r="H912"/>
          <cell r="I912"/>
          <cell r="J912"/>
          <cell r="K912"/>
          <cell r="L912"/>
          <cell r="M912"/>
        </row>
        <row r="913">
          <cell r="A913"/>
          <cell r="E913"/>
          <cell r="F913"/>
          <cell r="G913"/>
          <cell r="H913"/>
          <cell r="I913"/>
          <cell r="J913"/>
          <cell r="K913"/>
          <cell r="L913"/>
          <cell r="M913"/>
        </row>
        <row r="914">
          <cell r="A914"/>
          <cell r="E914"/>
          <cell r="F914"/>
          <cell r="G914"/>
          <cell r="H914"/>
          <cell r="I914"/>
          <cell r="J914"/>
          <cell r="K914"/>
          <cell r="L914"/>
          <cell r="M914"/>
        </row>
        <row r="915">
          <cell r="A915"/>
          <cell r="E915"/>
          <cell r="F915"/>
          <cell r="G915"/>
          <cell r="H915"/>
          <cell r="I915"/>
          <cell r="J915"/>
          <cell r="K915"/>
          <cell r="L915"/>
          <cell r="M915"/>
        </row>
        <row r="916">
          <cell r="A916"/>
          <cell r="E916"/>
          <cell r="F916"/>
          <cell r="G916"/>
          <cell r="H916"/>
          <cell r="I916"/>
          <cell r="J916"/>
          <cell r="K916"/>
          <cell r="L916"/>
          <cell r="M916"/>
        </row>
        <row r="917">
          <cell r="A917"/>
          <cell r="E917"/>
          <cell r="F917"/>
          <cell r="G917"/>
          <cell r="H917"/>
          <cell r="I917"/>
          <cell r="J917"/>
          <cell r="K917"/>
          <cell r="L917"/>
          <cell r="M917"/>
        </row>
        <row r="918">
          <cell r="A918"/>
          <cell r="E918"/>
          <cell r="F918"/>
          <cell r="G918"/>
          <cell r="H918"/>
          <cell r="I918"/>
          <cell r="J918"/>
          <cell r="K918"/>
          <cell r="L918"/>
          <cell r="M918"/>
        </row>
        <row r="919">
          <cell r="A919"/>
          <cell r="E919"/>
          <cell r="F919"/>
          <cell r="G919"/>
          <cell r="H919"/>
          <cell r="I919"/>
          <cell r="J919"/>
          <cell r="K919"/>
          <cell r="L919"/>
          <cell r="M919"/>
        </row>
        <row r="920">
          <cell r="A920"/>
          <cell r="E920"/>
          <cell r="F920"/>
          <cell r="G920"/>
          <cell r="H920"/>
          <cell r="I920"/>
          <cell r="J920"/>
          <cell r="K920"/>
          <cell r="L920"/>
          <cell r="M920"/>
        </row>
        <row r="921">
          <cell r="A921"/>
          <cell r="E921"/>
          <cell r="F921"/>
          <cell r="G921"/>
          <cell r="H921"/>
          <cell r="I921"/>
          <cell r="J921"/>
          <cell r="K921"/>
          <cell r="L921"/>
          <cell r="M921"/>
        </row>
        <row r="922">
          <cell r="A922"/>
          <cell r="E922"/>
          <cell r="F922"/>
          <cell r="G922"/>
          <cell r="H922"/>
          <cell r="I922"/>
          <cell r="J922"/>
          <cell r="K922"/>
          <cell r="L922"/>
          <cell r="M922"/>
        </row>
        <row r="923">
          <cell r="A923"/>
          <cell r="E923"/>
          <cell r="F923"/>
          <cell r="G923"/>
          <cell r="H923"/>
          <cell r="I923"/>
          <cell r="J923"/>
          <cell r="K923"/>
          <cell r="L923"/>
          <cell r="M923"/>
        </row>
        <row r="924">
          <cell r="A924"/>
          <cell r="E924"/>
          <cell r="F924"/>
          <cell r="G924"/>
          <cell r="H924"/>
          <cell r="I924"/>
          <cell r="J924"/>
          <cell r="K924"/>
          <cell r="L924"/>
          <cell r="M924"/>
        </row>
        <row r="925">
          <cell r="A925"/>
          <cell r="E925"/>
          <cell r="F925"/>
          <cell r="G925"/>
          <cell r="H925"/>
          <cell r="I925"/>
          <cell r="J925"/>
          <cell r="K925"/>
          <cell r="L925"/>
          <cell r="M925"/>
        </row>
        <row r="926">
          <cell r="A926"/>
          <cell r="E926"/>
          <cell r="F926"/>
          <cell r="G926"/>
          <cell r="H926"/>
          <cell r="I926"/>
          <cell r="J926"/>
          <cell r="K926"/>
          <cell r="L926"/>
          <cell r="M926"/>
        </row>
        <row r="927">
          <cell r="A927"/>
          <cell r="E927"/>
          <cell r="F927"/>
          <cell r="G927"/>
          <cell r="H927"/>
          <cell r="I927"/>
          <cell r="J927"/>
          <cell r="K927"/>
          <cell r="L927"/>
          <cell r="M927"/>
        </row>
        <row r="928">
          <cell r="A928"/>
          <cell r="E928"/>
          <cell r="F928"/>
          <cell r="G928"/>
          <cell r="H928"/>
          <cell r="I928"/>
          <cell r="J928"/>
          <cell r="K928"/>
          <cell r="L928"/>
          <cell r="M928"/>
        </row>
        <row r="929">
          <cell r="A929"/>
          <cell r="E929"/>
          <cell r="F929"/>
          <cell r="G929"/>
          <cell r="H929"/>
          <cell r="I929"/>
          <cell r="J929"/>
          <cell r="K929"/>
          <cell r="L929"/>
          <cell r="M929"/>
        </row>
        <row r="930">
          <cell r="A930"/>
          <cell r="E930"/>
          <cell r="F930"/>
          <cell r="G930"/>
          <cell r="H930"/>
          <cell r="I930"/>
          <cell r="J930"/>
          <cell r="K930"/>
          <cell r="L930"/>
          <cell r="M930"/>
        </row>
        <row r="931">
          <cell r="A931"/>
          <cell r="E931"/>
          <cell r="F931"/>
          <cell r="G931"/>
          <cell r="H931"/>
          <cell r="I931"/>
          <cell r="J931"/>
          <cell r="K931"/>
          <cell r="L931"/>
          <cell r="M931"/>
        </row>
        <row r="932">
          <cell r="A932"/>
          <cell r="E932"/>
          <cell r="F932"/>
          <cell r="G932"/>
          <cell r="H932"/>
          <cell r="I932"/>
          <cell r="J932"/>
          <cell r="K932"/>
          <cell r="L932"/>
          <cell r="M932"/>
        </row>
        <row r="933">
          <cell r="A933"/>
          <cell r="E933"/>
          <cell r="F933"/>
          <cell r="G933"/>
          <cell r="H933"/>
          <cell r="I933"/>
          <cell r="J933"/>
          <cell r="K933"/>
          <cell r="L933"/>
          <cell r="M933"/>
        </row>
        <row r="934">
          <cell r="A934"/>
          <cell r="E934"/>
          <cell r="F934"/>
          <cell r="G934"/>
          <cell r="H934"/>
          <cell r="I934"/>
          <cell r="J934"/>
          <cell r="K934"/>
          <cell r="L934"/>
          <cell r="M934"/>
        </row>
        <row r="935">
          <cell r="A935"/>
          <cell r="E935"/>
          <cell r="F935"/>
          <cell r="G935"/>
          <cell r="H935"/>
          <cell r="I935"/>
          <cell r="J935"/>
          <cell r="K935"/>
          <cell r="L935"/>
          <cell r="M935"/>
        </row>
        <row r="936">
          <cell r="A936"/>
          <cell r="E936"/>
          <cell r="F936"/>
          <cell r="G936"/>
          <cell r="H936"/>
          <cell r="I936"/>
          <cell r="J936"/>
          <cell r="K936"/>
          <cell r="L936"/>
          <cell r="M936"/>
        </row>
        <row r="937">
          <cell r="A937"/>
          <cell r="E937"/>
          <cell r="F937"/>
          <cell r="G937"/>
          <cell r="H937"/>
          <cell r="I937"/>
          <cell r="J937"/>
          <cell r="K937"/>
          <cell r="L937"/>
          <cell r="M937"/>
        </row>
        <row r="938">
          <cell r="A938"/>
          <cell r="E938"/>
          <cell r="F938"/>
          <cell r="G938"/>
          <cell r="H938"/>
          <cell r="I938"/>
          <cell r="J938"/>
          <cell r="K938"/>
          <cell r="L938"/>
          <cell r="M938"/>
        </row>
        <row r="939">
          <cell r="A939"/>
          <cell r="E939"/>
          <cell r="F939"/>
          <cell r="G939"/>
          <cell r="H939"/>
          <cell r="I939"/>
          <cell r="J939"/>
          <cell r="K939"/>
          <cell r="L939"/>
          <cell r="M939"/>
        </row>
        <row r="940">
          <cell r="A940"/>
          <cell r="E940"/>
          <cell r="F940"/>
          <cell r="G940"/>
          <cell r="H940"/>
          <cell r="I940"/>
          <cell r="J940"/>
          <cell r="K940"/>
          <cell r="L940"/>
          <cell r="M940"/>
        </row>
        <row r="941">
          <cell r="A941"/>
          <cell r="E941"/>
          <cell r="F941"/>
          <cell r="G941"/>
          <cell r="H941"/>
          <cell r="I941"/>
          <cell r="J941"/>
          <cell r="K941"/>
          <cell r="L941"/>
          <cell r="M941"/>
        </row>
        <row r="942">
          <cell r="A942"/>
          <cell r="E942"/>
          <cell r="F942"/>
          <cell r="G942"/>
          <cell r="H942"/>
          <cell r="I942"/>
          <cell r="J942"/>
          <cell r="K942"/>
          <cell r="L942"/>
          <cell r="M942"/>
        </row>
        <row r="943">
          <cell r="A943"/>
          <cell r="E943"/>
          <cell r="F943"/>
          <cell r="G943"/>
          <cell r="H943"/>
          <cell r="I943"/>
          <cell r="J943"/>
          <cell r="K943"/>
          <cell r="L943"/>
          <cell r="M943"/>
        </row>
        <row r="944">
          <cell r="A944"/>
          <cell r="E944"/>
          <cell r="F944"/>
          <cell r="G944"/>
          <cell r="H944"/>
          <cell r="I944"/>
          <cell r="J944"/>
          <cell r="K944"/>
          <cell r="L944"/>
          <cell r="M944"/>
        </row>
        <row r="945">
          <cell r="A945"/>
          <cell r="E945"/>
          <cell r="F945"/>
          <cell r="G945"/>
          <cell r="H945"/>
          <cell r="I945"/>
          <cell r="J945"/>
          <cell r="K945"/>
          <cell r="L945"/>
          <cell r="M945"/>
        </row>
        <row r="946">
          <cell r="A946"/>
          <cell r="E946"/>
          <cell r="F946"/>
          <cell r="G946"/>
          <cell r="H946"/>
          <cell r="I946"/>
          <cell r="J946"/>
          <cell r="K946"/>
          <cell r="L946"/>
          <cell r="M946"/>
        </row>
        <row r="947">
          <cell r="A947"/>
          <cell r="E947"/>
          <cell r="F947"/>
          <cell r="G947"/>
          <cell r="H947"/>
          <cell r="I947"/>
          <cell r="J947"/>
          <cell r="K947"/>
          <cell r="L947"/>
          <cell r="M947"/>
        </row>
        <row r="948">
          <cell r="A948"/>
          <cell r="E948"/>
          <cell r="F948"/>
          <cell r="G948"/>
          <cell r="H948"/>
          <cell r="I948"/>
          <cell r="J948"/>
          <cell r="K948"/>
          <cell r="L948"/>
          <cell r="M948"/>
        </row>
        <row r="949">
          <cell r="A949"/>
          <cell r="E949"/>
          <cell r="F949"/>
          <cell r="G949"/>
          <cell r="H949"/>
          <cell r="I949"/>
          <cell r="J949"/>
          <cell r="K949"/>
          <cell r="L949"/>
          <cell r="M949"/>
        </row>
        <row r="950">
          <cell r="A950"/>
          <cell r="E950"/>
          <cell r="F950"/>
          <cell r="G950"/>
          <cell r="H950"/>
          <cell r="I950"/>
          <cell r="J950"/>
          <cell r="K950"/>
          <cell r="L950"/>
          <cell r="M950"/>
        </row>
        <row r="951">
          <cell r="A951"/>
          <cell r="E951"/>
          <cell r="F951"/>
          <cell r="G951"/>
          <cell r="H951"/>
          <cell r="I951"/>
          <cell r="J951"/>
          <cell r="K951"/>
          <cell r="L951"/>
          <cell r="M951"/>
        </row>
        <row r="952">
          <cell r="A952"/>
          <cell r="E952"/>
          <cell r="F952"/>
          <cell r="G952"/>
          <cell r="H952"/>
          <cell r="I952"/>
          <cell r="J952"/>
          <cell r="K952"/>
          <cell r="L952"/>
          <cell r="M952"/>
        </row>
        <row r="953">
          <cell r="A953"/>
          <cell r="E953"/>
          <cell r="F953"/>
          <cell r="G953"/>
          <cell r="H953"/>
          <cell r="I953"/>
          <cell r="J953"/>
          <cell r="K953"/>
          <cell r="L953"/>
          <cell r="M953"/>
        </row>
        <row r="954">
          <cell r="A954"/>
          <cell r="E954"/>
          <cell r="F954"/>
          <cell r="G954"/>
          <cell r="H954"/>
          <cell r="I954"/>
          <cell r="J954"/>
          <cell r="K954"/>
          <cell r="L954"/>
          <cell r="M954"/>
        </row>
        <row r="955">
          <cell r="A955"/>
          <cell r="E955"/>
          <cell r="F955"/>
          <cell r="G955"/>
          <cell r="H955"/>
          <cell r="I955"/>
          <cell r="J955"/>
          <cell r="K955"/>
          <cell r="L955"/>
          <cell r="M955"/>
        </row>
        <row r="956">
          <cell r="A956"/>
          <cell r="E956"/>
          <cell r="F956"/>
          <cell r="G956"/>
          <cell r="H956"/>
          <cell r="I956"/>
          <cell r="J956"/>
          <cell r="K956"/>
          <cell r="L956"/>
          <cell r="M956"/>
        </row>
        <row r="957">
          <cell r="A957"/>
          <cell r="E957"/>
          <cell r="F957"/>
          <cell r="G957"/>
          <cell r="H957"/>
          <cell r="I957"/>
          <cell r="J957"/>
          <cell r="K957"/>
          <cell r="L957"/>
          <cell r="M957"/>
        </row>
        <row r="958">
          <cell r="A958"/>
          <cell r="E958"/>
          <cell r="F958"/>
          <cell r="G958"/>
          <cell r="H958"/>
          <cell r="I958"/>
          <cell r="J958"/>
          <cell r="K958"/>
          <cell r="L958"/>
          <cell r="M958"/>
        </row>
        <row r="959">
          <cell r="A959"/>
          <cell r="E959"/>
          <cell r="F959"/>
          <cell r="G959"/>
          <cell r="H959"/>
          <cell r="I959"/>
          <cell r="J959"/>
          <cell r="K959"/>
          <cell r="L959"/>
          <cell r="M959"/>
        </row>
        <row r="960">
          <cell r="A960"/>
          <cell r="E960"/>
          <cell r="F960"/>
          <cell r="G960"/>
          <cell r="H960"/>
          <cell r="I960"/>
          <cell r="J960"/>
          <cell r="K960"/>
          <cell r="L960"/>
          <cell r="M960"/>
        </row>
        <row r="961">
          <cell r="A961"/>
          <cell r="E961"/>
          <cell r="F961"/>
          <cell r="G961"/>
          <cell r="H961"/>
          <cell r="I961"/>
          <cell r="J961"/>
          <cell r="K961"/>
          <cell r="L961"/>
          <cell r="M961"/>
        </row>
        <row r="962">
          <cell r="A962"/>
          <cell r="E962"/>
          <cell r="F962"/>
          <cell r="G962"/>
          <cell r="H962"/>
          <cell r="I962"/>
          <cell r="J962"/>
          <cell r="K962"/>
          <cell r="L962"/>
          <cell r="M962"/>
        </row>
        <row r="963">
          <cell r="A963"/>
          <cell r="E963"/>
          <cell r="F963"/>
          <cell r="G963"/>
          <cell r="H963"/>
          <cell r="I963"/>
          <cell r="J963"/>
          <cell r="K963"/>
          <cell r="L963"/>
          <cell r="M963"/>
        </row>
        <row r="964">
          <cell r="A964"/>
          <cell r="E964"/>
          <cell r="F964"/>
          <cell r="G964"/>
          <cell r="H964"/>
          <cell r="I964"/>
          <cell r="J964"/>
          <cell r="K964"/>
          <cell r="L964"/>
          <cell r="M964"/>
        </row>
        <row r="965">
          <cell r="A965"/>
          <cell r="E965"/>
          <cell r="F965"/>
          <cell r="G965"/>
          <cell r="H965"/>
          <cell r="I965"/>
          <cell r="J965"/>
          <cell r="K965"/>
          <cell r="L965"/>
          <cell r="M965"/>
        </row>
        <row r="966">
          <cell r="A966"/>
          <cell r="E966"/>
          <cell r="F966"/>
          <cell r="G966"/>
          <cell r="H966"/>
          <cell r="I966"/>
          <cell r="J966"/>
          <cell r="K966"/>
          <cell r="L966"/>
          <cell r="M966"/>
        </row>
        <row r="967">
          <cell r="A967"/>
          <cell r="E967"/>
          <cell r="F967"/>
          <cell r="G967"/>
          <cell r="H967"/>
          <cell r="I967"/>
          <cell r="J967"/>
          <cell r="K967"/>
          <cell r="L967"/>
          <cell r="M967"/>
        </row>
        <row r="968">
          <cell r="A968"/>
          <cell r="E968"/>
          <cell r="F968"/>
          <cell r="G968"/>
          <cell r="H968"/>
          <cell r="I968"/>
          <cell r="J968"/>
          <cell r="K968"/>
          <cell r="L968"/>
          <cell r="M968"/>
        </row>
        <row r="969">
          <cell r="A969"/>
          <cell r="E969"/>
          <cell r="F969"/>
          <cell r="G969"/>
          <cell r="H969"/>
          <cell r="I969"/>
          <cell r="J969"/>
          <cell r="K969"/>
          <cell r="L969"/>
          <cell r="M969"/>
        </row>
        <row r="970">
          <cell r="A970"/>
          <cell r="E970"/>
          <cell r="F970"/>
          <cell r="G970"/>
          <cell r="H970"/>
          <cell r="I970"/>
          <cell r="J970"/>
          <cell r="K970"/>
          <cell r="L970"/>
          <cell r="M970"/>
        </row>
        <row r="971">
          <cell r="A971"/>
          <cell r="E971"/>
          <cell r="F971"/>
          <cell r="G971"/>
          <cell r="H971"/>
          <cell r="I971"/>
          <cell r="J971"/>
          <cell r="K971"/>
          <cell r="L971"/>
          <cell r="M971"/>
        </row>
        <row r="972">
          <cell r="A972"/>
          <cell r="E972"/>
          <cell r="F972"/>
          <cell r="G972"/>
          <cell r="H972"/>
          <cell r="I972"/>
          <cell r="J972"/>
          <cell r="K972"/>
          <cell r="L972"/>
          <cell r="M972"/>
        </row>
        <row r="973">
          <cell r="A973"/>
          <cell r="E973"/>
          <cell r="F973"/>
          <cell r="G973"/>
          <cell r="H973"/>
          <cell r="I973"/>
          <cell r="J973"/>
          <cell r="K973"/>
          <cell r="L973"/>
          <cell r="M973"/>
        </row>
        <row r="974">
          <cell r="A974"/>
          <cell r="E974"/>
          <cell r="F974"/>
          <cell r="G974"/>
          <cell r="H974"/>
          <cell r="I974"/>
          <cell r="J974"/>
          <cell r="K974"/>
          <cell r="L974"/>
          <cell r="M974"/>
        </row>
        <row r="975">
          <cell r="A975"/>
          <cell r="E975"/>
          <cell r="F975"/>
          <cell r="G975"/>
          <cell r="H975"/>
          <cell r="I975"/>
          <cell r="J975"/>
          <cell r="K975"/>
          <cell r="L975"/>
          <cell r="M975"/>
        </row>
        <row r="976">
          <cell r="A976"/>
          <cell r="E976"/>
          <cell r="F976"/>
          <cell r="G976"/>
          <cell r="H976"/>
          <cell r="I976"/>
          <cell r="J976"/>
          <cell r="K976"/>
          <cell r="L976"/>
          <cell r="M976"/>
        </row>
        <row r="977">
          <cell r="A977"/>
          <cell r="E977"/>
          <cell r="F977"/>
          <cell r="G977"/>
          <cell r="H977"/>
          <cell r="I977"/>
          <cell r="J977"/>
          <cell r="K977"/>
          <cell r="L977"/>
          <cell r="M977"/>
        </row>
        <row r="978">
          <cell r="A978"/>
          <cell r="E978"/>
          <cell r="F978"/>
          <cell r="G978"/>
          <cell r="H978"/>
          <cell r="I978"/>
          <cell r="J978"/>
          <cell r="K978"/>
          <cell r="L978"/>
          <cell r="M978"/>
        </row>
        <row r="979">
          <cell r="A979"/>
          <cell r="E979"/>
          <cell r="F979"/>
          <cell r="G979"/>
          <cell r="H979"/>
          <cell r="I979"/>
          <cell r="J979"/>
          <cell r="K979"/>
          <cell r="L979"/>
          <cell r="M979"/>
        </row>
        <row r="980">
          <cell r="A980"/>
          <cell r="E980"/>
          <cell r="F980"/>
          <cell r="G980"/>
          <cell r="H980"/>
          <cell r="I980"/>
          <cell r="J980"/>
          <cell r="K980"/>
          <cell r="L980"/>
          <cell r="M980"/>
        </row>
        <row r="981">
          <cell r="A981"/>
          <cell r="E981"/>
          <cell r="F981"/>
          <cell r="G981"/>
          <cell r="H981"/>
          <cell r="I981"/>
          <cell r="J981"/>
          <cell r="K981"/>
          <cell r="L981"/>
          <cell r="M981"/>
        </row>
        <row r="982">
          <cell r="A982"/>
          <cell r="E982"/>
          <cell r="F982"/>
          <cell r="G982"/>
          <cell r="H982"/>
          <cell r="I982"/>
          <cell r="J982"/>
          <cell r="K982"/>
          <cell r="L982"/>
          <cell r="M982"/>
        </row>
        <row r="983">
          <cell r="A983"/>
          <cell r="E983"/>
          <cell r="F983"/>
          <cell r="G983"/>
          <cell r="H983"/>
          <cell r="I983"/>
          <cell r="J983"/>
          <cell r="K983"/>
          <cell r="L983"/>
          <cell r="M983"/>
        </row>
        <row r="984">
          <cell r="A984"/>
          <cell r="E984"/>
          <cell r="F984"/>
          <cell r="G984"/>
          <cell r="H984"/>
          <cell r="I984"/>
          <cell r="J984"/>
          <cell r="K984"/>
          <cell r="L984"/>
          <cell r="M984"/>
        </row>
        <row r="985">
          <cell r="A985"/>
          <cell r="E985"/>
          <cell r="F985"/>
          <cell r="G985"/>
          <cell r="H985"/>
          <cell r="I985"/>
          <cell r="J985"/>
          <cell r="K985"/>
          <cell r="L985"/>
          <cell r="M985"/>
        </row>
        <row r="986">
          <cell r="A986"/>
          <cell r="E986"/>
          <cell r="F986"/>
          <cell r="G986"/>
          <cell r="H986"/>
          <cell r="I986"/>
          <cell r="J986"/>
          <cell r="K986"/>
          <cell r="L986"/>
          <cell r="M986"/>
        </row>
        <row r="987">
          <cell r="A987"/>
          <cell r="E987"/>
          <cell r="F987"/>
          <cell r="G987"/>
          <cell r="H987"/>
          <cell r="I987"/>
          <cell r="J987"/>
          <cell r="K987"/>
          <cell r="L987"/>
          <cell r="M987"/>
        </row>
        <row r="988">
          <cell r="A988"/>
          <cell r="E988"/>
          <cell r="F988"/>
          <cell r="G988"/>
          <cell r="H988"/>
          <cell r="I988"/>
          <cell r="J988"/>
          <cell r="K988"/>
          <cell r="L988"/>
          <cell r="M988"/>
        </row>
        <row r="989">
          <cell r="A989"/>
          <cell r="E989"/>
          <cell r="F989"/>
          <cell r="G989"/>
          <cell r="H989"/>
          <cell r="I989"/>
          <cell r="J989"/>
          <cell r="K989"/>
          <cell r="L989"/>
          <cell r="M989"/>
        </row>
        <row r="990">
          <cell r="A990"/>
          <cell r="E990"/>
          <cell r="F990"/>
          <cell r="G990"/>
          <cell r="H990"/>
          <cell r="I990"/>
          <cell r="J990"/>
          <cell r="K990"/>
          <cell r="L990"/>
          <cell r="M990"/>
        </row>
        <row r="991">
          <cell r="A991"/>
          <cell r="E991"/>
          <cell r="F991"/>
          <cell r="G991"/>
          <cell r="H991"/>
          <cell r="I991"/>
          <cell r="J991"/>
          <cell r="K991"/>
          <cell r="L991"/>
          <cell r="M991"/>
        </row>
        <row r="992">
          <cell r="A992"/>
          <cell r="E992"/>
          <cell r="F992"/>
          <cell r="G992"/>
          <cell r="H992"/>
          <cell r="I992"/>
          <cell r="J992"/>
          <cell r="K992"/>
          <cell r="L992"/>
          <cell r="M992"/>
        </row>
        <row r="993">
          <cell r="A993"/>
          <cell r="E993"/>
          <cell r="F993"/>
          <cell r="G993"/>
          <cell r="H993"/>
          <cell r="I993"/>
          <cell r="J993"/>
          <cell r="K993"/>
          <cell r="L993"/>
          <cell r="M993"/>
        </row>
        <row r="994">
          <cell r="A994"/>
          <cell r="E994"/>
          <cell r="F994"/>
          <cell r="G994"/>
          <cell r="H994"/>
          <cell r="I994"/>
          <cell r="J994"/>
          <cell r="K994"/>
          <cell r="L994"/>
          <cell r="M994"/>
        </row>
        <row r="995">
          <cell r="A995"/>
          <cell r="E995"/>
          <cell r="F995"/>
          <cell r="G995"/>
          <cell r="H995"/>
          <cell r="I995"/>
          <cell r="J995"/>
          <cell r="K995"/>
          <cell r="L995"/>
          <cell r="M995"/>
        </row>
        <row r="996">
          <cell r="A996"/>
          <cell r="E996"/>
          <cell r="F996"/>
          <cell r="G996"/>
          <cell r="H996"/>
          <cell r="I996"/>
          <cell r="J996"/>
          <cell r="K996"/>
          <cell r="L996"/>
          <cell r="M996"/>
        </row>
        <row r="997">
          <cell r="A997"/>
          <cell r="E997"/>
          <cell r="F997"/>
          <cell r="G997"/>
          <cell r="H997"/>
          <cell r="I997"/>
          <cell r="J997"/>
          <cell r="K997"/>
          <cell r="L997"/>
          <cell r="M997"/>
        </row>
        <row r="998">
          <cell r="A998"/>
          <cell r="E998"/>
          <cell r="F998"/>
          <cell r="G998"/>
          <cell r="H998"/>
          <cell r="I998"/>
          <cell r="J998"/>
          <cell r="K998"/>
          <cell r="L998"/>
          <cell r="M998"/>
        </row>
        <row r="999">
          <cell r="A999"/>
          <cell r="E999"/>
          <cell r="F999"/>
          <cell r="G999"/>
          <cell r="H999"/>
          <cell r="I999"/>
          <cell r="J999"/>
          <cell r="K999"/>
          <cell r="L999"/>
          <cell r="M999"/>
        </row>
        <row r="1000">
          <cell r="A1000"/>
          <cell r="E1000"/>
          <cell r="F1000"/>
          <cell r="G1000"/>
          <cell r="H1000"/>
          <cell r="I1000"/>
          <cell r="J1000"/>
          <cell r="K1000"/>
          <cell r="L1000"/>
          <cell r="M1000"/>
        </row>
        <row r="1001">
          <cell r="A1001"/>
          <cell r="E1001"/>
          <cell r="F1001"/>
          <cell r="G1001"/>
          <cell r="H1001"/>
          <cell r="I1001"/>
          <cell r="J1001"/>
          <cell r="K1001"/>
          <cell r="L1001"/>
          <cell r="M1001"/>
        </row>
        <row r="1002">
          <cell r="A1002"/>
          <cell r="E1002"/>
          <cell r="F1002"/>
          <cell r="G1002"/>
          <cell r="H1002"/>
          <cell r="I1002"/>
          <cell r="J1002"/>
          <cell r="K1002"/>
          <cell r="L1002"/>
          <cell r="M1002"/>
        </row>
        <row r="1003">
          <cell r="A1003"/>
          <cell r="E1003"/>
          <cell r="F1003"/>
          <cell r="G1003"/>
          <cell r="H1003"/>
          <cell r="I1003"/>
          <cell r="J1003"/>
          <cell r="K1003"/>
          <cell r="L1003"/>
          <cell r="M1003"/>
        </row>
        <row r="1004">
          <cell r="A1004"/>
          <cell r="E1004"/>
          <cell r="F1004"/>
          <cell r="G1004"/>
          <cell r="H1004"/>
          <cell r="I1004"/>
          <cell r="J1004"/>
          <cell r="K1004"/>
          <cell r="L1004"/>
          <cell r="M1004"/>
        </row>
        <row r="1005">
          <cell r="A1005"/>
          <cell r="E1005"/>
          <cell r="F1005"/>
          <cell r="G1005"/>
          <cell r="H1005"/>
          <cell r="I1005"/>
          <cell r="J1005"/>
          <cell r="K1005"/>
          <cell r="L1005"/>
          <cell r="M1005"/>
        </row>
        <row r="1006">
          <cell r="A1006"/>
          <cell r="E1006"/>
          <cell r="F1006"/>
          <cell r="G1006"/>
          <cell r="H1006"/>
          <cell r="I1006"/>
          <cell r="J1006"/>
          <cell r="K1006"/>
          <cell r="L1006"/>
          <cell r="M1006"/>
        </row>
        <row r="1007">
          <cell r="A1007"/>
          <cell r="E1007"/>
          <cell r="F1007"/>
          <cell r="G1007"/>
          <cell r="H1007"/>
          <cell r="I1007"/>
          <cell r="J1007"/>
          <cell r="K1007"/>
          <cell r="L1007"/>
          <cell r="M1007"/>
        </row>
        <row r="1008">
          <cell r="A1008"/>
          <cell r="E1008"/>
          <cell r="F1008"/>
          <cell r="G1008"/>
          <cell r="H1008"/>
          <cell r="I1008"/>
          <cell r="J1008"/>
          <cell r="K1008"/>
          <cell r="L1008"/>
          <cell r="M1008"/>
        </row>
        <row r="1009">
          <cell r="A1009"/>
          <cell r="E1009"/>
          <cell r="F1009"/>
          <cell r="G1009"/>
          <cell r="H1009"/>
          <cell r="I1009"/>
          <cell r="J1009"/>
          <cell r="K1009"/>
          <cell r="L1009"/>
          <cell r="M1009"/>
        </row>
        <row r="1010">
          <cell r="A1010"/>
          <cell r="E1010"/>
          <cell r="F1010"/>
          <cell r="G1010"/>
          <cell r="H1010"/>
          <cell r="I1010"/>
          <cell r="J1010"/>
          <cell r="K1010"/>
          <cell r="L1010"/>
          <cell r="M1010"/>
        </row>
        <row r="1011">
          <cell r="A1011"/>
          <cell r="E1011"/>
          <cell r="F1011"/>
          <cell r="G1011"/>
          <cell r="H1011"/>
          <cell r="I1011"/>
          <cell r="J1011"/>
          <cell r="K1011"/>
          <cell r="L1011"/>
          <cell r="M1011"/>
        </row>
        <row r="1012">
          <cell r="A1012"/>
          <cell r="E1012"/>
          <cell r="F1012"/>
          <cell r="G1012"/>
          <cell r="H1012"/>
          <cell r="I1012"/>
          <cell r="J1012"/>
          <cell r="K1012"/>
          <cell r="L1012"/>
          <cell r="M1012"/>
        </row>
        <row r="1013">
          <cell r="A1013"/>
          <cell r="E1013"/>
          <cell r="F1013"/>
          <cell r="G1013"/>
          <cell r="H1013"/>
          <cell r="I1013"/>
          <cell r="J1013"/>
          <cell r="K1013"/>
          <cell r="L1013"/>
          <cell r="M1013"/>
        </row>
        <row r="1014">
          <cell r="A1014"/>
          <cell r="E1014"/>
          <cell r="F1014"/>
          <cell r="G1014"/>
          <cell r="H1014"/>
          <cell r="I1014"/>
          <cell r="J1014"/>
          <cell r="K1014"/>
          <cell r="L1014"/>
          <cell r="M1014"/>
        </row>
        <row r="1015">
          <cell r="A1015"/>
          <cell r="E1015"/>
          <cell r="F1015"/>
          <cell r="G1015"/>
          <cell r="H1015"/>
          <cell r="I1015"/>
          <cell r="J1015"/>
          <cell r="K1015"/>
          <cell r="L1015"/>
          <cell r="M1015"/>
        </row>
        <row r="1016">
          <cell r="A1016"/>
          <cell r="E1016"/>
          <cell r="F1016"/>
          <cell r="G1016"/>
          <cell r="H1016"/>
          <cell r="I1016"/>
          <cell r="J1016"/>
          <cell r="K1016"/>
          <cell r="L1016"/>
          <cell r="M1016"/>
        </row>
        <row r="1017">
          <cell r="A1017"/>
          <cell r="E1017"/>
          <cell r="F1017"/>
          <cell r="G1017"/>
          <cell r="H1017"/>
          <cell r="I1017"/>
          <cell r="J1017"/>
          <cell r="K1017"/>
          <cell r="L1017"/>
          <cell r="M1017"/>
        </row>
        <row r="1018">
          <cell r="A1018"/>
          <cell r="E1018"/>
          <cell r="F1018"/>
          <cell r="G1018"/>
          <cell r="H1018"/>
          <cell r="I1018"/>
          <cell r="J1018"/>
          <cell r="K1018"/>
          <cell r="L1018"/>
          <cell r="M1018"/>
        </row>
        <row r="1019">
          <cell r="A1019"/>
          <cell r="E1019"/>
          <cell r="F1019"/>
          <cell r="G1019"/>
          <cell r="H1019"/>
          <cell r="I1019"/>
          <cell r="J1019"/>
          <cell r="K1019"/>
          <cell r="L1019"/>
          <cell r="M1019"/>
        </row>
        <row r="1020">
          <cell r="A1020"/>
          <cell r="E1020"/>
          <cell r="F1020"/>
          <cell r="G1020"/>
          <cell r="H1020"/>
          <cell r="I1020"/>
          <cell r="J1020"/>
          <cell r="K1020"/>
          <cell r="L1020"/>
          <cell r="M1020"/>
        </row>
        <row r="1021">
          <cell r="A1021"/>
          <cell r="E1021"/>
          <cell r="F1021"/>
          <cell r="G1021"/>
          <cell r="H1021"/>
          <cell r="I1021"/>
          <cell r="J1021"/>
          <cell r="K1021"/>
          <cell r="L1021"/>
          <cell r="M1021"/>
        </row>
        <row r="1022">
          <cell r="A1022"/>
          <cell r="E1022"/>
          <cell r="F1022"/>
          <cell r="G1022"/>
          <cell r="H1022"/>
          <cell r="I1022"/>
          <cell r="J1022"/>
          <cell r="K1022"/>
          <cell r="L1022"/>
          <cell r="M1022"/>
        </row>
        <row r="1023">
          <cell r="A1023"/>
          <cell r="E1023"/>
          <cell r="F1023"/>
          <cell r="G1023"/>
          <cell r="H1023"/>
          <cell r="I1023"/>
          <cell r="J1023"/>
          <cell r="K1023"/>
          <cell r="L1023"/>
          <cell r="M1023"/>
        </row>
        <row r="1024">
          <cell r="A1024"/>
          <cell r="E1024"/>
          <cell r="F1024"/>
          <cell r="G1024"/>
          <cell r="H1024"/>
          <cell r="I1024"/>
          <cell r="J1024"/>
          <cell r="K1024"/>
          <cell r="L1024"/>
          <cell r="M1024"/>
        </row>
        <row r="1025">
          <cell r="A1025"/>
          <cell r="E1025"/>
          <cell r="F1025"/>
          <cell r="G1025"/>
          <cell r="H1025"/>
          <cell r="I1025"/>
          <cell r="J1025"/>
          <cell r="K1025"/>
          <cell r="L1025"/>
          <cell r="M1025"/>
        </row>
        <row r="1026">
          <cell r="A1026"/>
          <cell r="E1026"/>
          <cell r="F1026"/>
          <cell r="G1026"/>
          <cell r="H1026"/>
          <cell r="I1026"/>
          <cell r="J1026"/>
          <cell r="K1026"/>
          <cell r="L1026"/>
          <cell r="M1026"/>
        </row>
        <row r="1027">
          <cell r="A1027"/>
          <cell r="E1027"/>
          <cell r="F1027"/>
          <cell r="G1027"/>
          <cell r="H1027"/>
          <cell r="I1027"/>
          <cell r="J1027"/>
          <cell r="K1027"/>
          <cell r="L1027"/>
          <cell r="M1027"/>
        </row>
        <row r="1028">
          <cell r="A1028"/>
          <cell r="E1028"/>
          <cell r="F1028"/>
          <cell r="G1028"/>
          <cell r="H1028"/>
          <cell r="I1028"/>
          <cell r="J1028"/>
          <cell r="K1028"/>
          <cell r="L1028"/>
          <cell r="M1028"/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M eligible contracts '24"/>
      <sheetName val="Emergency Reliability Resources"/>
      <sheetName val="IRP Resources"/>
      <sheetName val="2023 NQC_060623"/>
      <sheetName val="2023 EFC_060623"/>
    </sheetNames>
    <sheetDataSet>
      <sheetData sheetId="0">
        <row r="3">
          <cell r="C3">
            <v>45292</v>
          </cell>
        </row>
        <row r="6">
          <cell r="W6" t="str">
            <v>VISTRA_5_DALBT1</v>
          </cell>
        </row>
        <row r="7">
          <cell r="W7" t="str">
            <v>VISTRA_5_DALBT2</v>
          </cell>
        </row>
        <row r="8">
          <cell r="W8" t="str">
            <v>VISTRA_5_DALBT3</v>
          </cell>
        </row>
      </sheetData>
      <sheetData sheetId="1" refreshError="1"/>
      <sheetData sheetId="2" refreshError="1"/>
      <sheetData sheetId="3">
        <row r="1">
          <cell r="A1" t="str">
            <v>Resource ID</v>
          </cell>
        </row>
      </sheetData>
      <sheetData sheetId="4">
        <row r="1">
          <cell r="A1" t="str">
            <v>RESOURCE_ID</v>
          </cell>
          <cell r="E1" t="str">
            <v>APR</v>
          </cell>
          <cell r="F1" t="str">
            <v>MAY</v>
          </cell>
          <cell r="G1" t="str">
            <v>JUN</v>
          </cell>
          <cell r="H1" t="str">
            <v>JUL</v>
          </cell>
          <cell r="I1" t="str">
            <v>AUG</v>
          </cell>
          <cell r="J1" t="str">
            <v>SEP</v>
          </cell>
          <cell r="K1" t="str">
            <v>OCT</v>
          </cell>
          <cell r="L1" t="str">
            <v>NOV</v>
          </cell>
          <cell r="M1" t="str">
            <v>DEC</v>
          </cell>
        </row>
        <row r="2">
          <cell r="A2" t="str">
            <v>ADLIN_1_UNITS</v>
          </cell>
          <cell r="E2">
            <v>14</v>
          </cell>
          <cell r="F2">
            <v>14</v>
          </cell>
          <cell r="G2">
            <v>14</v>
          </cell>
          <cell r="H2">
            <v>14</v>
          </cell>
          <cell r="I2">
            <v>14</v>
          </cell>
          <cell r="J2">
            <v>14</v>
          </cell>
          <cell r="K2">
            <v>14</v>
          </cell>
          <cell r="L2">
            <v>14</v>
          </cell>
          <cell r="M2">
            <v>14</v>
          </cell>
        </row>
        <row r="3">
          <cell r="A3" t="str">
            <v>AGCANA_X_HOOVER</v>
          </cell>
          <cell r="E3">
            <v>40</v>
          </cell>
          <cell r="F3">
            <v>40</v>
          </cell>
          <cell r="G3">
            <v>40</v>
          </cell>
          <cell r="H3">
            <v>40</v>
          </cell>
          <cell r="I3">
            <v>40</v>
          </cell>
          <cell r="J3">
            <v>40</v>
          </cell>
          <cell r="K3">
            <v>40</v>
          </cell>
          <cell r="L3">
            <v>40</v>
          </cell>
          <cell r="M3">
            <v>40</v>
          </cell>
        </row>
        <row r="4">
          <cell r="A4" t="str">
            <v>AGRICO_6_PL3N5</v>
          </cell>
          <cell r="E4">
            <v>22.69</v>
          </cell>
          <cell r="F4">
            <v>22.69</v>
          </cell>
          <cell r="G4">
            <v>22.69</v>
          </cell>
          <cell r="H4">
            <v>22.69</v>
          </cell>
          <cell r="I4">
            <v>22.69</v>
          </cell>
          <cell r="J4">
            <v>22.69</v>
          </cell>
          <cell r="K4">
            <v>22.69</v>
          </cell>
          <cell r="L4">
            <v>22.69</v>
          </cell>
          <cell r="M4">
            <v>22.69</v>
          </cell>
        </row>
        <row r="5">
          <cell r="A5" t="str">
            <v>AGRICO_7_UNIT</v>
          </cell>
          <cell r="E5">
            <v>48.58</v>
          </cell>
          <cell r="F5">
            <v>48.58</v>
          </cell>
          <cell r="G5">
            <v>48.58</v>
          </cell>
          <cell r="H5">
            <v>48.58</v>
          </cell>
          <cell r="I5">
            <v>48.58</v>
          </cell>
          <cell r="J5">
            <v>48.58</v>
          </cell>
          <cell r="K5">
            <v>48.58</v>
          </cell>
          <cell r="L5">
            <v>48.58</v>
          </cell>
          <cell r="M5">
            <v>48.58</v>
          </cell>
        </row>
        <row r="6">
          <cell r="A6" t="str">
            <v>ALAMIT_2_PL1X3</v>
          </cell>
          <cell r="E6">
            <v>541.94000000000005</v>
          </cell>
          <cell r="F6">
            <v>541.94000000000005</v>
          </cell>
          <cell r="G6">
            <v>541.94000000000005</v>
          </cell>
          <cell r="H6">
            <v>541.94000000000005</v>
          </cell>
          <cell r="I6">
            <v>541.94000000000005</v>
          </cell>
          <cell r="J6">
            <v>541.94000000000005</v>
          </cell>
          <cell r="K6">
            <v>541.94000000000005</v>
          </cell>
          <cell r="L6">
            <v>541.94000000000005</v>
          </cell>
          <cell r="M6">
            <v>541.94000000000005</v>
          </cell>
        </row>
        <row r="7">
          <cell r="A7" t="str">
            <v>ALAMIT_7_ES1</v>
          </cell>
          <cell r="E7">
            <v>200.89</v>
          </cell>
          <cell r="F7">
            <v>200.89</v>
          </cell>
          <cell r="G7">
            <v>200.89</v>
          </cell>
          <cell r="H7">
            <v>200.89</v>
          </cell>
          <cell r="I7">
            <v>200.89</v>
          </cell>
          <cell r="J7">
            <v>200.89</v>
          </cell>
          <cell r="K7">
            <v>200.89</v>
          </cell>
          <cell r="L7">
            <v>200.89</v>
          </cell>
          <cell r="M7">
            <v>200.89</v>
          </cell>
        </row>
        <row r="8">
          <cell r="A8" t="str">
            <v>ALAMIT_7_UNIT 3</v>
          </cell>
          <cell r="E8">
            <v>306.76</v>
          </cell>
          <cell r="F8">
            <v>306.76</v>
          </cell>
          <cell r="G8">
            <v>306.76</v>
          </cell>
          <cell r="H8">
            <v>306.76</v>
          </cell>
          <cell r="I8">
            <v>306.76</v>
          </cell>
          <cell r="J8">
            <v>306.76</v>
          </cell>
          <cell r="K8">
            <v>306.76</v>
          </cell>
          <cell r="L8">
            <v>306.76</v>
          </cell>
          <cell r="M8">
            <v>306.76</v>
          </cell>
        </row>
        <row r="9">
          <cell r="A9" t="str">
            <v>ALAMIT_7_UNIT 4</v>
          </cell>
          <cell r="E9">
            <v>314.43</v>
          </cell>
          <cell r="F9">
            <v>314.43</v>
          </cell>
          <cell r="G9">
            <v>314.43</v>
          </cell>
          <cell r="H9">
            <v>314.43</v>
          </cell>
          <cell r="I9">
            <v>314.43</v>
          </cell>
          <cell r="J9">
            <v>314.43</v>
          </cell>
          <cell r="K9">
            <v>314.43</v>
          </cell>
          <cell r="L9">
            <v>314.43</v>
          </cell>
          <cell r="M9">
            <v>314.43</v>
          </cell>
        </row>
        <row r="10">
          <cell r="A10" t="str">
            <v>ALAMIT_7_UNIT 5</v>
          </cell>
          <cell r="E10">
            <v>410</v>
          </cell>
          <cell r="F10">
            <v>410</v>
          </cell>
          <cell r="G10">
            <v>410</v>
          </cell>
          <cell r="H10">
            <v>410</v>
          </cell>
          <cell r="I10">
            <v>410</v>
          </cell>
          <cell r="J10">
            <v>410</v>
          </cell>
          <cell r="K10">
            <v>410</v>
          </cell>
          <cell r="L10">
            <v>410</v>
          </cell>
          <cell r="M10">
            <v>410</v>
          </cell>
        </row>
        <row r="11">
          <cell r="A11" t="str">
            <v>ALAMO_6_UNIT</v>
          </cell>
          <cell r="E11">
            <v>8.6999999999999993</v>
          </cell>
          <cell r="F11">
            <v>8.33</v>
          </cell>
          <cell r="G11">
            <v>8.4499999999999993</v>
          </cell>
          <cell r="H11">
            <v>14</v>
          </cell>
          <cell r="I11">
            <v>13.07</v>
          </cell>
          <cell r="J11">
            <v>9.5399999999999991</v>
          </cell>
          <cell r="K11">
            <v>4.37</v>
          </cell>
          <cell r="L11">
            <v>0</v>
          </cell>
          <cell r="M11">
            <v>0</v>
          </cell>
        </row>
        <row r="12">
          <cell r="A12" t="str">
            <v>ALMASL_2_AL6BT6</v>
          </cell>
          <cell r="E12">
            <v>100</v>
          </cell>
          <cell r="F12">
            <v>100</v>
          </cell>
          <cell r="G12">
            <v>100</v>
          </cell>
          <cell r="H12">
            <v>100</v>
          </cell>
          <cell r="I12">
            <v>100</v>
          </cell>
          <cell r="J12">
            <v>100</v>
          </cell>
          <cell r="K12">
            <v>100</v>
          </cell>
          <cell r="L12">
            <v>100</v>
          </cell>
          <cell r="M12">
            <v>100</v>
          </cell>
        </row>
        <row r="13">
          <cell r="A13" t="str">
            <v>ALMEGT_1_UNIT 1</v>
          </cell>
          <cell r="E13">
            <v>23.4</v>
          </cell>
          <cell r="F13">
            <v>23.4</v>
          </cell>
          <cell r="G13">
            <v>23.4</v>
          </cell>
          <cell r="H13">
            <v>23.4</v>
          </cell>
          <cell r="I13">
            <v>23.4</v>
          </cell>
          <cell r="J13">
            <v>23.4</v>
          </cell>
          <cell r="K13">
            <v>23.4</v>
          </cell>
          <cell r="L13">
            <v>23.4</v>
          </cell>
          <cell r="M13">
            <v>23.4</v>
          </cell>
        </row>
        <row r="14">
          <cell r="A14" t="str">
            <v>ALMEGT_1_UNIT 2</v>
          </cell>
          <cell r="E14">
            <v>23.5</v>
          </cell>
          <cell r="F14">
            <v>23.5</v>
          </cell>
          <cell r="G14">
            <v>23.5</v>
          </cell>
          <cell r="H14">
            <v>23.5</v>
          </cell>
          <cell r="I14">
            <v>23.5</v>
          </cell>
          <cell r="J14">
            <v>23.5</v>
          </cell>
          <cell r="K14">
            <v>23.5</v>
          </cell>
          <cell r="L14">
            <v>23.5</v>
          </cell>
          <cell r="M14">
            <v>23.5</v>
          </cell>
        </row>
        <row r="15">
          <cell r="A15" t="str">
            <v>ANAHM_2_CANYN1</v>
          </cell>
          <cell r="E15">
            <v>49.21</v>
          </cell>
          <cell r="F15">
            <v>49.21</v>
          </cell>
          <cell r="G15">
            <v>49.21</v>
          </cell>
          <cell r="H15">
            <v>49.21</v>
          </cell>
          <cell r="I15">
            <v>49.21</v>
          </cell>
          <cell r="J15">
            <v>49.21</v>
          </cell>
          <cell r="K15">
            <v>49.21</v>
          </cell>
          <cell r="L15">
            <v>49.21</v>
          </cell>
          <cell r="M15">
            <v>49.21</v>
          </cell>
        </row>
        <row r="16">
          <cell r="A16" t="str">
            <v>ANAHM_2_CANYN2</v>
          </cell>
          <cell r="E16">
            <v>48.04</v>
          </cell>
          <cell r="F16">
            <v>48.04</v>
          </cell>
          <cell r="G16">
            <v>48.04</v>
          </cell>
          <cell r="H16">
            <v>48.04</v>
          </cell>
          <cell r="I16">
            <v>48.04</v>
          </cell>
          <cell r="J16">
            <v>48.04</v>
          </cell>
          <cell r="K16">
            <v>48.04</v>
          </cell>
          <cell r="L16">
            <v>48.04</v>
          </cell>
          <cell r="M16">
            <v>48.04</v>
          </cell>
        </row>
        <row r="17">
          <cell r="A17" t="str">
            <v>ANAHM_2_CANYN3</v>
          </cell>
          <cell r="E17">
            <v>46.49</v>
          </cell>
          <cell r="F17">
            <v>46.49</v>
          </cell>
          <cell r="G17">
            <v>46.49</v>
          </cell>
          <cell r="H17">
            <v>46.49</v>
          </cell>
          <cell r="I17">
            <v>46.49</v>
          </cell>
          <cell r="J17">
            <v>46.49</v>
          </cell>
          <cell r="K17">
            <v>46.49</v>
          </cell>
          <cell r="L17">
            <v>46.49</v>
          </cell>
          <cell r="M17">
            <v>46.49</v>
          </cell>
        </row>
        <row r="18">
          <cell r="A18" t="str">
            <v>ANAHM_2_CANYN4</v>
          </cell>
          <cell r="E18">
            <v>49.8</v>
          </cell>
          <cell r="F18">
            <v>49.8</v>
          </cell>
          <cell r="G18">
            <v>49.8</v>
          </cell>
          <cell r="H18">
            <v>49.8</v>
          </cell>
          <cell r="I18">
            <v>49.8</v>
          </cell>
          <cell r="J18">
            <v>49.8</v>
          </cell>
          <cell r="K18">
            <v>49.8</v>
          </cell>
          <cell r="L18">
            <v>49.8</v>
          </cell>
          <cell r="M18">
            <v>49.8</v>
          </cell>
        </row>
        <row r="19">
          <cell r="A19" t="str">
            <v>BALCHS_7_UNIT 1</v>
          </cell>
          <cell r="E19">
            <v>24.8</v>
          </cell>
          <cell r="F19">
            <v>24.8</v>
          </cell>
          <cell r="G19">
            <v>24.8</v>
          </cell>
          <cell r="H19">
            <v>31</v>
          </cell>
          <cell r="I19">
            <v>31</v>
          </cell>
          <cell r="J19">
            <v>31</v>
          </cell>
          <cell r="K19">
            <v>28.2</v>
          </cell>
          <cell r="L19">
            <v>26.16</v>
          </cell>
          <cell r="M19">
            <v>24.8</v>
          </cell>
        </row>
        <row r="20">
          <cell r="A20" t="str">
            <v>BALCHS_7_UNIT 2</v>
          </cell>
          <cell r="E20">
            <v>52.5</v>
          </cell>
          <cell r="F20">
            <v>52.5</v>
          </cell>
          <cell r="G20">
            <v>52.5</v>
          </cell>
          <cell r="H20">
            <v>52.5</v>
          </cell>
          <cell r="I20">
            <v>52.5</v>
          </cell>
          <cell r="J20">
            <v>52.5</v>
          </cell>
          <cell r="K20">
            <v>52.5</v>
          </cell>
          <cell r="L20">
            <v>52.5</v>
          </cell>
          <cell r="M20">
            <v>52.5</v>
          </cell>
        </row>
        <row r="21">
          <cell r="A21" t="str">
            <v>BALCHS_7_UNIT 3</v>
          </cell>
          <cell r="E21">
            <v>43.68</v>
          </cell>
          <cell r="F21">
            <v>43.68</v>
          </cell>
          <cell r="G21">
            <v>54.18</v>
          </cell>
          <cell r="H21">
            <v>54.18</v>
          </cell>
          <cell r="I21">
            <v>54.18</v>
          </cell>
          <cell r="J21">
            <v>54.18</v>
          </cell>
          <cell r="K21">
            <v>54.18</v>
          </cell>
          <cell r="L21">
            <v>54.18</v>
          </cell>
          <cell r="M21">
            <v>43.68</v>
          </cell>
        </row>
        <row r="22">
          <cell r="A22" t="str">
            <v>BARRE_6_PEAKER</v>
          </cell>
          <cell r="E22">
            <v>49</v>
          </cell>
          <cell r="F22">
            <v>49</v>
          </cell>
          <cell r="G22">
            <v>49</v>
          </cell>
          <cell r="H22">
            <v>49</v>
          </cell>
          <cell r="I22">
            <v>49</v>
          </cell>
          <cell r="J22">
            <v>49</v>
          </cell>
          <cell r="K22">
            <v>49</v>
          </cell>
          <cell r="L22">
            <v>49</v>
          </cell>
          <cell r="M22">
            <v>49</v>
          </cell>
        </row>
        <row r="23">
          <cell r="A23" t="str">
            <v>BASICE_2_UNITS</v>
          </cell>
          <cell r="E23">
            <v>30</v>
          </cell>
          <cell r="F23">
            <v>30</v>
          </cell>
          <cell r="G23">
            <v>30</v>
          </cell>
          <cell r="H23">
            <v>30</v>
          </cell>
          <cell r="I23">
            <v>30</v>
          </cell>
          <cell r="J23">
            <v>30</v>
          </cell>
          <cell r="K23">
            <v>30</v>
          </cell>
          <cell r="L23">
            <v>30</v>
          </cell>
          <cell r="M23">
            <v>30</v>
          </cell>
        </row>
        <row r="24">
          <cell r="A24" t="str">
            <v>BDGRCK_1_UNITS</v>
          </cell>
          <cell r="E24">
            <v>48.08</v>
          </cell>
          <cell r="F24">
            <v>48.08</v>
          </cell>
          <cell r="G24">
            <v>48.08</v>
          </cell>
          <cell r="H24">
            <v>48.08</v>
          </cell>
          <cell r="I24">
            <v>48.08</v>
          </cell>
          <cell r="J24">
            <v>48.08</v>
          </cell>
          <cell r="K24">
            <v>48.08</v>
          </cell>
          <cell r="L24">
            <v>48.08</v>
          </cell>
          <cell r="M24">
            <v>48.08</v>
          </cell>
        </row>
        <row r="25">
          <cell r="A25" t="str">
            <v>BEARDS_7_UNIT 1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A26" t="str">
            <v>BEARMT_1_UNIT</v>
          </cell>
          <cell r="E26">
            <v>49.21</v>
          </cell>
          <cell r="F26">
            <v>49.21</v>
          </cell>
          <cell r="G26">
            <v>49.21</v>
          </cell>
          <cell r="H26">
            <v>49.21</v>
          </cell>
          <cell r="I26">
            <v>49.21</v>
          </cell>
          <cell r="J26">
            <v>49.21</v>
          </cell>
          <cell r="K26">
            <v>49.21</v>
          </cell>
          <cell r="L26">
            <v>49.21</v>
          </cell>
          <cell r="M26">
            <v>49.21</v>
          </cell>
        </row>
        <row r="27">
          <cell r="A27" t="str">
            <v>BELDEN_7_UNIT 1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A28" t="str">
            <v>BIGCRK_2_EXESWD</v>
          </cell>
          <cell r="E28">
            <v>570</v>
          </cell>
          <cell r="F28">
            <v>632.20000000000005</v>
          </cell>
          <cell r="G28">
            <v>732.04</v>
          </cell>
          <cell r="H28">
            <v>702.52</v>
          </cell>
          <cell r="I28">
            <v>700</v>
          </cell>
          <cell r="J28">
            <v>700</v>
          </cell>
          <cell r="K28">
            <v>412.6</v>
          </cell>
          <cell r="L28">
            <v>407.32</v>
          </cell>
          <cell r="M28">
            <v>374.28</v>
          </cell>
        </row>
        <row r="29">
          <cell r="A29" t="str">
            <v>BIGSKY_2_AS2BT1</v>
          </cell>
          <cell r="E29">
            <v>254</v>
          </cell>
          <cell r="F29">
            <v>254</v>
          </cell>
          <cell r="G29">
            <v>254</v>
          </cell>
          <cell r="H29">
            <v>254</v>
          </cell>
          <cell r="I29">
            <v>254</v>
          </cell>
          <cell r="J29">
            <v>254</v>
          </cell>
          <cell r="K29">
            <v>254</v>
          </cell>
          <cell r="L29">
            <v>254</v>
          </cell>
          <cell r="M29">
            <v>254</v>
          </cell>
        </row>
        <row r="30">
          <cell r="A30" t="str">
            <v>BIGSKY_2_ASLBT2</v>
          </cell>
          <cell r="E30">
            <v>200</v>
          </cell>
          <cell r="F30">
            <v>200</v>
          </cell>
          <cell r="G30">
            <v>200</v>
          </cell>
          <cell r="H30">
            <v>200</v>
          </cell>
          <cell r="I30">
            <v>200</v>
          </cell>
          <cell r="J30">
            <v>200</v>
          </cell>
          <cell r="K30">
            <v>200</v>
          </cell>
          <cell r="L30">
            <v>200</v>
          </cell>
          <cell r="M30">
            <v>200</v>
          </cell>
        </row>
        <row r="31">
          <cell r="A31" t="str">
            <v>BLACK_7_UNIT 1</v>
          </cell>
          <cell r="E31">
            <v>82</v>
          </cell>
          <cell r="F31">
            <v>84</v>
          </cell>
          <cell r="G31">
            <v>84</v>
          </cell>
          <cell r="H31">
            <v>84</v>
          </cell>
          <cell r="I31">
            <v>84.4</v>
          </cell>
          <cell r="J31">
            <v>68</v>
          </cell>
          <cell r="K31">
            <v>68</v>
          </cell>
          <cell r="L31">
            <v>84.4</v>
          </cell>
          <cell r="M31">
            <v>84.4</v>
          </cell>
        </row>
        <row r="32">
          <cell r="A32" t="str">
            <v>BLACK_7_UNIT 2</v>
          </cell>
          <cell r="E32">
            <v>79.760000000000005</v>
          </cell>
          <cell r="F32">
            <v>83.28</v>
          </cell>
          <cell r="G32">
            <v>83.28</v>
          </cell>
          <cell r="H32">
            <v>83.28</v>
          </cell>
          <cell r="I32">
            <v>83.28</v>
          </cell>
          <cell r="J32">
            <v>81.28</v>
          </cell>
          <cell r="K32">
            <v>67.28</v>
          </cell>
          <cell r="L32">
            <v>83.88</v>
          </cell>
          <cell r="M32">
            <v>83.88</v>
          </cell>
        </row>
        <row r="33">
          <cell r="A33" t="str">
            <v>BLCKBT_2_STONEY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A34" t="str">
            <v>BLKCRK_2_GMCBT1</v>
          </cell>
          <cell r="E34">
            <v>460</v>
          </cell>
          <cell r="F34">
            <v>460</v>
          </cell>
          <cell r="G34">
            <v>460</v>
          </cell>
          <cell r="H34">
            <v>460</v>
          </cell>
          <cell r="I34">
            <v>460</v>
          </cell>
          <cell r="J34">
            <v>460</v>
          </cell>
          <cell r="K34">
            <v>460</v>
          </cell>
          <cell r="L34">
            <v>460</v>
          </cell>
          <cell r="M34">
            <v>460</v>
          </cell>
        </row>
        <row r="35">
          <cell r="A35" t="str">
            <v>BLKDIA_2_BDEBT1</v>
          </cell>
          <cell r="E35">
            <v>400</v>
          </cell>
          <cell r="F35">
            <v>400</v>
          </cell>
          <cell r="G35">
            <v>400</v>
          </cell>
          <cell r="H35">
            <v>400</v>
          </cell>
          <cell r="I35">
            <v>400</v>
          </cell>
          <cell r="J35">
            <v>400</v>
          </cell>
          <cell r="K35">
            <v>400</v>
          </cell>
          <cell r="L35">
            <v>400</v>
          </cell>
          <cell r="M35">
            <v>400</v>
          </cell>
        </row>
        <row r="36">
          <cell r="A36" t="str">
            <v>BLM W_2_COSBT1</v>
          </cell>
          <cell r="E36">
            <v>120</v>
          </cell>
          <cell r="F36">
            <v>120</v>
          </cell>
          <cell r="G36">
            <v>120</v>
          </cell>
          <cell r="H36">
            <v>120</v>
          </cell>
          <cell r="I36">
            <v>120</v>
          </cell>
          <cell r="J36">
            <v>120</v>
          </cell>
          <cell r="K36">
            <v>120</v>
          </cell>
          <cell r="L36">
            <v>120</v>
          </cell>
          <cell r="M36">
            <v>120</v>
          </cell>
        </row>
        <row r="37">
          <cell r="A37" t="str">
            <v>BLM_2_UNITS</v>
          </cell>
          <cell r="E37">
            <v>47</v>
          </cell>
          <cell r="F37">
            <v>47</v>
          </cell>
          <cell r="G37">
            <v>47</v>
          </cell>
          <cell r="H37">
            <v>47</v>
          </cell>
          <cell r="I37">
            <v>47</v>
          </cell>
          <cell r="J37">
            <v>47</v>
          </cell>
          <cell r="K37">
            <v>47</v>
          </cell>
          <cell r="L37">
            <v>47</v>
          </cell>
          <cell r="M37">
            <v>47</v>
          </cell>
        </row>
        <row r="38">
          <cell r="A38" t="str">
            <v>BOGUE_1_UNITA1</v>
          </cell>
          <cell r="E38">
            <v>47.38</v>
          </cell>
          <cell r="F38">
            <v>47.38</v>
          </cell>
          <cell r="G38">
            <v>47.38</v>
          </cell>
          <cell r="H38">
            <v>47.38</v>
          </cell>
          <cell r="I38">
            <v>47.38</v>
          </cell>
          <cell r="J38">
            <v>47.38</v>
          </cell>
          <cell r="K38">
            <v>47.38</v>
          </cell>
          <cell r="L38">
            <v>47.38</v>
          </cell>
          <cell r="M38">
            <v>47.38</v>
          </cell>
        </row>
        <row r="39">
          <cell r="A39" t="str">
            <v>BORDER_6_UNITA1</v>
          </cell>
          <cell r="E39">
            <v>51.25</v>
          </cell>
          <cell r="F39">
            <v>51.25</v>
          </cell>
          <cell r="G39">
            <v>51.25</v>
          </cell>
          <cell r="H39">
            <v>51.25</v>
          </cell>
          <cell r="I39">
            <v>51.25</v>
          </cell>
          <cell r="J39">
            <v>51.25</v>
          </cell>
          <cell r="K39">
            <v>51.25</v>
          </cell>
          <cell r="L39">
            <v>51.25</v>
          </cell>
          <cell r="M39">
            <v>51.25</v>
          </cell>
        </row>
        <row r="40">
          <cell r="A40" t="str">
            <v>BUCKBL_2_PL1X3</v>
          </cell>
          <cell r="E40">
            <v>368.63</v>
          </cell>
          <cell r="F40">
            <v>368.63</v>
          </cell>
          <cell r="G40">
            <v>368.63</v>
          </cell>
          <cell r="H40">
            <v>368.63</v>
          </cell>
          <cell r="I40">
            <v>368.63</v>
          </cell>
          <cell r="J40">
            <v>368.63</v>
          </cell>
          <cell r="K40">
            <v>368.63</v>
          </cell>
          <cell r="L40">
            <v>368.63</v>
          </cell>
          <cell r="M40">
            <v>368.63</v>
          </cell>
        </row>
        <row r="41">
          <cell r="A41" t="str">
            <v>BUCKCK_7_PL1X2</v>
          </cell>
          <cell r="E41">
            <v>50.8</v>
          </cell>
          <cell r="F41">
            <v>53.4</v>
          </cell>
          <cell r="G41">
            <v>50.8</v>
          </cell>
          <cell r="H41">
            <v>54.6</v>
          </cell>
          <cell r="I41">
            <v>46.8</v>
          </cell>
          <cell r="J41">
            <v>26.4</v>
          </cell>
          <cell r="K41">
            <v>26.4</v>
          </cell>
          <cell r="L41">
            <v>45.8</v>
          </cell>
          <cell r="M41">
            <v>50.8</v>
          </cell>
        </row>
        <row r="42">
          <cell r="A42" t="str">
            <v>BUTTVL_7_UNIT 1</v>
          </cell>
          <cell r="E42">
            <v>31.2</v>
          </cell>
          <cell r="F42">
            <v>31.6</v>
          </cell>
          <cell r="G42">
            <v>31.6</v>
          </cell>
          <cell r="H42">
            <v>38.799999999999997</v>
          </cell>
          <cell r="I42">
            <v>31.6</v>
          </cell>
          <cell r="J42">
            <v>38.799999999999997</v>
          </cell>
          <cell r="K42">
            <v>31.6</v>
          </cell>
          <cell r="L42">
            <v>31.6</v>
          </cell>
          <cell r="M42">
            <v>38.799999999999997</v>
          </cell>
        </row>
        <row r="43">
          <cell r="A43" t="str">
            <v>CALFTN_2_CFSBT1</v>
          </cell>
          <cell r="E43">
            <v>120</v>
          </cell>
          <cell r="F43">
            <v>120</v>
          </cell>
          <cell r="G43">
            <v>120</v>
          </cell>
          <cell r="H43">
            <v>120</v>
          </cell>
          <cell r="I43">
            <v>120</v>
          </cell>
          <cell r="J43">
            <v>120</v>
          </cell>
          <cell r="K43">
            <v>120</v>
          </cell>
          <cell r="L43">
            <v>120</v>
          </cell>
          <cell r="M43">
            <v>120</v>
          </cell>
        </row>
        <row r="44">
          <cell r="A44" t="str">
            <v>CALGEN_1_UNITS</v>
          </cell>
          <cell r="E44">
            <v>80</v>
          </cell>
          <cell r="F44">
            <v>80</v>
          </cell>
          <cell r="G44">
            <v>80</v>
          </cell>
          <cell r="H44">
            <v>80</v>
          </cell>
          <cell r="I44">
            <v>80</v>
          </cell>
          <cell r="J44">
            <v>80</v>
          </cell>
          <cell r="K44">
            <v>80</v>
          </cell>
          <cell r="L44">
            <v>80</v>
          </cell>
          <cell r="M44">
            <v>80</v>
          </cell>
        </row>
        <row r="45">
          <cell r="A45" t="str">
            <v>CALPIN_1_AGNEW</v>
          </cell>
          <cell r="E45">
            <v>8.56</v>
          </cell>
          <cell r="F45">
            <v>8.56</v>
          </cell>
          <cell r="G45">
            <v>8.56</v>
          </cell>
          <cell r="H45">
            <v>8.56</v>
          </cell>
          <cell r="I45">
            <v>8.56</v>
          </cell>
          <cell r="J45">
            <v>8.56</v>
          </cell>
          <cell r="K45">
            <v>8.56</v>
          </cell>
          <cell r="L45">
            <v>8.56</v>
          </cell>
          <cell r="M45">
            <v>8.56</v>
          </cell>
        </row>
        <row r="46">
          <cell r="A46" t="str">
            <v>CAMPFW_7_FARWST</v>
          </cell>
          <cell r="E46">
            <v>2</v>
          </cell>
          <cell r="F46">
            <v>1.06</v>
          </cell>
          <cell r="G46">
            <v>0.74</v>
          </cell>
          <cell r="H46">
            <v>3.1</v>
          </cell>
          <cell r="I46">
            <v>3.7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A47" t="str">
            <v>CARBOU_7_PL2X3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 t="str">
            <v>CARBOU_7_PL4X5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A49" t="str">
            <v>CARBOU_7_UNIT 1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A50" t="str">
            <v>CARLS1_2_CARCT1</v>
          </cell>
          <cell r="E50">
            <v>422</v>
          </cell>
          <cell r="F50">
            <v>422</v>
          </cell>
          <cell r="G50">
            <v>422</v>
          </cell>
          <cell r="H50">
            <v>422</v>
          </cell>
          <cell r="I50">
            <v>422</v>
          </cell>
          <cell r="J50">
            <v>422</v>
          </cell>
          <cell r="K50">
            <v>422</v>
          </cell>
          <cell r="L50">
            <v>422</v>
          </cell>
          <cell r="M50">
            <v>422</v>
          </cell>
        </row>
        <row r="51">
          <cell r="A51" t="str">
            <v>CARLS2_1_CARCT1</v>
          </cell>
          <cell r="E51">
            <v>105.5</v>
          </cell>
          <cell r="F51">
            <v>105.5</v>
          </cell>
          <cell r="G51">
            <v>105.5</v>
          </cell>
          <cell r="H51">
            <v>105.5</v>
          </cell>
          <cell r="I51">
            <v>105.5</v>
          </cell>
          <cell r="J51">
            <v>105.5</v>
          </cell>
          <cell r="K51">
            <v>105.5</v>
          </cell>
          <cell r="L51">
            <v>105.5</v>
          </cell>
          <cell r="M51">
            <v>105.5</v>
          </cell>
        </row>
        <row r="52">
          <cell r="A52" t="str">
            <v>CENTER_2_RHONDO</v>
          </cell>
          <cell r="E52">
            <v>1.91</v>
          </cell>
          <cell r="F52">
            <v>1.91</v>
          </cell>
          <cell r="G52">
            <v>1.91</v>
          </cell>
          <cell r="H52">
            <v>1.91</v>
          </cell>
          <cell r="I52">
            <v>1.91</v>
          </cell>
          <cell r="J52">
            <v>1.91</v>
          </cell>
          <cell r="K52">
            <v>1.91</v>
          </cell>
          <cell r="L52">
            <v>1.91</v>
          </cell>
          <cell r="M52">
            <v>1.91</v>
          </cell>
        </row>
        <row r="53">
          <cell r="A53" t="str">
            <v>CENTER_6_PEAKER</v>
          </cell>
          <cell r="E53">
            <v>47.3</v>
          </cell>
          <cell r="F53">
            <v>47.3</v>
          </cell>
          <cell r="G53">
            <v>47.3</v>
          </cell>
          <cell r="H53">
            <v>47.3</v>
          </cell>
          <cell r="I53">
            <v>47.3</v>
          </cell>
          <cell r="J53">
            <v>47.3</v>
          </cell>
          <cell r="K53">
            <v>47.3</v>
          </cell>
          <cell r="L53">
            <v>47.3</v>
          </cell>
          <cell r="M53">
            <v>47.3</v>
          </cell>
        </row>
        <row r="54">
          <cell r="A54" t="str">
            <v>CENTPD_2_BMSX2</v>
          </cell>
          <cell r="E54">
            <v>224</v>
          </cell>
          <cell r="F54">
            <v>224</v>
          </cell>
          <cell r="G54">
            <v>224</v>
          </cell>
          <cell r="H54">
            <v>224</v>
          </cell>
          <cell r="I54">
            <v>224</v>
          </cell>
          <cell r="J54">
            <v>224</v>
          </cell>
          <cell r="K54">
            <v>224</v>
          </cell>
          <cell r="L54">
            <v>224</v>
          </cell>
          <cell r="M54">
            <v>224</v>
          </cell>
        </row>
        <row r="55">
          <cell r="A55" t="str">
            <v>CENTRY_6_PL1X4</v>
          </cell>
          <cell r="E55">
            <v>40</v>
          </cell>
          <cell r="F55">
            <v>40</v>
          </cell>
          <cell r="G55">
            <v>40</v>
          </cell>
          <cell r="H55">
            <v>40</v>
          </cell>
          <cell r="I55">
            <v>40</v>
          </cell>
          <cell r="J55">
            <v>40</v>
          </cell>
          <cell r="K55">
            <v>40</v>
          </cell>
          <cell r="L55">
            <v>40</v>
          </cell>
          <cell r="M55">
            <v>40</v>
          </cell>
        </row>
        <row r="56">
          <cell r="A56" t="str">
            <v>CHALK_1_UNIT</v>
          </cell>
          <cell r="E56">
            <v>48.67</v>
          </cell>
          <cell r="F56">
            <v>48.67</v>
          </cell>
          <cell r="G56">
            <v>48.67</v>
          </cell>
          <cell r="H56">
            <v>48.67</v>
          </cell>
          <cell r="I56">
            <v>48.67</v>
          </cell>
          <cell r="J56">
            <v>48.67</v>
          </cell>
          <cell r="K56">
            <v>48.67</v>
          </cell>
          <cell r="L56">
            <v>48.67</v>
          </cell>
          <cell r="M56">
            <v>48.67</v>
          </cell>
        </row>
        <row r="57">
          <cell r="A57" t="str">
            <v>CHICPK_7_UNIT 1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 t="str">
            <v>CHILLS_7_UNITA1</v>
          </cell>
          <cell r="E58">
            <v>2</v>
          </cell>
          <cell r="F58">
            <v>1.4</v>
          </cell>
          <cell r="G58">
            <v>1.68</v>
          </cell>
          <cell r="H58">
            <v>1.56</v>
          </cell>
          <cell r="I58">
            <v>1.52</v>
          </cell>
          <cell r="J58">
            <v>1.74</v>
          </cell>
          <cell r="K58">
            <v>1.75</v>
          </cell>
          <cell r="L58">
            <v>1.8</v>
          </cell>
          <cell r="M58">
            <v>1.61</v>
          </cell>
        </row>
        <row r="59">
          <cell r="A59" t="str">
            <v>CHINO_2_APEBT1</v>
          </cell>
          <cell r="E59">
            <v>40</v>
          </cell>
          <cell r="F59">
            <v>40</v>
          </cell>
          <cell r="G59">
            <v>40</v>
          </cell>
          <cell r="H59">
            <v>40</v>
          </cell>
          <cell r="I59">
            <v>40</v>
          </cell>
          <cell r="J59">
            <v>40</v>
          </cell>
          <cell r="K59">
            <v>40</v>
          </cell>
          <cell r="L59">
            <v>40</v>
          </cell>
          <cell r="M59">
            <v>40</v>
          </cell>
        </row>
        <row r="60">
          <cell r="A60" t="str">
            <v>CHINO_6_CIMGEN</v>
          </cell>
          <cell r="E60">
            <v>0.01</v>
          </cell>
          <cell r="F60">
            <v>0.01</v>
          </cell>
          <cell r="G60">
            <v>0.01</v>
          </cell>
          <cell r="H60">
            <v>0.01</v>
          </cell>
          <cell r="I60">
            <v>0.01</v>
          </cell>
          <cell r="J60">
            <v>0.01</v>
          </cell>
          <cell r="K60">
            <v>0.01</v>
          </cell>
          <cell r="L60">
            <v>0.01</v>
          </cell>
          <cell r="M60">
            <v>0.01</v>
          </cell>
        </row>
        <row r="61">
          <cell r="A61" t="str">
            <v>CHWCHL_1_UNIT</v>
          </cell>
          <cell r="E61">
            <v>48</v>
          </cell>
          <cell r="F61">
            <v>48</v>
          </cell>
          <cell r="G61">
            <v>48</v>
          </cell>
          <cell r="H61">
            <v>48</v>
          </cell>
          <cell r="I61">
            <v>48</v>
          </cell>
          <cell r="J61">
            <v>48</v>
          </cell>
          <cell r="K61">
            <v>48</v>
          </cell>
          <cell r="L61">
            <v>48</v>
          </cell>
          <cell r="M61">
            <v>48</v>
          </cell>
        </row>
        <row r="62">
          <cell r="A62" t="str">
            <v>COCOPP_2_CTG1</v>
          </cell>
          <cell r="E62">
            <v>199.04</v>
          </cell>
          <cell r="F62">
            <v>197.87</v>
          </cell>
          <cell r="G62">
            <v>194.63</v>
          </cell>
          <cell r="H62">
            <v>193.62</v>
          </cell>
          <cell r="I62">
            <v>193.09</v>
          </cell>
          <cell r="J62">
            <v>194.72</v>
          </cell>
          <cell r="K62">
            <v>198.97</v>
          </cell>
          <cell r="L62">
            <v>200.43</v>
          </cell>
          <cell r="M62">
            <v>203.72</v>
          </cell>
        </row>
        <row r="63">
          <cell r="A63" t="str">
            <v>COCOPP_2_CTG2</v>
          </cell>
          <cell r="E63">
            <v>198.21</v>
          </cell>
          <cell r="F63">
            <v>197.04</v>
          </cell>
          <cell r="G63">
            <v>193.81</v>
          </cell>
          <cell r="H63">
            <v>192.86</v>
          </cell>
          <cell r="I63">
            <v>192.32</v>
          </cell>
          <cell r="J63">
            <v>193.95</v>
          </cell>
          <cell r="K63">
            <v>198.13</v>
          </cell>
          <cell r="L63">
            <v>199.65</v>
          </cell>
          <cell r="M63">
            <v>202.7</v>
          </cell>
        </row>
        <row r="64">
          <cell r="A64" t="str">
            <v>COCOPP_2_CTG3</v>
          </cell>
          <cell r="E64">
            <v>197.81</v>
          </cell>
          <cell r="F64">
            <v>196.72</v>
          </cell>
          <cell r="G64">
            <v>193.1</v>
          </cell>
          <cell r="H64">
            <v>192.03</v>
          </cell>
          <cell r="I64">
            <v>191.57</v>
          </cell>
          <cell r="J64">
            <v>193.18</v>
          </cell>
          <cell r="K64">
            <v>197.81</v>
          </cell>
          <cell r="L64">
            <v>199.11</v>
          </cell>
          <cell r="M64">
            <v>202.45</v>
          </cell>
        </row>
        <row r="65">
          <cell r="A65" t="str">
            <v>COCOPP_2_CTG4</v>
          </cell>
          <cell r="E65">
            <v>199.67</v>
          </cell>
          <cell r="F65">
            <v>198.47</v>
          </cell>
          <cell r="G65">
            <v>194.44</v>
          </cell>
          <cell r="H65">
            <v>193.36</v>
          </cell>
          <cell r="I65">
            <v>192.89</v>
          </cell>
          <cell r="J65">
            <v>194.53</v>
          </cell>
          <cell r="K65">
            <v>199.67</v>
          </cell>
          <cell r="L65">
            <v>200.98</v>
          </cell>
          <cell r="M65">
            <v>204.2</v>
          </cell>
        </row>
        <row r="66">
          <cell r="A66" t="str">
            <v>COLGAT_7_UNIT 1</v>
          </cell>
          <cell r="E66">
            <v>176.72</v>
          </cell>
          <cell r="F66">
            <v>176.72</v>
          </cell>
          <cell r="G66">
            <v>176.72</v>
          </cell>
          <cell r="H66">
            <v>160.44999999999999</v>
          </cell>
          <cell r="I66">
            <v>156.68</v>
          </cell>
          <cell r="J66">
            <v>176.72</v>
          </cell>
          <cell r="K66">
            <v>176.72</v>
          </cell>
          <cell r="L66">
            <v>176.72</v>
          </cell>
          <cell r="M66">
            <v>176.72</v>
          </cell>
        </row>
        <row r="67">
          <cell r="A67" t="str">
            <v>COLGAT_7_UNIT 2</v>
          </cell>
          <cell r="E67">
            <v>175.67</v>
          </cell>
          <cell r="F67">
            <v>175.67</v>
          </cell>
          <cell r="G67">
            <v>175.67</v>
          </cell>
          <cell r="H67">
            <v>160.44</v>
          </cell>
          <cell r="I67">
            <v>156.68</v>
          </cell>
          <cell r="J67">
            <v>175.67</v>
          </cell>
          <cell r="K67">
            <v>175.67</v>
          </cell>
          <cell r="L67">
            <v>175.67</v>
          </cell>
          <cell r="M67">
            <v>175.67</v>
          </cell>
        </row>
        <row r="68">
          <cell r="A68" t="str">
            <v>COLTON_6_AGUAM1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69">
          <cell r="A69" t="str">
            <v>COLUSA_2_PL1X3</v>
          </cell>
          <cell r="E69">
            <v>507.5</v>
          </cell>
          <cell r="F69">
            <v>507.55</v>
          </cell>
          <cell r="G69">
            <v>482.65</v>
          </cell>
          <cell r="H69">
            <v>487.58</v>
          </cell>
          <cell r="I69">
            <v>484.19</v>
          </cell>
          <cell r="J69">
            <v>491.06</v>
          </cell>
          <cell r="K69">
            <v>507.29</v>
          </cell>
          <cell r="L69">
            <v>511.7</v>
          </cell>
          <cell r="M69">
            <v>514.27</v>
          </cell>
        </row>
        <row r="70">
          <cell r="A70" t="str">
            <v>COLVIL_7_PL1X2</v>
          </cell>
          <cell r="E70">
            <v>246.86</v>
          </cell>
          <cell r="F70">
            <v>246.86</v>
          </cell>
          <cell r="G70">
            <v>246.86</v>
          </cell>
          <cell r="H70">
            <v>246.86</v>
          </cell>
          <cell r="I70">
            <v>246.86</v>
          </cell>
          <cell r="J70">
            <v>246.86</v>
          </cell>
          <cell r="K70">
            <v>246.86</v>
          </cell>
          <cell r="L70">
            <v>246.86</v>
          </cell>
          <cell r="M70">
            <v>246.86</v>
          </cell>
        </row>
        <row r="71">
          <cell r="A71" t="str">
            <v>CONTRL_1_POOLE</v>
          </cell>
          <cell r="E71">
            <v>0.72</v>
          </cell>
          <cell r="F71">
            <v>1.81</v>
          </cell>
          <cell r="G71">
            <v>8.9600000000000009</v>
          </cell>
          <cell r="H71">
            <v>7.38</v>
          </cell>
          <cell r="I71">
            <v>4.88</v>
          </cell>
          <cell r="J71">
            <v>0.6</v>
          </cell>
          <cell r="K71">
            <v>0.31</v>
          </cell>
          <cell r="L71">
            <v>0.38</v>
          </cell>
          <cell r="M71">
            <v>0.8</v>
          </cell>
        </row>
        <row r="72">
          <cell r="A72" t="str">
            <v>CONTRL_1_RUSHCK</v>
          </cell>
          <cell r="E72">
            <v>5.62</v>
          </cell>
          <cell r="F72">
            <v>5.6</v>
          </cell>
          <cell r="G72">
            <v>4.74</v>
          </cell>
          <cell r="H72">
            <v>0.8</v>
          </cell>
          <cell r="I72">
            <v>1.3</v>
          </cell>
          <cell r="J72">
            <v>1.6</v>
          </cell>
          <cell r="K72">
            <v>1.62</v>
          </cell>
          <cell r="L72">
            <v>0.66</v>
          </cell>
          <cell r="M72">
            <v>0.82</v>
          </cell>
        </row>
        <row r="73">
          <cell r="A73" t="str">
            <v>CORONS_6_CLRWTR</v>
          </cell>
          <cell r="E73">
            <v>8</v>
          </cell>
          <cell r="F73">
            <v>8</v>
          </cell>
          <cell r="G73">
            <v>8</v>
          </cell>
          <cell r="H73">
            <v>8</v>
          </cell>
          <cell r="I73">
            <v>8</v>
          </cell>
          <cell r="J73">
            <v>8</v>
          </cell>
          <cell r="K73">
            <v>8</v>
          </cell>
          <cell r="L73">
            <v>8</v>
          </cell>
          <cell r="M73">
            <v>8</v>
          </cell>
        </row>
        <row r="74">
          <cell r="A74" t="str">
            <v>CRESTA_7_PL1X2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A75" t="str">
            <v>CRIMSN_2_CRMBT1</v>
          </cell>
          <cell r="E75">
            <v>400</v>
          </cell>
          <cell r="F75">
            <v>400</v>
          </cell>
          <cell r="G75">
            <v>400</v>
          </cell>
          <cell r="H75">
            <v>400</v>
          </cell>
          <cell r="I75">
            <v>400</v>
          </cell>
          <cell r="J75">
            <v>400</v>
          </cell>
          <cell r="K75">
            <v>400</v>
          </cell>
          <cell r="L75">
            <v>400</v>
          </cell>
          <cell r="M75">
            <v>400</v>
          </cell>
        </row>
        <row r="76">
          <cell r="A76" t="str">
            <v>CRIMSN_2_CRMBT2</v>
          </cell>
          <cell r="E76">
            <v>300</v>
          </cell>
          <cell r="F76">
            <v>300</v>
          </cell>
          <cell r="G76">
            <v>300</v>
          </cell>
          <cell r="H76">
            <v>300</v>
          </cell>
          <cell r="I76">
            <v>300</v>
          </cell>
          <cell r="J76">
            <v>300</v>
          </cell>
          <cell r="K76">
            <v>300</v>
          </cell>
          <cell r="L76">
            <v>300</v>
          </cell>
          <cell r="M76">
            <v>300</v>
          </cell>
        </row>
        <row r="77">
          <cell r="A77" t="str">
            <v>CSCCOG_1_UNIT 1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A78" t="str">
            <v>CSCGNR_1_UNIT 1</v>
          </cell>
          <cell r="E78">
            <v>24</v>
          </cell>
          <cell r="F78">
            <v>24</v>
          </cell>
          <cell r="G78">
            <v>24</v>
          </cell>
          <cell r="H78">
            <v>24</v>
          </cell>
          <cell r="I78">
            <v>24</v>
          </cell>
          <cell r="J78">
            <v>24</v>
          </cell>
          <cell r="K78">
            <v>24</v>
          </cell>
          <cell r="L78">
            <v>24</v>
          </cell>
          <cell r="M78">
            <v>24</v>
          </cell>
        </row>
        <row r="79">
          <cell r="A79" t="str">
            <v>CSCGNR_1_UNIT 2</v>
          </cell>
          <cell r="E79">
            <v>24</v>
          </cell>
          <cell r="F79">
            <v>24</v>
          </cell>
          <cell r="G79">
            <v>24</v>
          </cell>
          <cell r="H79">
            <v>24</v>
          </cell>
          <cell r="I79">
            <v>24</v>
          </cell>
          <cell r="J79">
            <v>24</v>
          </cell>
          <cell r="K79">
            <v>24</v>
          </cell>
          <cell r="L79">
            <v>24</v>
          </cell>
          <cell r="M79">
            <v>24</v>
          </cell>
        </row>
        <row r="80">
          <cell r="A80" t="str">
            <v>CSTRVL_7_PL1X2</v>
          </cell>
          <cell r="E80">
            <v>4.01</v>
          </cell>
          <cell r="F80">
            <v>3.63</v>
          </cell>
          <cell r="G80">
            <v>3.95</v>
          </cell>
          <cell r="H80">
            <v>4.16</v>
          </cell>
          <cell r="I80">
            <v>4.1399999999999997</v>
          </cell>
          <cell r="J80">
            <v>4.17</v>
          </cell>
          <cell r="K80">
            <v>3.86</v>
          </cell>
          <cell r="L80">
            <v>3.98</v>
          </cell>
          <cell r="M80">
            <v>3.73</v>
          </cell>
        </row>
        <row r="81">
          <cell r="A81" t="str">
            <v>CUMMNG_6_SUNCT1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2">
          <cell r="A82" t="str">
            <v>DELTA_2_PL1X4</v>
          </cell>
          <cell r="E82">
            <v>644</v>
          </cell>
          <cell r="F82">
            <v>634</v>
          </cell>
          <cell r="G82">
            <v>624</v>
          </cell>
          <cell r="H82">
            <v>617</v>
          </cell>
          <cell r="I82">
            <v>617</v>
          </cell>
          <cell r="J82">
            <v>617</v>
          </cell>
          <cell r="K82">
            <v>634</v>
          </cell>
          <cell r="L82">
            <v>649</v>
          </cell>
          <cell r="M82">
            <v>649</v>
          </cell>
        </row>
        <row r="83">
          <cell r="A83" t="str">
            <v>DONNLS_7_UNIT</v>
          </cell>
          <cell r="E83">
            <v>65.209999999999994</v>
          </cell>
          <cell r="F83">
            <v>70.099999999999994</v>
          </cell>
          <cell r="G83">
            <v>72</v>
          </cell>
          <cell r="H83">
            <v>72</v>
          </cell>
          <cell r="I83">
            <v>72</v>
          </cell>
          <cell r="J83">
            <v>72</v>
          </cell>
          <cell r="K83">
            <v>70.02</v>
          </cell>
          <cell r="L83">
            <v>67.92</v>
          </cell>
          <cell r="M83">
            <v>66.81</v>
          </cell>
        </row>
        <row r="84">
          <cell r="A84" t="str">
            <v>DOUBLC_1_UNITS</v>
          </cell>
          <cell r="E84">
            <v>32.229999999999997</v>
          </cell>
          <cell r="F84">
            <v>32.229999999999997</v>
          </cell>
          <cell r="G84">
            <v>32.229999999999997</v>
          </cell>
          <cell r="H84">
            <v>32.229999999999997</v>
          </cell>
          <cell r="I84">
            <v>32.229999999999997</v>
          </cell>
          <cell r="J84">
            <v>32.229999999999997</v>
          </cell>
          <cell r="K84">
            <v>32.229999999999997</v>
          </cell>
          <cell r="L84">
            <v>32.229999999999997</v>
          </cell>
          <cell r="M84">
            <v>32.229999999999997</v>
          </cell>
        </row>
        <row r="85">
          <cell r="A85" t="str">
            <v>DRACKR_2_DSUBT1</v>
          </cell>
          <cell r="E85">
            <v>126</v>
          </cell>
          <cell r="F85">
            <v>126</v>
          </cell>
          <cell r="G85">
            <v>126</v>
          </cell>
          <cell r="H85">
            <v>126</v>
          </cell>
          <cell r="I85">
            <v>126</v>
          </cell>
          <cell r="J85">
            <v>126</v>
          </cell>
          <cell r="K85">
            <v>126</v>
          </cell>
          <cell r="L85">
            <v>126</v>
          </cell>
          <cell r="M85">
            <v>126</v>
          </cell>
        </row>
        <row r="86">
          <cell r="A86" t="str">
            <v>DRACKR_2_DSUBT2</v>
          </cell>
          <cell r="E86">
            <v>230</v>
          </cell>
          <cell r="F86">
            <v>230</v>
          </cell>
          <cell r="G86">
            <v>230</v>
          </cell>
          <cell r="H86">
            <v>230</v>
          </cell>
          <cell r="I86">
            <v>230</v>
          </cell>
          <cell r="J86">
            <v>230</v>
          </cell>
          <cell r="K86">
            <v>230</v>
          </cell>
          <cell r="L86">
            <v>230</v>
          </cell>
          <cell r="M86">
            <v>230</v>
          </cell>
        </row>
        <row r="87">
          <cell r="A87" t="str">
            <v>DRACKR_2_DSUBT3</v>
          </cell>
          <cell r="E87">
            <v>230</v>
          </cell>
          <cell r="F87">
            <v>230</v>
          </cell>
          <cell r="G87">
            <v>230</v>
          </cell>
          <cell r="H87">
            <v>230</v>
          </cell>
          <cell r="I87">
            <v>230</v>
          </cell>
          <cell r="J87">
            <v>230</v>
          </cell>
          <cell r="K87">
            <v>230</v>
          </cell>
          <cell r="L87">
            <v>230</v>
          </cell>
          <cell r="M87">
            <v>230</v>
          </cell>
        </row>
        <row r="88">
          <cell r="A88" t="str">
            <v>DRACKR_2_DSUBT4</v>
          </cell>
          <cell r="E88">
            <v>94</v>
          </cell>
          <cell r="F88">
            <v>94</v>
          </cell>
          <cell r="G88">
            <v>94</v>
          </cell>
          <cell r="H88">
            <v>94</v>
          </cell>
          <cell r="I88">
            <v>94</v>
          </cell>
          <cell r="J88">
            <v>94</v>
          </cell>
          <cell r="K88">
            <v>94</v>
          </cell>
          <cell r="L88">
            <v>94</v>
          </cell>
          <cell r="M88">
            <v>94</v>
          </cell>
        </row>
        <row r="89">
          <cell r="A89" t="str">
            <v>DREWS_6_PL1X4</v>
          </cell>
          <cell r="E89">
            <v>40</v>
          </cell>
          <cell r="F89">
            <v>40</v>
          </cell>
          <cell r="G89">
            <v>40</v>
          </cell>
          <cell r="H89">
            <v>40</v>
          </cell>
          <cell r="I89">
            <v>40</v>
          </cell>
          <cell r="J89">
            <v>40</v>
          </cell>
          <cell r="K89">
            <v>40</v>
          </cell>
          <cell r="L89">
            <v>40</v>
          </cell>
          <cell r="M89">
            <v>40</v>
          </cell>
        </row>
        <row r="90">
          <cell r="A90" t="str">
            <v>DRUM_7_PL1X2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1">
          <cell r="A91" t="str">
            <v>DRUM_7_PL3X4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 t="str">
            <v>DRUM_7_UNIT 5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 t="str">
            <v>DSRTHV_2_DH2BT1</v>
          </cell>
          <cell r="E93">
            <v>70</v>
          </cell>
          <cell r="F93">
            <v>70</v>
          </cell>
          <cell r="G93">
            <v>70</v>
          </cell>
          <cell r="H93">
            <v>70</v>
          </cell>
          <cell r="I93">
            <v>70</v>
          </cell>
          <cell r="J93">
            <v>70</v>
          </cell>
          <cell r="K93">
            <v>70</v>
          </cell>
          <cell r="L93">
            <v>70</v>
          </cell>
          <cell r="M93">
            <v>70</v>
          </cell>
        </row>
        <row r="94">
          <cell r="A94" t="str">
            <v>DSRTSN_2_DS2X2</v>
          </cell>
          <cell r="E94">
            <v>460</v>
          </cell>
          <cell r="F94">
            <v>460</v>
          </cell>
          <cell r="G94">
            <v>460</v>
          </cell>
          <cell r="H94">
            <v>460</v>
          </cell>
          <cell r="I94">
            <v>460</v>
          </cell>
          <cell r="J94">
            <v>460</v>
          </cell>
          <cell r="K94">
            <v>460</v>
          </cell>
          <cell r="L94">
            <v>460</v>
          </cell>
          <cell r="M94">
            <v>460</v>
          </cell>
        </row>
        <row r="95">
          <cell r="A95" t="str">
            <v>DUANE_1_PL1X3</v>
          </cell>
          <cell r="E95">
            <v>85.65</v>
          </cell>
          <cell r="F95">
            <v>85.65</v>
          </cell>
          <cell r="G95">
            <v>85.65</v>
          </cell>
          <cell r="H95">
            <v>85.65</v>
          </cell>
          <cell r="I95">
            <v>85.65</v>
          </cell>
          <cell r="J95">
            <v>85.65</v>
          </cell>
          <cell r="K95">
            <v>85.65</v>
          </cell>
          <cell r="L95">
            <v>85.65</v>
          </cell>
          <cell r="M95">
            <v>85.65</v>
          </cell>
        </row>
        <row r="96">
          <cell r="A96" t="str">
            <v>DUTCH1_7_UNIT 1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 t="str">
            <v>DUTCH2_7_UNIT 1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</row>
        <row r="98">
          <cell r="A98" t="str">
            <v>DVLCYN_1_UNITS</v>
          </cell>
          <cell r="E98">
            <v>129.06</v>
          </cell>
          <cell r="F98">
            <v>169.28</v>
          </cell>
          <cell r="G98">
            <v>194.93</v>
          </cell>
          <cell r="H98">
            <v>201.64</v>
          </cell>
          <cell r="I98">
            <v>199.99</v>
          </cell>
          <cell r="J98">
            <v>204.58</v>
          </cell>
          <cell r="K98">
            <v>208.29</v>
          </cell>
          <cell r="L98">
            <v>204.75</v>
          </cell>
          <cell r="M98">
            <v>212.27</v>
          </cell>
        </row>
        <row r="99">
          <cell r="A99" t="str">
            <v>EASTWD_7_UNIT</v>
          </cell>
          <cell r="E99">
            <v>184</v>
          </cell>
          <cell r="F99">
            <v>184</v>
          </cell>
          <cell r="G99">
            <v>184</v>
          </cell>
          <cell r="H99">
            <v>184</v>
          </cell>
          <cell r="I99">
            <v>184</v>
          </cell>
          <cell r="J99">
            <v>184</v>
          </cell>
          <cell r="K99">
            <v>184</v>
          </cell>
          <cell r="L99">
            <v>184</v>
          </cell>
          <cell r="M99">
            <v>184</v>
          </cell>
        </row>
        <row r="100">
          <cell r="A100" t="str">
            <v>EDWARD_2_E21SB1</v>
          </cell>
          <cell r="E100">
            <v>71</v>
          </cell>
          <cell r="F100">
            <v>71</v>
          </cell>
          <cell r="G100">
            <v>71</v>
          </cell>
          <cell r="H100">
            <v>71</v>
          </cell>
          <cell r="I100">
            <v>71</v>
          </cell>
          <cell r="J100">
            <v>71</v>
          </cell>
          <cell r="K100">
            <v>71</v>
          </cell>
          <cell r="L100">
            <v>71</v>
          </cell>
          <cell r="M100">
            <v>71</v>
          </cell>
        </row>
        <row r="101">
          <cell r="A101" t="str">
            <v>EDWARD_2_E23SB1</v>
          </cell>
          <cell r="E101">
            <v>6</v>
          </cell>
          <cell r="F101">
            <v>6</v>
          </cell>
          <cell r="G101">
            <v>6</v>
          </cell>
          <cell r="H101">
            <v>6</v>
          </cell>
          <cell r="I101">
            <v>6</v>
          </cell>
          <cell r="J101">
            <v>6</v>
          </cell>
          <cell r="K101">
            <v>6</v>
          </cell>
          <cell r="L101">
            <v>6</v>
          </cell>
          <cell r="M101">
            <v>6</v>
          </cell>
        </row>
        <row r="102">
          <cell r="A102" t="str">
            <v>EDWARD_2_ES2BT3</v>
          </cell>
          <cell r="E102">
            <v>66</v>
          </cell>
          <cell r="F102">
            <v>66</v>
          </cell>
          <cell r="G102">
            <v>66</v>
          </cell>
          <cell r="H102">
            <v>66</v>
          </cell>
          <cell r="I102">
            <v>66</v>
          </cell>
          <cell r="J102">
            <v>66</v>
          </cell>
          <cell r="K102">
            <v>66</v>
          </cell>
          <cell r="L102">
            <v>66</v>
          </cell>
          <cell r="M102">
            <v>66</v>
          </cell>
        </row>
        <row r="103">
          <cell r="A103" t="str">
            <v>ELCAJN_6_EB1BT1</v>
          </cell>
          <cell r="E103">
            <v>12</v>
          </cell>
          <cell r="F103">
            <v>12</v>
          </cell>
          <cell r="G103">
            <v>12</v>
          </cell>
          <cell r="H103">
            <v>12</v>
          </cell>
          <cell r="I103">
            <v>12</v>
          </cell>
          <cell r="J103">
            <v>12</v>
          </cell>
          <cell r="K103">
            <v>12</v>
          </cell>
          <cell r="L103">
            <v>12</v>
          </cell>
          <cell r="M103">
            <v>12</v>
          </cell>
        </row>
        <row r="104">
          <cell r="A104" t="str">
            <v>ELCAJN_6_LM6K</v>
          </cell>
          <cell r="E104">
            <v>48.1</v>
          </cell>
          <cell r="F104">
            <v>48.1</v>
          </cell>
          <cell r="G104">
            <v>48.1</v>
          </cell>
          <cell r="H104">
            <v>48.1</v>
          </cell>
          <cell r="I104">
            <v>48.1</v>
          </cell>
          <cell r="J104">
            <v>48.1</v>
          </cell>
          <cell r="K104">
            <v>48.1</v>
          </cell>
          <cell r="L104">
            <v>48.1</v>
          </cell>
          <cell r="M104">
            <v>48.1</v>
          </cell>
        </row>
        <row r="105">
          <cell r="A105" t="str">
            <v>ELCAJN_6_UNITA1</v>
          </cell>
          <cell r="E105">
            <v>45.42</v>
          </cell>
          <cell r="F105">
            <v>45.42</v>
          </cell>
          <cell r="G105">
            <v>45.42</v>
          </cell>
          <cell r="H105">
            <v>45.42</v>
          </cell>
          <cell r="I105">
            <v>45.42</v>
          </cell>
          <cell r="J105">
            <v>45.42</v>
          </cell>
          <cell r="K105">
            <v>45.42</v>
          </cell>
          <cell r="L105">
            <v>45.42</v>
          </cell>
          <cell r="M105">
            <v>45.42</v>
          </cell>
        </row>
        <row r="106">
          <cell r="A106" t="str">
            <v>ELECTR_7_PL1X3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A107" t="str">
            <v>ELKHIL_2_PL1X3</v>
          </cell>
          <cell r="E107">
            <v>171.7</v>
          </cell>
          <cell r="F107">
            <v>171.7</v>
          </cell>
          <cell r="G107">
            <v>171.7</v>
          </cell>
          <cell r="H107">
            <v>171.7</v>
          </cell>
          <cell r="I107">
            <v>171.7</v>
          </cell>
          <cell r="J107">
            <v>171.7</v>
          </cell>
          <cell r="K107">
            <v>171.7</v>
          </cell>
          <cell r="L107">
            <v>171.7</v>
          </cell>
          <cell r="M107">
            <v>171.7</v>
          </cell>
        </row>
        <row r="108">
          <cell r="A108" t="str">
            <v>ELKHRN_1_EESX3</v>
          </cell>
          <cell r="E108">
            <v>365</v>
          </cell>
          <cell r="F108">
            <v>365</v>
          </cell>
          <cell r="G108">
            <v>365</v>
          </cell>
          <cell r="H108">
            <v>365</v>
          </cell>
          <cell r="I108">
            <v>365</v>
          </cell>
          <cell r="J108">
            <v>365</v>
          </cell>
          <cell r="K108">
            <v>365</v>
          </cell>
          <cell r="L108">
            <v>365</v>
          </cell>
          <cell r="M108">
            <v>365</v>
          </cell>
        </row>
        <row r="109">
          <cell r="A109" t="str">
            <v>ELSEGN_2_UN1011</v>
          </cell>
          <cell r="E109">
            <v>274.31</v>
          </cell>
          <cell r="F109">
            <v>274.31</v>
          </cell>
          <cell r="G109">
            <v>274.31</v>
          </cell>
          <cell r="H109">
            <v>274.31</v>
          </cell>
          <cell r="I109">
            <v>274.31</v>
          </cell>
          <cell r="J109">
            <v>274.31</v>
          </cell>
          <cell r="K109">
            <v>274.31</v>
          </cell>
          <cell r="L109">
            <v>274.31</v>
          </cell>
          <cell r="M109">
            <v>274.31</v>
          </cell>
        </row>
        <row r="110">
          <cell r="A110" t="str">
            <v>ELSEGN_2_UN2021</v>
          </cell>
          <cell r="E110">
            <v>271.74</v>
          </cell>
          <cell r="F110">
            <v>271.74</v>
          </cell>
          <cell r="G110">
            <v>271.74</v>
          </cell>
          <cell r="H110">
            <v>271.74</v>
          </cell>
          <cell r="I110">
            <v>271.74</v>
          </cell>
          <cell r="J110">
            <v>271.74</v>
          </cell>
          <cell r="K110">
            <v>271.74</v>
          </cell>
          <cell r="L110">
            <v>271.74</v>
          </cell>
          <cell r="M110">
            <v>271.74</v>
          </cell>
        </row>
        <row r="111">
          <cell r="A111" t="str">
            <v>ESCNDO_6_EB1BT1</v>
          </cell>
          <cell r="E111">
            <v>20</v>
          </cell>
          <cell r="F111">
            <v>20</v>
          </cell>
          <cell r="G111">
            <v>20</v>
          </cell>
          <cell r="H111">
            <v>20</v>
          </cell>
          <cell r="I111">
            <v>20</v>
          </cell>
          <cell r="J111">
            <v>20</v>
          </cell>
          <cell r="K111">
            <v>20</v>
          </cell>
          <cell r="L111">
            <v>20</v>
          </cell>
          <cell r="M111">
            <v>20</v>
          </cell>
        </row>
        <row r="112">
          <cell r="A112" t="str">
            <v>ESCNDO_6_EB2BT2</v>
          </cell>
          <cell r="E112">
            <v>20</v>
          </cell>
          <cell r="F112">
            <v>20</v>
          </cell>
          <cell r="G112">
            <v>20</v>
          </cell>
          <cell r="H112">
            <v>20</v>
          </cell>
          <cell r="I112">
            <v>20</v>
          </cell>
          <cell r="J112">
            <v>20</v>
          </cell>
          <cell r="K112">
            <v>20</v>
          </cell>
          <cell r="L112">
            <v>20</v>
          </cell>
          <cell r="M112">
            <v>20</v>
          </cell>
        </row>
        <row r="113">
          <cell r="A113" t="str">
            <v>ESCNDO_6_EB3BT3</v>
          </cell>
          <cell r="E113">
            <v>20</v>
          </cell>
          <cell r="F113">
            <v>20</v>
          </cell>
          <cell r="G113">
            <v>20</v>
          </cell>
          <cell r="H113">
            <v>20</v>
          </cell>
          <cell r="I113">
            <v>20</v>
          </cell>
          <cell r="J113">
            <v>20</v>
          </cell>
          <cell r="K113">
            <v>20</v>
          </cell>
          <cell r="L113">
            <v>20</v>
          </cell>
          <cell r="M113">
            <v>20</v>
          </cell>
        </row>
        <row r="114">
          <cell r="A114" t="str">
            <v>ESCNDO_6_PL1X2</v>
          </cell>
          <cell r="E114">
            <v>48.71</v>
          </cell>
          <cell r="F114">
            <v>48.71</v>
          </cell>
          <cell r="G114">
            <v>48.71</v>
          </cell>
          <cell r="H114">
            <v>48.71</v>
          </cell>
          <cell r="I114">
            <v>48.71</v>
          </cell>
          <cell r="J114">
            <v>48.71</v>
          </cell>
          <cell r="K114">
            <v>48.71</v>
          </cell>
          <cell r="L114">
            <v>48.71</v>
          </cell>
          <cell r="M114">
            <v>48.71</v>
          </cell>
        </row>
        <row r="115">
          <cell r="A115" t="str">
            <v>ESCNDO_6_UNITB1</v>
          </cell>
          <cell r="E115">
            <v>48.04</v>
          </cell>
          <cell r="F115">
            <v>48.04</v>
          </cell>
          <cell r="G115">
            <v>48.04</v>
          </cell>
          <cell r="H115">
            <v>48.04</v>
          </cell>
          <cell r="I115">
            <v>48.04</v>
          </cell>
          <cell r="J115">
            <v>48.04</v>
          </cell>
          <cell r="K115">
            <v>48.04</v>
          </cell>
          <cell r="L115">
            <v>48.04</v>
          </cell>
          <cell r="M115">
            <v>48.04</v>
          </cell>
        </row>
        <row r="116">
          <cell r="A116" t="str">
            <v>ESCO_6_GLMQF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A117" t="str">
            <v>ESNHWR_2_WC1BT1</v>
          </cell>
          <cell r="E117">
            <v>4.5</v>
          </cell>
          <cell r="F117">
            <v>4.5</v>
          </cell>
          <cell r="G117">
            <v>4.5</v>
          </cell>
          <cell r="H117">
            <v>4.5</v>
          </cell>
          <cell r="I117">
            <v>4.5</v>
          </cell>
          <cell r="J117">
            <v>4.5</v>
          </cell>
          <cell r="K117">
            <v>4.5</v>
          </cell>
          <cell r="L117">
            <v>4.5</v>
          </cell>
          <cell r="M117">
            <v>4.5</v>
          </cell>
        </row>
        <row r="118">
          <cell r="A118" t="str">
            <v>ETIWND_6_GRPLND</v>
          </cell>
          <cell r="E118">
            <v>45.64</v>
          </cell>
          <cell r="F118">
            <v>45.64</v>
          </cell>
          <cell r="G118">
            <v>45.64</v>
          </cell>
          <cell r="H118">
            <v>45.64</v>
          </cell>
          <cell r="I118">
            <v>45.64</v>
          </cell>
          <cell r="J118">
            <v>45.64</v>
          </cell>
          <cell r="K118">
            <v>45.64</v>
          </cell>
          <cell r="L118">
            <v>45.64</v>
          </cell>
          <cell r="M118">
            <v>45.64</v>
          </cell>
        </row>
        <row r="119">
          <cell r="A119" t="str">
            <v>EXCHEC_7_UNIT 1</v>
          </cell>
          <cell r="E119">
            <v>91.89</v>
          </cell>
          <cell r="F119">
            <v>91.89</v>
          </cell>
          <cell r="G119">
            <v>91.89</v>
          </cell>
          <cell r="H119">
            <v>91.89</v>
          </cell>
          <cell r="I119">
            <v>91.89</v>
          </cell>
          <cell r="J119">
            <v>91.89</v>
          </cell>
          <cell r="K119">
            <v>91.89</v>
          </cell>
          <cell r="L119">
            <v>91.89</v>
          </cell>
          <cell r="M119">
            <v>91.89</v>
          </cell>
        </row>
        <row r="120">
          <cell r="A120" t="str">
            <v>FALBRK_6_FESBT1</v>
          </cell>
          <cell r="E120">
            <v>0</v>
          </cell>
          <cell r="F120">
            <v>0</v>
          </cell>
          <cell r="G120">
            <v>79.97</v>
          </cell>
          <cell r="H120">
            <v>79.97</v>
          </cell>
          <cell r="I120">
            <v>79.97</v>
          </cell>
          <cell r="J120">
            <v>79.97</v>
          </cell>
          <cell r="K120">
            <v>79.97</v>
          </cell>
          <cell r="L120">
            <v>79.97</v>
          </cell>
          <cell r="M120">
            <v>79.97</v>
          </cell>
        </row>
        <row r="121">
          <cell r="A121" t="str">
            <v>FMEADO_7_UNIT</v>
          </cell>
          <cell r="E121">
            <v>16</v>
          </cell>
          <cell r="F121">
            <v>16</v>
          </cell>
          <cell r="G121">
            <v>16</v>
          </cell>
          <cell r="H121">
            <v>16</v>
          </cell>
          <cell r="I121">
            <v>16</v>
          </cell>
          <cell r="J121">
            <v>16</v>
          </cell>
          <cell r="K121">
            <v>16</v>
          </cell>
          <cell r="L121">
            <v>16</v>
          </cell>
          <cell r="M121">
            <v>16</v>
          </cell>
        </row>
        <row r="122">
          <cell r="A122" t="str">
            <v>FORBST_7_UNIT 1</v>
          </cell>
          <cell r="E122">
            <v>37.5</v>
          </cell>
          <cell r="F122">
            <v>37.5</v>
          </cell>
          <cell r="G122">
            <v>37.5</v>
          </cell>
          <cell r="H122">
            <v>37.5</v>
          </cell>
          <cell r="I122">
            <v>37.5</v>
          </cell>
          <cell r="J122">
            <v>37.5</v>
          </cell>
          <cell r="K122">
            <v>37.5</v>
          </cell>
          <cell r="L122">
            <v>37.5</v>
          </cell>
          <cell r="M122">
            <v>37.5</v>
          </cell>
        </row>
        <row r="123">
          <cell r="A123" t="str">
            <v>GARLND_2_GARBT1</v>
          </cell>
          <cell r="E123">
            <v>176</v>
          </cell>
          <cell r="F123">
            <v>176</v>
          </cell>
          <cell r="G123">
            <v>176</v>
          </cell>
          <cell r="H123">
            <v>176</v>
          </cell>
          <cell r="I123">
            <v>176</v>
          </cell>
          <cell r="J123">
            <v>176</v>
          </cell>
          <cell r="K123">
            <v>176</v>
          </cell>
          <cell r="L123">
            <v>176</v>
          </cell>
          <cell r="M123">
            <v>176</v>
          </cell>
        </row>
        <row r="124">
          <cell r="A124" t="str">
            <v>GATEWY_2_GESBT1</v>
          </cell>
          <cell r="E124">
            <v>425</v>
          </cell>
          <cell r="F124">
            <v>425</v>
          </cell>
          <cell r="G124">
            <v>425</v>
          </cell>
          <cell r="H124">
            <v>425</v>
          </cell>
          <cell r="I124">
            <v>425</v>
          </cell>
          <cell r="J124">
            <v>425</v>
          </cell>
          <cell r="K124">
            <v>425</v>
          </cell>
          <cell r="L124">
            <v>425</v>
          </cell>
          <cell r="M124">
            <v>425</v>
          </cell>
        </row>
        <row r="125">
          <cell r="A125" t="str">
            <v>GATWAY_2_PL1X3</v>
          </cell>
          <cell r="E125">
            <v>437.7</v>
          </cell>
          <cell r="F125">
            <v>409.96</v>
          </cell>
          <cell r="G125">
            <v>384.12</v>
          </cell>
          <cell r="H125">
            <v>378.3</v>
          </cell>
          <cell r="I125">
            <v>375.85</v>
          </cell>
          <cell r="J125">
            <v>378.61</v>
          </cell>
          <cell r="K125">
            <v>394.41</v>
          </cell>
          <cell r="L125">
            <v>403.72</v>
          </cell>
          <cell r="M125">
            <v>413.73</v>
          </cell>
        </row>
        <row r="126">
          <cell r="A126" t="str">
            <v>GEYS11_7_UNIT11</v>
          </cell>
          <cell r="E126">
            <v>46</v>
          </cell>
          <cell r="F126">
            <v>46</v>
          </cell>
          <cell r="G126">
            <v>46</v>
          </cell>
          <cell r="H126">
            <v>46</v>
          </cell>
          <cell r="I126">
            <v>46</v>
          </cell>
          <cell r="J126">
            <v>46</v>
          </cell>
          <cell r="K126">
            <v>46</v>
          </cell>
          <cell r="L126">
            <v>46</v>
          </cell>
          <cell r="M126">
            <v>46</v>
          </cell>
        </row>
        <row r="127">
          <cell r="A127" t="str">
            <v>GEYS12_7_UNIT12</v>
          </cell>
          <cell r="E127">
            <v>28</v>
          </cell>
          <cell r="F127">
            <v>28</v>
          </cell>
          <cell r="G127">
            <v>28</v>
          </cell>
          <cell r="H127">
            <v>28</v>
          </cell>
          <cell r="I127">
            <v>28</v>
          </cell>
          <cell r="J127">
            <v>28</v>
          </cell>
          <cell r="K127">
            <v>28</v>
          </cell>
          <cell r="L127">
            <v>28</v>
          </cell>
          <cell r="M127">
            <v>28</v>
          </cell>
        </row>
        <row r="128">
          <cell r="A128" t="str">
            <v>GEYS13_7_UNIT13</v>
          </cell>
          <cell r="E128">
            <v>34</v>
          </cell>
          <cell r="F128">
            <v>34</v>
          </cell>
          <cell r="G128">
            <v>34</v>
          </cell>
          <cell r="H128">
            <v>34</v>
          </cell>
          <cell r="I128">
            <v>34</v>
          </cell>
          <cell r="J128">
            <v>34</v>
          </cell>
          <cell r="K128">
            <v>34</v>
          </cell>
          <cell r="L128">
            <v>34</v>
          </cell>
          <cell r="M128">
            <v>34</v>
          </cell>
        </row>
        <row r="129">
          <cell r="A129" t="str">
            <v>GEYS14_7_UNIT14</v>
          </cell>
          <cell r="E129">
            <v>48</v>
          </cell>
          <cell r="F129">
            <v>48</v>
          </cell>
          <cell r="G129">
            <v>48</v>
          </cell>
          <cell r="H129">
            <v>48</v>
          </cell>
          <cell r="I129">
            <v>48</v>
          </cell>
          <cell r="J129">
            <v>48</v>
          </cell>
          <cell r="K129">
            <v>48</v>
          </cell>
          <cell r="L129">
            <v>48</v>
          </cell>
          <cell r="M129">
            <v>48</v>
          </cell>
        </row>
        <row r="130">
          <cell r="A130" t="str">
            <v>GEYS16_7_UNIT16</v>
          </cell>
          <cell r="E130">
            <v>38</v>
          </cell>
          <cell r="F130">
            <v>38</v>
          </cell>
          <cell r="G130">
            <v>38</v>
          </cell>
          <cell r="H130">
            <v>38</v>
          </cell>
          <cell r="I130">
            <v>38</v>
          </cell>
          <cell r="J130">
            <v>38</v>
          </cell>
          <cell r="K130">
            <v>38</v>
          </cell>
          <cell r="L130">
            <v>38</v>
          </cell>
          <cell r="M130">
            <v>38</v>
          </cell>
        </row>
        <row r="131">
          <cell r="A131" t="str">
            <v>GEYS17_7_UNIT17</v>
          </cell>
          <cell r="E131">
            <v>53.5</v>
          </cell>
          <cell r="F131">
            <v>53.5</v>
          </cell>
          <cell r="G131">
            <v>53.5</v>
          </cell>
          <cell r="H131">
            <v>53.5</v>
          </cell>
          <cell r="I131">
            <v>53.5</v>
          </cell>
          <cell r="J131">
            <v>53.5</v>
          </cell>
          <cell r="K131">
            <v>53.5</v>
          </cell>
          <cell r="L131">
            <v>53.5</v>
          </cell>
          <cell r="M131">
            <v>53.5</v>
          </cell>
        </row>
        <row r="132">
          <cell r="A132" t="str">
            <v>GEYS18_7_UNIT18</v>
          </cell>
          <cell r="E132">
            <v>50</v>
          </cell>
          <cell r="F132">
            <v>50</v>
          </cell>
          <cell r="G132">
            <v>50</v>
          </cell>
          <cell r="H132">
            <v>50</v>
          </cell>
          <cell r="I132">
            <v>50</v>
          </cell>
          <cell r="J132">
            <v>50</v>
          </cell>
          <cell r="K132">
            <v>50</v>
          </cell>
          <cell r="L132">
            <v>50</v>
          </cell>
          <cell r="M132">
            <v>50</v>
          </cell>
        </row>
        <row r="133">
          <cell r="A133" t="str">
            <v>GEYS20_7_UNIT20</v>
          </cell>
          <cell r="E133">
            <v>28</v>
          </cell>
          <cell r="F133">
            <v>28</v>
          </cell>
          <cell r="G133">
            <v>28</v>
          </cell>
          <cell r="H133">
            <v>28</v>
          </cell>
          <cell r="I133">
            <v>28</v>
          </cell>
          <cell r="J133">
            <v>28</v>
          </cell>
          <cell r="K133">
            <v>28</v>
          </cell>
          <cell r="L133">
            <v>28</v>
          </cell>
          <cell r="M133">
            <v>28</v>
          </cell>
        </row>
        <row r="134">
          <cell r="A134" t="str">
            <v>GILROY_1_UNIT</v>
          </cell>
          <cell r="E134">
            <v>25</v>
          </cell>
          <cell r="F134">
            <v>20</v>
          </cell>
          <cell r="G134">
            <v>20</v>
          </cell>
          <cell r="H134">
            <v>20</v>
          </cell>
          <cell r="I134">
            <v>20</v>
          </cell>
          <cell r="J134">
            <v>20</v>
          </cell>
          <cell r="K134">
            <v>25</v>
          </cell>
          <cell r="L134">
            <v>25</v>
          </cell>
          <cell r="M134">
            <v>25</v>
          </cell>
        </row>
        <row r="135">
          <cell r="A135" t="str">
            <v>GILRPP_1_PL1X2</v>
          </cell>
          <cell r="E135">
            <v>95.2</v>
          </cell>
          <cell r="F135">
            <v>95.2</v>
          </cell>
          <cell r="G135">
            <v>95.2</v>
          </cell>
          <cell r="H135">
            <v>95.2</v>
          </cell>
          <cell r="I135">
            <v>95.2</v>
          </cell>
          <cell r="J135">
            <v>95.2</v>
          </cell>
          <cell r="K135">
            <v>95.2</v>
          </cell>
          <cell r="L135">
            <v>95.2</v>
          </cell>
          <cell r="M135">
            <v>95.2</v>
          </cell>
        </row>
        <row r="136">
          <cell r="A136" t="str">
            <v>GILRPP_1_PL3X4</v>
          </cell>
          <cell r="E136">
            <v>46.2</v>
          </cell>
          <cell r="F136">
            <v>46.2</v>
          </cell>
          <cell r="G136">
            <v>46.2</v>
          </cell>
          <cell r="H136">
            <v>46.2</v>
          </cell>
          <cell r="I136">
            <v>46.2</v>
          </cell>
          <cell r="J136">
            <v>46.2</v>
          </cell>
          <cell r="K136">
            <v>46.2</v>
          </cell>
          <cell r="L136">
            <v>46.2</v>
          </cell>
          <cell r="M136">
            <v>46.2</v>
          </cell>
        </row>
        <row r="137">
          <cell r="A137" t="str">
            <v>GLNARM_2_UNIT 5</v>
          </cell>
          <cell r="E137">
            <v>65</v>
          </cell>
          <cell r="F137">
            <v>65</v>
          </cell>
          <cell r="G137">
            <v>65</v>
          </cell>
          <cell r="H137">
            <v>65</v>
          </cell>
          <cell r="I137">
            <v>65</v>
          </cell>
          <cell r="J137">
            <v>65</v>
          </cell>
          <cell r="K137">
            <v>65</v>
          </cell>
          <cell r="L137">
            <v>65</v>
          </cell>
          <cell r="M137">
            <v>65</v>
          </cell>
        </row>
        <row r="138">
          <cell r="A138" t="str">
            <v>GLNARM_7_UNIT 1</v>
          </cell>
          <cell r="E138">
            <v>18</v>
          </cell>
          <cell r="F138">
            <v>18</v>
          </cell>
          <cell r="G138">
            <v>18</v>
          </cell>
          <cell r="H138">
            <v>18</v>
          </cell>
          <cell r="I138">
            <v>18</v>
          </cell>
          <cell r="J138">
            <v>18</v>
          </cell>
          <cell r="K138">
            <v>18</v>
          </cell>
          <cell r="L138">
            <v>18</v>
          </cell>
          <cell r="M138">
            <v>18</v>
          </cell>
        </row>
        <row r="139">
          <cell r="A139" t="str">
            <v>GLNARM_7_UNIT 2</v>
          </cell>
          <cell r="E139">
            <v>18.8</v>
          </cell>
          <cell r="F139">
            <v>18.8</v>
          </cell>
          <cell r="G139">
            <v>18.8</v>
          </cell>
          <cell r="H139">
            <v>18.8</v>
          </cell>
          <cell r="I139">
            <v>18.8</v>
          </cell>
          <cell r="J139">
            <v>18.8</v>
          </cell>
          <cell r="K139">
            <v>18.8</v>
          </cell>
          <cell r="L139">
            <v>18.8</v>
          </cell>
          <cell r="M139">
            <v>18.8</v>
          </cell>
        </row>
        <row r="140">
          <cell r="A140" t="str">
            <v>GLNARM_7_UNIT 3</v>
          </cell>
          <cell r="E140">
            <v>44.83</v>
          </cell>
          <cell r="F140">
            <v>44.83</v>
          </cell>
          <cell r="G140">
            <v>44.83</v>
          </cell>
          <cell r="H140">
            <v>44.83</v>
          </cell>
          <cell r="I140">
            <v>44.83</v>
          </cell>
          <cell r="J140">
            <v>44.83</v>
          </cell>
          <cell r="K140">
            <v>44.83</v>
          </cell>
          <cell r="L140">
            <v>44.83</v>
          </cell>
          <cell r="M140">
            <v>44.83</v>
          </cell>
        </row>
        <row r="141">
          <cell r="A141" t="str">
            <v>GLNARM_7_UNIT 4</v>
          </cell>
          <cell r="E141">
            <v>42.42</v>
          </cell>
          <cell r="F141">
            <v>42.42</v>
          </cell>
          <cell r="G141">
            <v>42.42</v>
          </cell>
          <cell r="H141">
            <v>42.42</v>
          </cell>
          <cell r="I141">
            <v>42.42</v>
          </cell>
          <cell r="J141">
            <v>42.42</v>
          </cell>
          <cell r="K141">
            <v>42.42</v>
          </cell>
          <cell r="L141">
            <v>42.42</v>
          </cell>
          <cell r="M141">
            <v>42.42</v>
          </cell>
        </row>
        <row r="142">
          <cell r="A142" t="str">
            <v>GOLETA_2_VALBT1</v>
          </cell>
          <cell r="E142">
            <v>20</v>
          </cell>
          <cell r="F142">
            <v>20</v>
          </cell>
          <cell r="G142">
            <v>20</v>
          </cell>
          <cell r="H142">
            <v>20</v>
          </cell>
          <cell r="I142">
            <v>20</v>
          </cell>
          <cell r="J142">
            <v>20</v>
          </cell>
          <cell r="K142">
            <v>20</v>
          </cell>
          <cell r="L142">
            <v>20</v>
          </cell>
          <cell r="M142">
            <v>20</v>
          </cell>
        </row>
        <row r="143">
          <cell r="A143" t="str">
            <v>GOLETA_6_ELLWOD</v>
          </cell>
          <cell r="E143">
            <v>54</v>
          </cell>
          <cell r="F143">
            <v>54</v>
          </cell>
          <cell r="G143">
            <v>54</v>
          </cell>
          <cell r="H143">
            <v>54</v>
          </cell>
          <cell r="I143">
            <v>54</v>
          </cell>
          <cell r="J143">
            <v>54</v>
          </cell>
          <cell r="K143">
            <v>54</v>
          </cell>
          <cell r="L143">
            <v>54</v>
          </cell>
          <cell r="M143">
            <v>54</v>
          </cell>
        </row>
        <row r="144">
          <cell r="A144" t="str">
            <v>GRIZLY_1_UNIT 1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</row>
        <row r="145">
          <cell r="A145" t="str">
            <v>GRNLF2_1_UNIT</v>
          </cell>
          <cell r="E145">
            <v>9.1999999999999993</v>
          </cell>
          <cell r="F145">
            <v>9.1999999999999993</v>
          </cell>
          <cell r="G145">
            <v>9.1999999999999993</v>
          </cell>
          <cell r="H145">
            <v>9.1999999999999993</v>
          </cell>
          <cell r="I145">
            <v>9.1999999999999993</v>
          </cell>
          <cell r="J145">
            <v>9.1999999999999993</v>
          </cell>
          <cell r="K145">
            <v>9.1999999999999993</v>
          </cell>
          <cell r="L145">
            <v>9.1999999999999993</v>
          </cell>
          <cell r="M145">
            <v>9.1999999999999993</v>
          </cell>
        </row>
        <row r="146">
          <cell r="A146" t="str">
            <v>GWFPWR_1_UNITS</v>
          </cell>
          <cell r="E146">
            <v>98.46</v>
          </cell>
          <cell r="F146">
            <v>98.46</v>
          </cell>
          <cell r="G146">
            <v>98.46</v>
          </cell>
          <cell r="H146">
            <v>98.46</v>
          </cell>
          <cell r="I146">
            <v>98.46</v>
          </cell>
          <cell r="J146">
            <v>98.46</v>
          </cell>
          <cell r="K146">
            <v>98.46</v>
          </cell>
          <cell r="L146">
            <v>98.46</v>
          </cell>
          <cell r="M146">
            <v>98.46</v>
          </cell>
        </row>
        <row r="147">
          <cell r="A147" t="str">
            <v>GYS5X6_7_UNITS</v>
          </cell>
          <cell r="E147">
            <v>61</v>
          </cell>
          <cell r="F147">
            <v>61</v>
          </cell>
          <cell r="G147">
            <v>61</v>
          </cell>
          <cell r="H147">
            <v>61</v>
          </cell>
          <cell r="I147">
            <v>61</v>
          </cell>
          <cell r="J147">
            <v>61</v>
          </cell>
          <cell r="K147">
            <v>61</v>
          </cell>
          <cell r="L147">
            <v>61</v>
          </cell>
          <cell r="M147">
            <v>61</v>
          </cell>
        </row>
        <row r="148">
          <cell r="A148" t="str">
            <v>GYS7X8_7_UNITS</v>
          </cell>
          <cell r="E148">
            <v>71.8</v>
          </cell>
          <cell r="F148">
            <v>71.8</v>
          </cell>
          <cell r="G148">
            <v>71.8</v>
          </cell>
          <cell r="H148">
            <v>71.8</v>
          </cell>
          <cell r="I148">
            <v>71.8</v>
          </cell>
          <cell r="J148">
            <v>71.8</v>
          </cell>
          <cell r="K148">
            <v>71.8</v>
          </cell>
          <cell r="L148">
            <v>71.8</v>
          </cell>
          <cell r="M148">
            <v>71.8</v>
          </cell>
        </row>
        <row r="149">
          <cell r="A149" t="str">
            <v>HAASPH_7_PL1X2</v>
          </cell>
          <cell r="E149">
            <v>115.2</v>
          </cell>
          <cell r="F149">
            <v>115.2</v>
          </cell>
          <cell r="G149">
            <v>139.19999999999999</v>
          </cell>
          <cell r="H149">
            <v>144</v>
          </cell>
          <cell r="I149">
            <v>144</v>
          </cell>
          <cell r="J149">
            <v>129.6</v>
          </cell>
          <cell r="K149">
            <v>129.6</v>
          </cell>
          <cell r="L149">
            <v>115.2</v>
          </cell>
          <cell r="M149">
            <v>115.2</v>
          </cell>
        </row>
        <row r="150">
          <cell r="A150" t="str">
            <v>HALSEY_6_UNIT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</row>
        <row r="151">
          <cell r="A151" t="str">
            <v>HARBGN_7_UNITS</v>
          </cell>
          <cell r="E151">
            <v>35</v>
          </cell>
          <cell r="F151">
            <v>35</v>
          </cell>
          <cell r="G151">
            <v>35</v>
          </cell>
          <cell r="H151">
            <v>35</v>
          </cell>
          <cell r="I151">
            <v>35</v>
          </cell>
          <cell r="J151">
            <v>35</v>
          </cell>
          <cell r="K151">
            <v>35</v>
          </cell>
          <cell r="L151">
            <v>35</v>
          </cell>
          <cell r="M151">
            <v>35</v>
          </cell>
        </row>
        <row r="152">
          <cell r="A152" t="str">
            <v>HELMPG_7_UNIT 1</v>
          </cell>
          <cell r="E152">
            <v>407</v>
          </cell>
          <cell r="F152">
            <v>407</v>
          </cell>
          <cell r="G152">
            <v>407</v>
          </cell>
          <cell r="H152">
            <v>407</v>
          </cell>
          <cell r="I152">
            <v>407</v>
          </cell>
          <cell r="J152">
            <v>407</v>
          </cell>
          <cell r="K152">
            <v>407</v>
          </cell>
          <cell r="L152">
            <v>407</v>
          </cell>
          <cell r="M152">
            <v>407</v>
          </cell>
        </row>
        <row r="153">
          <cell r="A153" t="str">
            <v>HELMPG_7_UNIT 2</v>
          </cell>
          <cell r="E153">
            <v>407</v>
          </cell>
          <cell r="F153">
            <v>407</v>
          </cell>
          <cell r="G153">
            <v>407</v>
          </cell>
          <cell r="H153">
            <v>407</v>
          </cell>
          <cell r="I153">
            <v>407</v>
          </cell>
          <cell r="J153">
            <v>407</v>
          </cell>
          <cell r="K153">
            <v>407</v>
          </cell>
          <cell r="L153">
            <v>407</v>
          </cell>
          <cell r="M153">
            <v>407</v>
          </cell>
        </row>
        <row r="154">
          <cell r="A154" t="str">
            <v>HELMPG_7_UNIT 3</v>
          </cell>
          <cell r="E154">
            <v>404</v>
          </cell>
          <cell r="F154">
            <v>404</v>
          </cell>
          <cell r="G154">
            <v>404</v>
          </cell>
          <cell r="H154">
            <v>404</v>
          </cell>
          <cell r="I154">
            <v>404</v>
          </cell>
          <cell r="J154">
            <v>404</v>
          </cell>
          <cell r="K154">
            <v>404</v>
          </cell>
          <cell r="L154">
            <v>404</v>
          </cell>
          <cell r="M154">
            <v>404</v>
          </cell>
        </row>
        <row r="155">
          <cell r="A155" t="str">
            <v>HENRTA_6_HDEBT1</v>
          </cell>
          <cell r="E155">
            <v>20</v>
          </cell>
          <cell r="F155">
            <v>20</v>
          </cell>
          <cell r="G155">
            <v>20</v>
          </cell>
          <cell r="H155">
            <v>20</v>
          </cell>
          <cell r="I155">
            <v>20</v>
          </cell>
          <cell r="J155">
            <v>20</v>
          </cell>
          <cell r="K155">
            <v>20</v>
          </cell>
          <cell r="L155">
            <v>20</v>
          </cell>
          <cell r="M155">
            <v>20</v>
          </cell>
        </row>
        <row r="156">
          <cell r="A156" t="str">
            <v>HENRTA_6_UNITA1</v>
          </cell>
          <cell r="E156">
            <v>49.98</v>
          </cell>
          <cell r="F156">
            <v>49.98</v>
          </cell>
          <cell r="G156">
            <v>49.98</v>
          </cell>
          <cell r="H156">
            <v>49.98</v>
          </cell>
          <cell r="I156">
            <v>49.98</v>
          </cell>
          <cell r="J156">
            <v>49.98</v>
          </cell>
          <cell r="K156">
            <v>49.98</v>
          </cell>
          <cell r="L156">
            <v>49.98</v>
          </cell>
          <cell r="M156">
            <v>49.98</v>
          </cell>
        </row>
        <row r="157">
          <cell r="A157" t="str">
            <v>HENRTA_6_UNITA2</v>
          </cell>
          <cell r="E157">
            <v>49.42</v>
          </cell>
          <cell r="F157">
            <v>49.42</v>
          </cell>
          <cell r="G157">
            <v>49.42</v>
          </cell>
          <cell r="H157">
            <v>49.42</v>
          </cell>
          <cell r="I157">
            <v>49.42</v>
          </cell>
          <cell r="J157">
            <v>49.42</v>
          </cell>
          <cell r="K157">
            <v>49.42</v>
          </cell>
          <cell r="L157">
            <v>49.42</v>
          </cell>
          <cell r="M157">
            <v>49.42</v>
          </cell>
        </row>
        <row r="158">
          <cell r="A158" t="str">
            <v>HIDSRT_2_UNITS</v>
          </cell>
          <cell r="E158">
            <v>630</v>
          </cell>
          <cell r="F158">
            <v>630</v>
          </cell>
          <cell r="G158">
            <v>650</v>
          </cell>
          <cell r="H158">
            <v>650</v>
          </cell>
          <cell r="I158">
            <v>650</v>
          </cell>
          <cell r="J158">
            <v>650</v>
          </cell>
          <cell r="K158">
            <v>650</v>
          </cell>
          <cell r="L158">
            <v>650</v>
          </cell>
          <cell r="M158">
            <v>650</v>
          </cell>
        </row>
        <row r="159">
          <cell r="A159" t="str">
            <v>HIGHDS_2_H5SBT1</v>
          </cell>
          <cell r="E159">
            <v>100</v>
          </cell>
          <cell r="F159">
            <v>100</v>
          </cell>
          <cell r="G159">
            <v>100</v>
          </cell>
          <cell r="H159">
            <v>100</v>
          </cell>
          <cell r="I159">
            <v>100</v>
          </cell>
          <cell r="J159">
            <v>100</v>
          </cell>
          <cell r="K159">
            <v>100</v>
          </cell>
          <cell r="L159">
            <v>100</v>
          </cell>
          <cell r="M159">
            <v>100</v>
          </cell>
        </row>
        <row r="160">
          <cell r="A160" t="str">
            <v>HINSON_6_LBECH1</v>
          </cell>
          <cell r="E160">
            <v>63</v>
          </cell>
          <cell r="F160">
            <v>63</v>
          </cell>
          <cell r="G160">
            <v>63</v>
          </cell>
          <cell r="H160">
            <v>63</v>
          </cell>
          <cell r="I160">
            <v>63</v>
          </cell>
          <cell r="J160">
            <v>63</v>
          </cell>
          <cell r="K160">
            <v>63</v>
          </cell>
          <cell r="L160">
            <v>63</v>
          </cell>
          <cell r="M160">
            <v>63</v>
          </cell>
        </row>
        <row r="161">
          <cell r="A161" t="str">
            <v>HINSON_6_LBECH2</v>
          </cell>
          <cell r="E161">
            <v>63</v>
          </cell>
          <cell r="F161">
            <v>63</v>
          </cell>
          <cell r="G161">
            <v>63</v>
          </cell>
          <cell r="H161">
            <v>63</v>
          </cell>
          <cell r="I161">
            <v>63</v>
          </cell>
          <cell r="J161">
            <v>63</v>
          </cell>
          <cell r="K161">
            <v>63</v>
          </cell>
          <cell r="L161">
            <v>63</v>
          </cell>
          <cell r="M161">
            <v>63</v>
          </cell>
        </row>
        <row r="162">
          <cell r="A162" t="str">
            <v>HINSON_6_LBECH3</v>
          </cell>
          <cell r="E162">
            <v>63</v>
          </cell>
          <cell r="F162">
            <v>63</v>
          </cell>
          <cell r="G162">
            <v>63</v>
          </cell>
          <cell r="H162">
            <v>63</v>
          </cell>
          <cell r="I162">
            <v>63</v>
          </cell>
          <cell r="J162">
            <v>63</v>
          </cell>
          <cell r="K162">
            <v>63</v>
          </cell>
          <cell r="L162">
            <v>63</v>
          </cell>
          <cell r="M162">
            <v>63</v>
          </cell>
        </row>
        <row r="163">
          <cell r="A163" t="str">
            <v>HINSON_6_LBECH4</v>
          </cell>
          <cell r="E163">
            <v>63</v>
          </cell>
          <cell r="F163">
            <v>63</v>
          </cell>
          <cell r="G163">
            <v>63</v>
          </cell>
          <cell r="H163">
            <v>63</v>
          </cell>
          <cell r="I163">
            <v>63</v>
          </cell>
          <cell r="J163">
            <v>63</v>
          </cell>
          <cell r="K163">
            <v>63</v>
          </cell>
          <cell r="L163">
            <v>63</v>
          </cell>
          <cell r="M163">
            <v>63</v>
          </cell>
        </row>
        <row r="164">
          <cell r="A164" t="str">
            <v>HNTGBH_2_PL1X3</v>
          </cell>
          <cell r="E164">
            <v>534.64</v>
          </cell>
          <cell r="F164">
            <v>534.64</v>
          </cell>
          <cell r="G164">
            <v>534.64</v>
          </cell>
          <cell r="H164">
            <v>534.64</v>
          </cell>
          <cell r="I164">
            <v>534.64</v>
          </cell>
          <cell r="J164">
            <v>534.64</v>
          </cell>
          <cell r="K164">
            <v>534.64</v>
          </cell>
          <cell r="L164">
            <v>534.64</v>
          </cell>
          <cell r="M164">
            <v>534.64</v>
          </cell>
        </row>
        <row r="165">
          <cell r="A165" t="str">
            <v>HNTGBH_7_UNIT 2</v>
          </cell>
          <cell r="E165">
            <v>206.84</v>
          </cell>
          <cell r="F165">
            <v>206.84</v>
          </cell>
          <cell r="G165">
            <v>206.84</v>
          </cell>
          <cell r="H165">
            <v>206.84</v>
          </cell>
          <cell r="I165">
            <v>206.84</v>
          </cell>
          <cell r="J165">
            <v>206.84</v>
          </cell>
          <cell r="K165">
            <v>206.84</v>
          </cell>
          <cell r="L165">
            <v>206.84</v>
          </cell>
          <cell r="M165">
            <v>206.84</v>
          </cell>
        </row>
        <row r="166">
          <cell r="A166" t="str">
            <v>HOOVER_2_MWDDYN</v>
          </cell>
          <cell r="E166">
            <v>135</v>
          </cell>
          <cell r="F166">
            <v>169</v>
          </cell>
          <cell r="G166">
            <v>189</v>
          </cell>
          <cell r="H166">
            <v>189</v>
          </cell>
          <cell r="I166">
            <v>191</v>
          </cell>
          <cell r="J166">
            <v>189</v>
          </cell>
          <cell r="K166">
            <v>174</v>
          </cell>
          <cell r="L166">
            <v>112</v>
          </cell>
          <cell r="M166">
            <v>156</v>
          </cell>
        </row>
        <row r="167">
          <cell r="A167" t="str">
            <v>HOOVER_2_MWDPT</v>
          </cell>
          <cell r="E167">
            <v>249.95</v>
          </cell>
          <cell r="F167">
            <v>249.95</v>
          </cell>
          <cell r="G167">
            <v>249.95</v>
          </cell>
          <cell r="H167">
            <v>249.95</v>
          </cell>
          <cell r="I167">
            <v>249.95</v>
          </cell>
          <cell r="J167">
            <v>249.95</v>
          </cell>
          <cell r="K167">
            <v>249.95</v>
          </cell>
          <cell r="L167">
            <v>249.95</v>
          </cell>
          <cell r="M167">
            <v>249.95</v>
          </cell>
        </row>
        <row r="168">
          <cell r="A168" t="str">
            <v>HOOVER_2_SCEPT</v>
          </cell>
          <cell r="E168">
            <v>286</v>
          </cell>
          <cell r="F168">
            <v>286</v>
          </cell>
          <cell r="G168">
            <v>286</v>
          </cell>
          <cell r="H168">
            <v>286</v>
          </cell>
          <cell r="I168">
            <v>286</v>
          </cell>
          <cell r="J168">
            <v>286</v>
          </cell>
          <cell r="K168">
            <v>286</v>
          </cell>
          <cell r="L168">
            <v>286</v>
          </cell>
          <cell r="M168">
            <v>286</v>
          </cell>
        </row>
        <row r="169">
          <cell r="A169" t="str">
            <v>HOOVER_2_VEADYN</v>
          </cell>
          <cell r="E169">
            <v>10</v>
          </cell>
          <cell r="F169">
            <v>12</v>
          </cell>
          <cell r="G169">
            <v>14</v>
          </cell>
          <cell r="H169">
            <v>14</v>
          </cell>
          <cell r="I169">
            <v>14</v>
          </cell>
          <cell r="J169">
            <v>14</v>
          </cell>
          <cell r="K169">
            <v>11</v>
          </cell>
          <cell r="L169">
            <v>12</v>
          </cell>
          <cell r="M169">
            <v>12</v>
          </cell>
        </row>
        <row r="170">
          <cell r="A170" t="str">
            <v>HOOVER_2_VEAPT</v>
          </cell>
          <cell r="E170">
            <v>17.670000000000002</v>
          </cell>
          <cell r="F170">
            <v>17.670000000000002</v>
          </cell>
          <cell r="G170">
            <v>17.670000000000002</v>
          </cell>
          <cell r="H170">
            <v>17.670000000000002</v>
          </cell>
          <cell r="I170">
            <v>17.670000000000002</v>
          </cell>
          <cell r="J170">
            <v>17.670000000000002</v>
          </cell>
          <cell r="K170">
            <v>17.670000000000002</v>
          </cell>
          <cell r="L170">
            <v>17.670000000000002</v>
          </cell>
          <cell r="M170">
            <v>17.670000000000002</v>
          </cell>
        </row>
        <row r="171">
          <cell r="A171" t="str">
            <v>HUMBPP_1_UNITS3</v>
          </cell>
          <cell r="E171">
            <v>65.08</v>
          </cell>
          <cell r="F171">
            <v>65.08</v>
          </cell>
          <cell r="G171">
            <v>65.08</v>
          </cell>
          <cell r="H171">
            <v>65.08</v>
          </cell>
          <cell r="I171">
            <v>65.08</v>
          </cell>
          <cell r="J171">
            <v>65.08</v>
          </cell>
          <cell r="K171">
            <v>65.08</v>
          </cell>
          <cell r="L171">
            <v>65.08</v>
          </cell>
          <cell r="M171">
            <v>65.08</v>
          </cell>
        </row>
        <row r="172">
          <cell r="A172" t="str">
            <v>HUMBPP_6_UNITS</v>
          </cell>
          <cell r="E172">
            <v>97.62</v>
          </cell>
          <cell r="F172">
            <v>97.62</v>
          </cell>
          <cell r="G172">
            <v>97.62</v>
          </cell>
          <cell r="H172">
            <v>97.62</v>
          </cell>
          <cell r="I172">
            <v>97.62</v>
          </cell>
          <cell r="J172">
            <v>97.62</v>
          </cell>
          <cell r="K172">
            <v>97.62</v>
          </cell>
          <cell r="L172">
            <v>97.62</v>
          </cell>
          <cell r="M172">
            <v>97.62</v>
          </cell>
        </row>
        <row r="173">
          <cell r="A173" t="str">
            <v>HYTTHM_2_UNITS</v>
          </cell>
          <cell r="E173">
            <v>489.76</v>
          </cell>
          <cell r="F173">
            <v>504.53</v>
          </cell>
          <cell r="G173">
            <v>484.32</v>
          </cell>
          <cell r="H173">
            <v>671.33</v>
          </cell>
          <cell r="I173">
            <v>620.79999999999995</v>
          </cell>
          <cell r="J173">
            <v>514.42999999999995</v>
          </cell>
          <cell r="K173">
            <v>384.19</v>
          </cell>
          <cell r="L173">
            <v>214.5</v>
          </cell>
          <cell r="M173">
            <v>296.41000000000003</v>
          </cell>
        </row>
        <row r="174">
          <cell r="A174" t="str">
            <v>INDIGO_1_UNIT 1</v>
          </cell>
          <cell r="E174">
            <v>45.3</v>
          </cell>
          <cell r="F174">
            <v>45.3</v>
          </cell>
          <cell r="G174">
            <v>45.3</v>
          </cell>
          <cell r="H174">
            <v>45.3</v>
          </cell>
          <cell r="I174">
            <v>45.3</v>
          </cell>
          <cell r="J174">
            <v>45.3</v>
          </cell>
          <cell r="K174">
            <v>45.3</v>
          </cell>
          <cell r="L174">
            <v>45.3</v>
          </cell>
          <cell r="M174">
            <v>45.3</v>
          </cell>
        </row>
        <row r="175">
          <cell r="A175" t="str">
            <v>INDIGO_1_UNIT 2</v>
          </cell>
          <cell r="E175">
            <v>45.3</v>
          </cell>
          <cell r="F175">
            <v>45.3</v>
          </cell>
          <cell r="G175">
            <v>45.3</v>
          </cell>
          <cell r="H175">
            <v>45.3</v>
          </cell>
          <cell r="I175">
            <v>45.3</v>
          </cell>
          <cell r="J175">
            <v>45.3</v>
          </cell>
          <cell r="K175">
            <v>45.3</v>
          </cell>
          <cell r="L175">
            <v>45.3</v>
          </cell>
          <cell r="M175">
            <v>45.3</v>
          </cell>
        </row>
        <row r="176">
          <cell r="A176" t="str">
            <v>INDIGO_1_UNIT 3</v>
          </cell>
          <cell r="E176">
            <v>45.3</v>
          </cell>
          <cell r="F176">
            <v>45.3</v>
          </cell>
          <cell r="G176">
            <v>45.3</v>
          </cell>
          <cell r="H176">
            <v>45.3</v>
          </cell>
          <cell r="I176">
            <v>45.3</v>
          </cell>
          <cell r="J176">
            <v>45.3</v>
          </cell>
          <cell r="K176">
            <v>45.3</v>
          </cell>
          <cell r="L176">
            <v>45.3</v>
          </cell>
          <cell r="M176">
            <v>45.3</v>
          </cell>
        </row>
        <row r="177">
          <cell r="A177" t="str">
            <v>INTKEP_2_UNITS</v>
          </cell>
          <cell r="E177">
            <v>307</v>
          </cell>
          <cell r="F177">
            <v>307</v>
          </cell>
          <cell r="G177">
            <v>307</v>
          </cell>
          <cell r="H177">
            <v>307</v>
          </cell>
          <cell r="I177">
            <v>307</v>
          </cell>
          <cell r="J177">
            <v>307</v>
          </cell>
          <cell r="K177">
            <v>307</v>
          </cell>
          <cell r="L177">
            <v>307</v>
          </cell>
          <cell r="M177">
            <v>307</v>
          </cell>
        </row>
        <row r="178">
          <cell r="A178" t="str">
            <v>INTMNT_3_ANAHEIM</v>
          </cell>
          <cell r="E178">
            <v>236</v>
          </cell>
          <cell r="F178">
            <v>236</v>
          </cell>
          <cell r="G178">
            <v>236</v>
          </cell>
          <cell r="H178">
            <v>236</v>
          </cell>
          <cell r="I178">
            <v>236</v>
          </cell>
          <cell r="J178">
            <v>236</v>
          </cell>
          <cell r="K178">
            <v>236</v>
          </cell>
          <cell r="L178">
            <v>236</v>
          </cell>
          <cell r="M178">
            <v>236</v>
          </cell>
        </row>
        <row r="179">
          <cell r="A179" t="str">
            <v>INTMNT_3_RIVERSIDE</v>
          </cell>
          <cell r="E179">
            <v>136</v>
          </cell>
          <cell r="F179">
            <v>136</v>
          </cell>
          <cell r="G179">
            <v>136</v>
          </cell>
          <cell r="H179">
            <v>136</v>
          </cell>
          <cell r="I179">
            <v>136</v>
          </cell>
          <cell r="J179">
            <v>136</v>
          </cell>
          <cell r="K179">
            <v>136</v>
          </cell>
          <cell r="L179">
            <v>136</v>
          </cell>
          <cell r="M179">
            <v>136</v>
          </cell>
        </row>
        <row r="180">
          <cell r="A180" t="str">
            <v>JOANEC_2_STABT1</v>
          </cell>
          <cell r="E180">
            <v>40</v>
          </cell>
          <cell r="F180">
            <v>40</v>
          </cell>
          <cell r="G180">
            <v>40</v>
          </cell>
          <cell r="H180">
            <v>40</v>
          </cell>
          <cell r="I180">
            <v>40</v>
          </cell>
          <cell r="J180">
            <v>40</v>
          </cell>
          <cell r="K180">
            <v>40</v>
          </cell>
          <cell r="L180">
            <v>40</v>
          </cell>
          <cell r="M180">
            <v>40</v>
          </cell>
        </row>
        <row r="181">
          <cell r="A181" t="str">
            <v>JOANEC_2_STABT2</v>
          </cell>
          <cell r="E181">
            <v>40</v>
          </cell>
          <cell r="F181">
            <v>40</v>
          </cell>
          <cell r="G181">
            <v>40</v>
          </cell>
          <cell r="H181">
            <v>40</v>
          </cell>
          <cell r="I181">
            <v>40</v>
          </cell>
          <cell r="J181">
            <v>40</v>
          </cell>
          <cell r="K181">
            <v>40</v>
          </cell>
          <cell r="L181">
            <v>40</v>
          </cell>
          <cell r="M181">
            <v>40</v>
          </cell>
        </row>
        <row r="182">
          <cell r="A182" t="str">
            <v>JOHANN_2_JOSBT1</v>
          </cell>
          <cell r="E182">
            <v>20</v>
          </cell>
          <cell r="F182">
            <v>20</v>
          </cell>
          <cell r="G182">
            <v>20</v>
          </cell>
          <cell r="H182">
            <v>20</v>
          </cell>
          <cell r="I182">
            <v>20</v>
          </cell>
          <cell r="J182">
            <v>20</v>
          </cell>
          <cell r="K182">
            <v>20</v>
          </cell>
          <cell r="L182">
            <v>20</v>
          </cell>
          <cell r="M182">
            <v>20</v>
          </cell>
        </row>
        <row r="183">
          <cell r="A183" t="str">
            <v>JOHANN_2_JOSBT2</v>
          </cell>
          <cell r="E183">
            <v>20</v>
          </cell>
          <cell r="F183">
            <v>20</v>
          </cell>
          <cell r="G183">
            <v>20</v>
          </cell>
          <cell r="H183">
            <v>20</v>
          </cell>
          <cell r="I183">
            <v>20</v>
          </cell>
          <cell r="J183">
            <v>20</v>
          </cell>
          <cell r="K183">
            <v>20</v>
          </cell>
          <cell r="L183">
            <v>20</v>
          </cell>
          <cell r="M183">
            <v>20</v>
          </cell>
        </row>
        <row r="184">
          <cell r="A184" t="str">
            <v>JOHANN_2_OCEBT2</v>
          </cell>
          <cell r="E184">
            <v>18</v>
          </cell>
          <cell r="F184">
            <v>18</v>
          </cell>
          <cell r="G184">
            <v>18</v>
          </cell>
          <cell r="H184">
            <v>18</v>
          </cell>
          <cell r="I184">
            <v>18</v>
          </cell>
          <cell r="J184">
            <v>18</v>
          </cell>
          <cell r="K184">
            <v>18</v>
          </cell>
          <cell r="L184">
            <v>18</v>
          </cell>
          <cell r="M184">
            <v>18</v>
          </cell>
        </row>
        <row r="185">
          <cell r="A185" t="str">
            <v>JOHANN_2_OCEBT3</v>
          </cell>
          <cell r="E185">
            <v>12</v>
          </cell>
          <cell r="F185">
            <v>12</v>
          </cell>
          <cell r="G185">
            <v>12</v>
          </cell>
          <cell r="H185">
            <v>12</v>
          </cell>
          <cell r="I185">
            <v>12</v>
          </cell>
          <cell r="J185">
            <v>12</v>
          </cell>
          <cell r="K185">
            <v>12</v>
          </cell>
          <cell r="L185">
            <v>12</v>
          </cell>
          <cell r="M185">
            <v>12</v>
          </cell>
        </row>
        <row r="186">
          <cell r="A186" t="str">
            <v>KEARNY_6_NESBT1</v>
          </cell>
          <cell r="E186">
            <v>19.989999999999998</v>
          </cell>
          <cell r="F186">
            <v>19.989999999999998</v>
          </cell>
          <cell r="G186">
            <v>19.989999999999998</v>
          </cell>
          <cell r="H186">
            <v>19.989999999999998</v>
          </cell>
          <cell r="I186">
            <v>19.989999999999998</v>
          </cell>
          <cell r="J186">
            <v>19.989999999999998</v>
          </cell>
          <cell r="K186">
            <v>19.989999999999998</v>
          </cell>
          <cell r="L186">
            <v>19.989999999999998</v>
          </cell>
          <cell r="M186">
            <v>19.989999999999998</v>
          </cell>
        </row>
        <row r="187">
          <cell r="A187" t="str">
            <v>KEARNY_6_SESBT2</v>
          </cell>
          <cell r="E187">
            <v>20</v>
          </cell>
          <cell r="F187">
            <v>20</v>
          </cell>
          <cell r="G187">
            <v>20</v>
          </cell>
          <cell r="H187">
            <v>20</v>
          </cell>
          <cell r="I187">
            <v>20</v>
          </cell>
          <cell r="J187">
            <v>20</v>
          </cell>
          <cell r="K187">
            <v>20</v>
          </cell>
          <cell r="L187">
            <v>20</v>
          </cell>
          <cell r="M187">
            <v>20</v>
          </cell>
        </row>
        <row r="188">
          <cell r="A188" t="str">
            <v>KELSO_2_UNITS</v>
          </cell>
          <cell r="E188">
            <v>198.03</v>
          </cell>
          <cell r="F188">
            <v>198.03</v>
          </cell>
          <cell r="G188">
            <v>198.03</v>
          </cell>
          <cell r="H188">
            <v>198.03</v>
          </cell>
          <cell r="I188">
            <v>198.03</v>
          </cell>
          <cell r="J188">
            <v>198.03</v>
          </cell>
          <cell r="K188">
            <v>198.03</v>
          </cell>
          <cell r="L188">
            <v>198.03</v>
          </cell>
          <cell r="M188">
            <v>198.03</v>
          </cell>
        </row>
        <row r="189">
          <cell r="A189" t="str">
            <v>KELYRG_6_UNIT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</row>
        <row r="190">
          <cell r="A190" t="str">
            <v>KERKH2_7_UNIT 1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</row>
        <row r="191">
          <cell r="A191" t="str">
            <v>KERNFT_1_UNITS</v>
          </cell>
          <cell r="E191">
            <v>32.4</v>
          </cell>
          <cell r="F191">
            <v>32.4</v>
          </cell>
          <cell r="G191">
            <v>32.4</v>
          </cell>
          <cell r="H191">
            <v>32.4</v>
          </cell>
          <cell r="I191">
            <v>32.4</v>
          </cell>
          <cell r="J191">
            <v>32.4</v>
          </cell>
          <cell r="K191">
            <v>32.4</v>
          </cell>
          <cell r="L191">
            <v>32.4</v>
          </cell>
          <cell r="M191">
            <v>32.4</v>
          </cell>
        </row>
        <row r="192">
          <cell r="A192" t="str">
            <v>KINGCO_1_KINGBR</v>
          </cell>
          <cell r="E192">
            <v>12.5</v>
          </cell>
          <cell r="F192">
            <v>12.5</v>
          </cell>
          <cell r="G192">
            <v>12.5</v>
          </cell>
          <cell r="H192">
            <v>12.5</v>
          </cell>
          <cell r="I192">
            <v>12.5</v>
          </cell>
          <cell r="J192">
            <v>12.5</v>
          </cell>
          <cell r="K192">
            <v>12.5</v>
          </cell>
          <cell r="L192">
            <v>12.5</v>
          </cell>
          <cell r="M192">
            <v>12.5</v>
          </cell>
        </row>
        <row r="193">
          <cell r="A193" t="str">
            <v>KINGRV_7_UNIT 1</v>
          </cell>
          <cell r="E193">
            <v>11.2</v>
          </cell>
          <cell r="F193">
            <v>11.2</v>
          </cell>
          <cell r="G193">
            <v>32</v>
          </cell>
          <cell r="H193">
            <v>38.4</v>
          </cell>
          <cell r="I193">
            <v>39.36</v>
          </cell>
          <cell r="J193">
            <v>40.799999999999997</v>
          </cell>
          <cell r="K193">
            <v>40.799999999999997</v>
          </cell>
          <cell r="L193">
            <v>40.799999999999997</v>
          </cell>
          <cell r="M193">
            <v>40.96</v>
          </cell>
        </row>
        <row r="194">
          <cell r="A194" t="str">
            <v>KNGCTY_6_UNITA1</v>
          </cell>
          <cell r="E194">
            <v>44.6</v>
          </cell>
          <cell r="F194">
            <v>44.6</v>
          </cell>
          <cell r="G194">
            <v>44.6</v>
          </cell>
          <cell r="H194">
            <v>44.6</v>
          </cell>
          <cell r="I194">
            <v>44.6</v>
          </cell>
          <cell r="J194">
            <v>44.6</v>
          </cell>
          <cell r="K194">
            <v>44.6</v>
          </cell>
          <cell r="L194">
            <v>44.6</v>
          </cell>
          <cell r="M194">
            <v>44.6</v>
          </cell>
        </row>
        <row r="195">
          <cell r="A195" t="str">
            <v>LAKHDG_6_UNIT 1</v>
          </cell>
          <cell r="E195">
            <v>20</v>
          </cell>
          <cell r="F195">
            <v>20</v>
          </cell>
          <cell r="G195">
            <v>20</v>
          </cell>
          <cell r="H195">
            <v>20</v>
          </cell>
          <cell r="I195">
            <v>20</v>
          </cell>
          <cell r="J195">
            <v>20</v>
          </cell>
          <cell r="K195">
            <v>20</v>
          </cell>
          <cell r="L195">
            <v>20</v>
          </cell>
          <cell r="M195">
            <v>20</v>
          </cell>
        </row>
        <row r="196">
          <cell r="A196" t="str">
            <v>LAKHDG_6_UNIT 2</v>
          </cell>
          <cell r="E196">
            <v>20</v>
          </cell>
          <cell r="F196">
            <v>20</v>
          </cell>
          <cell r="G196">
            <v>20</v>
          </cell>
          <cell r="H196">
            <v>20</v>
          </cell>
          <cell r="I196">
            <v>20</v>
          </cell>
          <cell r="J196">
            <v>20</v>
          </cell>
          <cell r="K196">
            <v>20</v>
          </cell>
          <cell r="L196">
            <v>20</v>
          </cell>
          <cell r="M196">
            <v>20</v>
          </cell>
        </row>
        <row r="197">
          <cell r="A197" t="str">
            <v>LAPLMA_2_UNIT 1</v>
          </cell>
          <cell r="E197">
            <v>194.8</v>
          </cell>
          <cell r="F197">
            <v>194.8</v>
          </cell>
          <cell r="G197">
            <v>194.8</v>
          </cell>
          <cell r="H197">
            <v>194.8</v>
          </cell>
          <cell r="I197">
            <v>194.8</v>
          </cell>
          <cell r="J197">
            <v>194.8</v>
          </cell>
          <cell r="K197">
            <v>194.8</v>
          </cell>
          <cell r="L197">
            <v>194.8</v>
          </cell>
          <cell r="M197">
            <v>194.8</v>
          </cell>
        </row>
        <row r="198">
          <cell r="A198" t="str">
            <v>LAPLMA_2_UNIT 2</v>
          </cell>
          <cell r="E198">
            <v>195.2</v>
          </cell>
          <cell r="F198">
            <v>195.2</v>
          </cell>
          <cell r="G198">
            <v>195.2</v>
          </cell>
          <cell r="H198">
            <v>195.2</v>
          </cell>
          <cell r="I198">
            <v>195.2</v>
          </cell>
          <cell r="J198">
            <v>195.2</v>
          </cell>
          <cell r="K198">
            <v>195.2</v>
          </cell>
          <cell r="L198">
            <v>195.2</v>
          </cell>
          <cell r="M198">
            <v>195.2</v>
          </cell>
        </row>
        <row r="199">
          <cell r="A199" t="str">
            <v>LAPLMA_2_UNIT 3</v>
          </cell>
          <cell r="E199">
            <v>194.15</v>
          </cell>
          <cell r="F199">
            <v>194.15</v>
          </cell>
          <cell r="G199">
            <v>194.15</v>
          </cell>
          <cell r="H199">
            <v>194.15</v>
          </cell>
          <cell r="I199">
            <v>194.15</v>
          </cell>
          <cell r="J199">
            <v>194.15</v>
          </cell>
          <cell r="K199">
            <v>194.15</v>
          </cell>
          <cell r="L199">
            <v>194.15</v>
          </cell>
          <cell r="M199">
            <v>194.15</v>
          </cell>
        </row>
        <row r="200">
          <cell r="A200" t="str">
            <v>LAPLMA_2_UNIT 4</v>
          </cell>
          <cell r="E200">
            <v>191.29</v>
          </cell>
          <cell r="F200">
            <v>191.29</v>
          </cell>
          <cell r="G200">
            <v>191.29</v>
          </cell>
          <cell r="H200">
            <v>191.29</v>
          </cell>
          <cell r="I200">
            <v>191.29</v>
          </cell>
          <cell r="J200">
            <v>191.29</v>
          </cell>
          <cell r="K200">
            <v>191.29</v>
          </cell>
          <cell r="L200">
            <v>191.29</v>
          </cell>
          <cell r="M200">
            <v>191.29</v>
          </cell>
        </row>
        <row r="201">
          <cell r="A201" t="str">
            <v>LARKSP_6_UNIT 1</v>
          </cell>
          <cell r="E201">
            <v>49</v>
          </cell>
          <cell r="F201">
            <v>49</v>
          </cell>
          <cell r="G201">
            <v>49</v>
          </cell>
          <cell r="H201">
            <v>49</v>
          </cell>
          <cell r="I201">
            <v>49</v>
          </cell>
          <cell r="J201">
            <v>49</v>
          </cell>
          <cell r="K201">
            <v>49</v>
          </cell>
          <cell r="L201">
            <v>49</v>
          </cell>
          <cell r="M201">
            <v>49</v>
          </cell>
        </row>
        <row r="202">
          <cell r="A202" t="str">
            <v>LARKSP_6_UNIT 2</v>
          </cell>
          <cell r="E202">
            <v>49</v>
          </cell>
          <cell r="F202">
            <v>49</v>
          </cell>
          <cell r="G202">
            <v>49</v>
          </cell>
          <cell r="H202">
            <v>49</v>
          </cell>
          <cell r="I202">
            <v>49</v>
          </cell>
          <cell r="J202">
            <v>49</v>
          </cell>
          <cell r="K202">
            <v>49</v>
          </cell>
          <cell r="L202">
            <v>49</v>
          </cell>
          <cell r="M202">
            <v>49</v>
          </cell>
        </row>
        <row r="203">
          <cell r="A203" t="str">
            <v>LAROA2_2_UNITA1</v>
          </cell>
          <cell r="E203">
            <v>161</v>
          </cell>
          <cell r="F203">
            <v>161</v>
          </cell>
          <cell r="G203">
            <v>161</v>
          </cell>
          <cell r="H203">
            <v>161</v>
          </cell>
          <cell r="I203">
            <v>161</v>
          </cell>
          <cell r="J203">
            <v>161</v>
          </cell>
          <cell r="K203">
            <v>161</v>
          </cell>
          <cell r="L203">
            <v>161</v>
          </cell>
          <cell r="M203">
            <v>161</v>
          </cell>
        </row>
        <row r="204">
          <cell r="A204" t="str">
            <v>LASSEN_6_UNITS</v>
          </cell>
          <cell r="E204">
            <v>18</v>
          </cell>
          <cell r="F204">
            <v>18</v>
          </cell>
          <cell r="G204">
            <v>18</v>
          </cell>
          <cell r="H204">
            <v>18</v>
          </cell>
          <cell r="I204">
            <v>18</v>
          </cell>
          <cell r="J204">
            <v>18</v>
          </cell>
          <cell r="K204">
            <v>18</v>
          </cell>
          <cell r="L204">
            <v>18</v>
          </cell>
          <cell r="M204">
            <v>18</v>
          </cell>
        </row>
        <row r="205">
          <cell r="A205" t="str">
            <v>LEBECS_2_UNITS</v>
          </cell>
          <cell r="E205">
            <v>645</v>
          </cell>
          <cell r="F205">
            <v>635</v>
          </cell>
          <cell r="G205">
            <v>635</v>
          </cell>
          <cell r="H205">
            <v>635</v>
          </cell>
          <cell r="I205">
            <v>635</v>
          </cell>
          <cell r="J205">
            <v>635</v>
          </cell>
          <cell r="K205">
            <v>645</v>
          </cell>
          <cell r="L205">
            <v>659.47</v>
          </cell>
          <cell r="M205">
            <v>659.47</v>
          </cell>
        </row>
        <row r="206">
          <cell r="A206" t="str">
            <v>LECEF_1_UNITS</v>
          </cell>
          <cell r="E206">
            <v>249</v>
          </cell>
          <cell r="F206">
            <v>249</v>
          </cell>
          <cell r="G206">
            <v>248</v>
          </cell>
          <cell r="H206">
            <v>248</v>
          </cell>
          <cell r="I206">
            <v>245</v>
          </cell>
          <cell r="J206">
            <v>248</v>
          </cell>
          <cell r="K206">
            <v>249</v>
          </cell>
          <cell r="L206">
            <v>249</v>
          </cell>
          <cell r="M206">
            <v>249</v>
          </cell>
        </row>
        <row r="207">
          <cell r="A207" t="str">
            <v>LECONT_2_LESBT1</v>
          </cell>
          <cell r="E207">
            <v>165</v>
          </cell>
          <cell r="F207">
            <v>165</v>
          </cell>
          <cell r="G207">
            <v>165</v>
          </cell>
          <cell r="H207">
            <v>165</v>
          </cell>
          <cell r="I207">
            <v>165</v>
          </cell>
          <cell r="J207">
            <v>165</v>
          </cell>
          <cell r="K207">
            <v>165</v>
          </cell>
          <cell r="L207">
            <v>165</v>
          </cell>
          <cell r="M207">
            <v>165</v>
          </cell>
        </row>
        <row r="208">
          <cell r="A208" t="str">
            <v>LGHTHP_6_ICEGEN</v>
          </cell>
          <cell r="E208">
            <v>20</v>
          </cell>
          <cell r="F208">
            <v>20</v>
          </cell>
          <cell r="G208">
            <v>20</v>
          </cell>
          <cell r="H208">
            <v>20</v>
          </cell>
          <cell r="I208">
            <v>20</v>
          </cell>
          <cell r="J208">
            <v>20</v>
          </cell>
          <cell r="K208">
            <v>20</v>
          </cell>
          <cell r="L208">
            <v>20</v>
          </cell>
          <cell r="M208">
            <v>20</v>
          </cell>
        </row>
        <row r="209">
          <cell r="A209" t="str">
            <v>LIVOAK_1_UNIT 1</v>
          </cell>
          <cell r="E209">
            <v>49.7</v>
          </cell>
          <cell r="F209">
            <v>49.7</v>
          </cell>
          <cell r="G209">
            <v>49.7</v>
          </cell>
          <cell r="H209">
            <v>49.7</v>
          </cell>
          <cell r="I209">
            <v>49.7</v>
          </cell>
          <cell r="J209">
            <v>49.7</v>
          </cell>
          <cell r="K209">
            <v>49.7</v>
          </cell>
          <cell r="L209">
            <v>49.7</v>
          </cell>
          <cell r="M209">
            <v>49.7</v>
          </cell>
        </row>
        <row r="210">
          <cell r="A210" t="str">
            <v>LMBEPK_2_UNITA1</v>
          </cell>
          <cell r="E210">
            <v>47.5</v>
          </cell>
          <cell r="F210">
            <v>47.5</v>
          </cell>
          <cell r="G210">
            <v>47.5</v>
          </cell>
          <cell r="H210">
            <v>47.5</v>
          </cell>
          <cell r="I210">
            <v>47.5</v>
          </cell>
          <cell r="J210">
            <v>47.5</v>
          </cell>
          <cell r="K210">
            <v>47.5</v>
          </cell>
          <cell r="L210">
            <v>47.5</v>
          </cell>
          <cell r="M210">
            <v>47.5</v>
          </cell>
        </row>
        <row r="211">
          <cell r="A211" t="str">
            <v>LMBEPK_2_UNITA2</v>
          </cell>
          <cell r="E211">
            <v>47.6</v>
          </cell>
          <cell r="F211">
            <v>47.6</v>
          </cell>
          <cell r="G211">
            <v>47.6</v>
          </cell>
          <cell r="H211">
            <v>47.6</v>
          </cell>
          <cell r="I211">
            <v>47.6</v>
          </cell>
          <cell r="J211">
            <v>47.6</v>
          </cell>
          <cell r="K211">
            <v>47.6</v>
          </cell>
          <cell r="L211">
            <v>47.6</v>
          </cell>
          <cell r="M211">
            <v>47.6</v>
          </cell>
        </row>
        <row r="212">
          <cell r="A212" t="str">
            <v>LMBEPK_2_UNITA3</v>
          </cell>
          <cell r="E212">
            <v>47.75</v>
          </cell>
          <cell r="F212">
            <v>47.75</v>
          </cell>
          <cell r="G212">
            <v>47.75</v>
          </cell>
          <cell r="H212">
            <v>47.75</v>
          </cell>
          <cell r="I212">
            <v>47.75</v>
          </cell>
          <cell r="J212">
            <v>47.75</v>
          </cell>
          <cell r="K212">
            <v>47.75</v>
          </cell>
          <cell r="L212">
            <v>47.75</v>
          </cell>
          <cell r="M212">
            <v>47.75</v>
          </cell>
        </row>
        <row r="213">
          <cell r="A213" t="str">
            <v>LMEC_1_PL1X3</v>
          </cell>
          <cell r="E213">
            <v>390</v>
          </cell>
          <cell r="F213">
            <v>390</v>
          </cell>
          <cell r="G213">
            <v>390</v>
          </cell>
          <cell r="H213">
            <v>390</v>
          </cell>
          <cell r="I213">
            <v>390</v>
          </cell>
          <cell r="J213">
            <v>390</v>
          </cell>
          <cell r="K213">
            <v>390</v>
          </cell>
          <cell r="L213">
            <v>390</v>
          </cell>
          <cell r="M213">
            <v>390</v>
          </cell>
        </row>
        <row r="214">
          <cell r="A214" t="str">
            <v>LNCSTR_6_SOLAR2</v>
          </cell>
          <cell r="E214">
            <v>10.25</v>
          </cell>
          <cell r="F214">
            <v>10.25</v>
          </cell>
          <cell r="G214">
            <v>10.25</v>
          </cell>
          <cell r="H214">
            <v>10.25</v>
          </cell>
          <cell r="I214">
            <v>10.25</v>
          </cell>
          <cell r="J214">
            <v>10.25</v>
          </cell>
          <cell r="K214">
            <v>10.25</v>
          </cell>
          <cell r="L214">
            <v>9.58</v>
          </cell>
          <cell r="M214">
            <v>8.57</v>
          </cell>
        </row>
        <row r="215">
          <cell r="A215" t="str">
            <v>LODI25_2_UNIT 1</v>
          </cell>
          <cell r="E215">
            <v>23.8</v>
          </cell>
          <cell r="F215">
            <v>23.8</v>
          </cell>
          <cell r="G215">
            <v>23.8</v>
          </cell>
          <cell r="H215">
            <v>23.8</v>
          </cell>
          <cell r="I215">
            <v>23.8</v>
          </cell>
          <cell r="J215">
            <v>23.8</v>
          </cell>
          <cell r="K215">
            <v>23.8</v>
          </cell>
          <cell r="L215">
            <v>23.8</v>
          </cell>
          <cell r="M215">
            <v>23.8</v>
          </cell>
        </row>
        <row r="216">
          <cell r="A216" t="str">
            <v>LODIEC_2_PL1X2</v>
          </cell>
          <cell r="E216">
            <v>202.58</v>
          </cell>
          <cell r="F216">
            <v>202.58</v>
          </cell>
          <cell r="G216">
            <v>202.58</v>
          </cell>
          <cell r="H216">
            <v>202.58</v>
          </cell>
          <cell r="I216">
            <v>202.58</v>
          </cell>
          <cell r="J216">
            <v>202.58</v>
          </cell>
          <cell r="K216">
            <v>202.58</v>
          </cell>
          <cell r="L216">
            <v>202.58</v>
          </cell>
          <cell r="M216">
            <v>202.58</v>
          </cell>
        </row>
        <row r="217">
          <cell r="A217" t="str">
            <v>MAGNLA_6_ANAHEIM</v>
          </cell>
          <cell r="E217">
            <v>109</v>
          </cell>
          <cell r="F217">
            <v>109</v>
          </cell>
          <cell r="G217">
            <v>109</v>
          </cell>
          <cell r="H217">
            <v>109</v>
          </cell>
          <cell r="I217">
            <v>109</v>
          </cell>
          <cell r="J217">
            <v>109</v>
          </cell>
          <cell r="K217">
            <v>109</v>
          </cell>
          <cell r="L217">
            <v>109</v>
          </cell>
          <cell r="M217">
            <v>109</v>
          </cell>
        </row>
        <row r="218">
          <cell r="A218" t="str">
            <v>MALAGA_1_PL1X2</v>
          </cell>
          <cell r="E218">
            <v>96.61</v>
          </cell>
          <cell r="F218">
            <v>96.61</v>
          </cell>
          <cell r="G218">
            <v>96.61</v>
          </cell>
          <cell r="H218">
            <v>96.61</v>
          </cell>
          <cell r="I218">
            <v>96.61</v>
          </cell>
          <cell r="J218">
            <v>96.61</v>
          </cell>
          <cell r="K218">
            <v>96.61</v>
          </cell>
          <cell r="L218">
            <v>96.61</v>
          </cell>
          <cell r="M218">
            <v>96.61</v>
          </cell>
        </row>
        <row r="219">
          <cell r="A219" t="str">
            <v>MCSWAN_6_UNITS</v>
          </cell>
          <cell r="E219">
            <v>8.73</v>
          </cell>
          <cell r="F219">
            <v>8.73</v>
          </cell>
          <cell r="G219">
            <v>8.73</v>
          </cell>
          <cell r="H219">
            <v>8.73</v>
          </cell>
          <cell r="I219">
            <v>8.73</v>
          </cell>
          <cell r="J219">
            <v>8.73</v>
          </cell>
          <cell r="K219">
            <v>8.73</v>
          </cell>
          <cell r="L219">
            <v>8.73</v>
          </cell>
          <cell r="M219">
            <v>8.73</v>
          </cell>
        </row>
        <row r="220">
          <cell r="A220" t="str">
            <v>MDFKRL_2_PROJCT</v>
          </cell>
          <cell r="E220">
            <v>210</v>
          </cell>
          <cell r="F220">
            <v>210</v>
          </cell>
          <cell r="G220">
            <v>210</v>
          </cell>
          <cell r="H220">
            <v>210</v>
          </cell>
          <cell r="I220">
            <v>210</v>
          </cell>
          <cell r="J220">
            <v>210</v>
          </cell>
          <cell r="K220">
            <v>210</v>
          </cell>
          <cell r="L220">
            <v>210</v>
          </cell>
          <cell r="M220">
            <v>210</v>
          </cell>
        </row>
        <row r="221">
          <cell r="A221" t="str">
            <v>MERCFL_6_UNIT</v>
          </cell>
          <cell r="E221">
            <v>3.26</v>
          </cell>
          <cell r="F221">
            <v>3.26</v>
          </cell>
          <cell r="G221">
            <v>3.26</v>
          </cell>
          <cell r="H221">
            <v>3.26</v>
          </cell>
          <cell r="I221">
            <v>3.26</v>
          </cell>
          <cell r="J221">
            <v>3.26</v>
          </cell>
          <cell r="K221">
            <v>3.26</v>
          </cell>
          <cell r="L221">
            <v>3.26</v>
          </cell>
          <cell r="M221">
            <v>3.26</v>
          </cell>
        </row>
        <row r="222">
          <cell r="A222" t="str">
            <v>METEC_2_PL1X3</v>
          </cell>
          <cell r="E222">
            <v>417.05</v>
          </cell>
          <cell r="F222">
            <v>417.05</v>
          </cell>
          <cell r="G222">
            <v>417.05</v>
          </cell>
          <cell r="H222">
            <v>417.05</v>
          </cell>
          <cell r="I222">
            <v>417.05</v>
          </cell>
          <cell r="J222">
            <v>417.05</v>
          </cell>
          <cell r="K222">
            <v>417.05</v>
          </cell>
          <cell r="L222">
            <v>417.05</v>
          </cell>
          <cell r="M222">
            <v>417.05</v>
          </cell>
        </row>
        <row r="223">
          <cell r="A223" t="str">
            <v>MIRLOM_2_MLBBTA</v>
          </cell>
          <cell r="E223">
            <v>20</v>
          </cell>
          <cell r="F223">
            <v>20</v>
          </cell>
          <cell r="G223">
            <v>20</v>
          </cell>
          <cell r="H223">
            <v>20</v>
          </cell>
          <cell r="I223">
            <v>20</v>
          </cell>
          <cell r="J223">
            <v>20</v>
          </cell>
          <cell r="K223">
            <v>20</v>
          </cell>
          <cell r="L223">
            <v>20</v>
          </cell>
          <cell r="M223">
            <v>20</v>
          </cell>
        </row>
        <row r="224">
          <cell r="A224" t="str">
            <v>MIRLOM_2_MLBBTB</v>
          </cell>
          <cell r="E224">
            <v>20</v>
          </cell>
          <cell r="F224">
            <v>20</v>
          </cell>
          <cell r="G224">
            <v>20</v>
          </cell>
          <cell r="H224">
            <v>20</v>
          </cell>
          <cell r="I224">
            <v>20</v>
          </cell>
          <cell r="J224">
            <v>20</v>
          </cell>
          <cell r="K224">
            <v>20</v>
          </cell>
          <cell r="L224">
            <v>20</v>
          </cell>
          <cell r="M224">
            <v>20</v>
          </cell>
        </row>
        <row r="225">
          <cell r="A225" t="str">
            <v>MIRLOM_6_PEAKER</v>
          </cell>
          <cell r="E225">
            <v>47.18</v>
          </cell>
          <cell r="F225">
            <v>47.18</v>
          </cell>
          <cell r="G225">
            <v>47.18</v>
          </cell>
          <cell r="H225">
            <v>47.18</v>
          </cell>
          <cell r="I225">
            <v>47.18</v>
          </cell>
          <cell r="J225">
            <v>47.18</v>
          </cell>
          <cell r="K225">
            <v>47.18</v>
          </cell>
          <cell r="L225">
            <v>47.18</v>
          </cell>
          <cell r="M225">
            <v>47.18</v>
          </cell>
        </row>
        <row r="226">
          <cell r="A226" t="str">
            <v>MIRLOM_7_MWDLKM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</row>
        <row r="227">
          <cell r="A227" t="str">
            <v>MKTRCK_1_UNIT 1</v>
          </cell>
          <cell r="E227">
            <v>47.49</v>
          </cell>
          <cell r="F227">
            <v>47.49</v>
          </cell>
          <cell r="G227">
            <v>47.49</v>
          </cell>
          <cell r="H227">
            <v>47.49</v>
          </cell>
          <cell r="I227">
            <v>47.49</v>
          </cell>
          <cell r="J227">
            <v>47.49</v>
          </cell>
          <cell r="K227">
            <v>47.49</v>
          </cell>
          <cell r="L227">
            <v>47.49</v>
          </cell>
          <cell r="M227">
            <v>47.49</v>
          </cell>
        </row>
        <row r="228">
          <cell r="A228" t="str">
            <v>MNDALY_6_MCGRTH</v>
          </cell>
          <cell r="E228">
            <v>48.56</v>
          </cell>
          <cell r="F228">
            <v>48.56</v>
          </cell>
          <cell r="G228">
            <v>48.56</v>
          </cell>
          <cell r="H228">
            <v>48.56</v>
          </cell>
          <cell r="I228">
            <v>48.56</v>
          </cell>
          <cell r="J228">
            <v>48.56</v>
          </cell>
          <cell r="K228">
            <v>48.56</v>
          </cell>
          <cell r="L228">
            <v>48.56</v>
          </cell>
          <cell r="M228">
            <v>48.56</v>
          </cell>
        </row>
        <row r="229">
          <cell r="A229" t="str">
            <v>MOJAVE_1_SIPHON</v>
          </cell>
          <cell r="E229">
            <v>6.55</v>
          </cell>
          <cell r="F229">
            <v>6.12</v>
          </cell>
          <cell r="G229">
            <v>6.58</v>
          </cell>
          <cell r="H229">
            <v>12.32</v>
          </cell>
          <cell r="I229">
            <v>10.75</v>
          </cell>
          <cell r="J229">
            <v>10.9</v>
          </cell>
          <cell r="K229">
            <v>10.6</v>
          </cell>
          <cell r="L229">
            <v>8.73</v>
          </cell>
          <cell r="M229">
            <v>9.6</v>
          </cell>
        </row>
        <row r="230">
          <cell r="A230" t="str">
            <v>MOORPK_2_ACOBT1</v>
          </cell>
          <cell r="E230">
            <v>3</v>
          </cell>
          <cell r="F230">
            <v>3</v>
          </cell>
          <cell r="G230">
            <v>3</v>
          </cell>
          <cell r="H230">
            <v>3</v>
          </cell>
          <cell r="I230">
            <v>3</v>
          </cell>
          <cell r="J230">
            <v>3</v>
          </cell>
          <cell r="K230">
            <v>3</v>
          </cell>
          <cell r="L230">
            <v>3</v>
          </cell>
          <cell r="M230">
            <v>3</v>
          </cell>
        </row>
        <row r="231">
          <cell r="A231" t="str">
            <v>MOSSLD_2_PSP1</v>
          </cell>
          <cell r="E231">
            <v>368.98</v>
          </cell>
          <cell r="F231">
            <v>368.98</v>
          </cell>
          <cell r="G231">
            <v>368.98</v>
          </cell>
          <cell r="H231">
            <v>368.98</v>
          </cell>
          <cell r="I231">
            <v>368.98</v>
          </cell>
          <cell r="J231">
            <v>368.98</v>
          </cell>
          <cell r="K231">
            <v>368.98</v>
          </cell>
          <cell r="L231">
            <v>368.98</v>
          </cell>
          <cell r="M231">
            <v>368.98</v>
          </cell>
        </row>
        <row r="232">
          <cell r="A232" t="str">
            <v>MOSSLD_2_PSP2</v>
          </cell>
          <cell r="E232">
            <v>370</v>
          </cell>
          <cell r="F232">
            <v>370</v>
          </cell>
          <cell r="G232">
            <v>370</v>
          </cell>
          <cell r="H232">
            <v>370</v>
          </cell>
          <cell r="I232">
            <v>370</v>
          </cell>
          <cell r="J232">
            <v>370</v>
          </cell>
          <cell r="K232">
            <v>370</v>
          </cell>
          <cell r="L232">
            <v>370</v>
          </cell>
          <cell r="M232">
            <v>370</v>
          </cell>
        </row>
        <row r="233">
          <cell r="A233" t="str">
            <v>MRCHNT_2_PL1X3</v>
          </cell>
          <cell r="E233">
            <v>239.25</v>
          </cell>
          <cell r="F233">
            <v>239.25</v>
          </cell>
          <cell r="G233">
            <v>239.25</v>
          </cell>
          <cell r="H233">
            <v>239.25</v>
          </cell>
          <cell r="I233">
            <v>239.25</v>
          </cell>
          <cell r="J233">
            <v>239.25</v>
          </cell>
          <cell r="K233">
            <v>239.25</v>
          </cell>
          <cell r="L233">
            <v>239.25</v>
          </cell>
          <cell r="M233">
            <v>239.25</v>
          </cell>
        </row>
        <row r="234">
          <cell r="A234" t="str">
            <v>MRGT_6_MEF2</v>
          </cell>
          <cell r="E234">
            <v>44</v>
          </cell>
          <cell r="F234">
            <v>44</v>
          </cell>
          <cell r="G234">
            <v>44</v>
          </cell>
          <cell r="H234">
            <v>44</v>
          </cell>
          <cell r="I234">
            <v>44</v>
          </cell>
          <cell r="J234">
            <v>44</v>
          </cell>
          <cell r="K234">
            <v>44</v>
          </cell>
          <cell r="L234">
            <v>44</v>
          </cell>
          <cell r="M234">
            <v>44</v>
          </cell>
        </row>
        <row r="235">
          <cell r="A235" t="str">
            <v>MRGT_6_MMAREF</v>
          </cell>
          <cell r="E235">
            <v>45</v>
          </cell>
          <cell r="F235">
            <v>45</v>
          </cell>
          <cell r="G235">
            <v>45</v>
          </cell>
          <cell r="H235">
            <v>45</v>
          </cell>
          <cell r="I235">
            <v>45</v>
          </cell>
          <cell r="J235">
            <v>45</v>
          </cell>
          <cell r="K235">
            <v>45</v>
          </cell>
          <cell r="L235">
            <v>45</v>
          </cell>
          <cell r="M235">
            <v>45</v>
          </cell>
        </row>
        <row r="236">
          <cell r="A236" t="str">
            <v>MRGT_6_TGEBT1</v>
          </cell>
          <cell r="E236">
            <v>60</v>
          </cell>
          <cell r="F236">
            <v>60</v>
          </cell>
          <cell r="G236">
            <v>60</v>
          </cell>
          <cell r="H236">
            <v>60</v>
          </cell>
          <cell r="I236">
            <v>60</v>
          </cell>
          <cell r="J236">
            <v>60</v>
          </cell>
          <cell r="K236">
            <v>60</v>
          </cell>
          <cell r="L236">
            <v>60</v>
          </cell>
          <cell r="M236">
            <v>60</v>
          </cell>
        </row>
        <row r="237">
          <cell r="A237" t="str">
            <v>MSTANG_2_MTGBT1</v>
          </cell>
          <cell r="E237">
            <v>150</v>
          </cell>
          <cell r="F237">
            <v>150</v>
          </cell>
          <cell r="G237">
            <v>150</v>
          </cell>
          <cell r="H237">
            <v>150</v>
          </cell>
          <cell r="I237">
            <v>150</v>
          </cell>
          <cell r="J237">
            <v>150</v>
          </cell>
          <cell r="K237">
            <v>150</v>
          </cell>
          <cell r="L237">
            <v>150</v>
          </cell>
          <cell r="M237">
            <v>150</v>
          </cell>
        </row>
        <row r="238">
          <cell r="A238" t="str">
            <v>NAROW1_2_UNIT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</row>
        <row r="239">
          <cell r="A239" t="str">
            <v>NAROW2_2_UNIT</v>
          </cell>
          <cell r="E239">
            <v>55</v>
          </cell>
          <cell r="F239">
            <v>55</v>
          </cell>
          <cell r="G239">
            <v>55</v>
          </cell>
          <cell r="H239">
            <v>55</v>
          </cell>
          <cell r="I239">
            <v>55</v>
          </cell>
          <cell r="J239">
            <v>55</v>
          </cell>
          <cell r="K239">
            <v>55</v>
          </cell>
          <cell r="L239">
            <v>55</v>
          </cell>
          <cell r="M239">
            <v>55</v>
          </cell>
        </row>
        <row r="240">
          <cell r="A240" t="str">
            <v>NAVYII_2_UNITS</v>
          </cell>
          <cell r="E240">
            <v>55</v>
          </cell>
          <cell r="F240">
            <v>55</v>
          </cell>
          <cell r="G240">
            <v>55</v>
          </cell>
          <cell r="H240">
            <v>55</v>
          </cell>
          <cell r="I240">
            <v>55</v>
          </cell>
          <cell r="J240">
            <v>55</v>
          </cell>
          <cell r="K240">
            <v>55</v>
          </cell>
          <cell r="L240">
            <v>55</v>
          </cell>
          <cell r="M240">
            <v>55</v>
          </cell>
        </row>
        <row r="241">
          <cell r="A241" t="str">
            <v>NCPA_7_GP1UN1</v>
          </cell>
          <cell r="E241">
            <v>18.850000000000001</v>
          </cell>
          <cell r="F241">
            <v>18.850000000000001</v>
          </cell>
          <cell r="G241">
            <v>18.850000000000001</v>
          </cell>
          <cell r="H241">
            <v>18.850000000000001</v>
          </cell>
          <cell r="I241">
            <v>18.850000000000001</v>
          </cell>
          <cell r="J241">
            <v>18.850000000000001</v>
          </cell>
          <cell r="K241">
            <v>18.850000000000001</v>
          </cell>
          <cell r="L241">
            <v>18.850000000000001</v>
          </cell>
          <cell r="M241">
            <v>18.850000000000001</v>
          </cell>
        </row>
        <row r="242">
          <cell r="A242" t="str">
            <v>NCPA_7_GP1UN2</v>
          </cell>
          <cell r="E242">
            <v>19.940000000000001</v>
          </cell>
          <cell r="F242">
            <v>19.940000000000001</v>
          </cell>
          <cell r="G242">
            <v>19.940000000000001</v>
          </cell>
          <cell r="H242">
            <v>19.940000000000001</v>
          </cell>
          <cell r="I242">
            <v>19.940000000000001</v>
          </cell>
          <cell r="J242">
            <v>19.940000000000001</v>
          </cell>
          <cell r="K242">
            <v>19.940000000000001</v>
          </cell>
          <cell r="L242">
            <v>19.940000000000001</v>
          </cell>
          <cell r="M242">
            <v>19.940000000000001</v>
          </cell>
        </row>
        <row r="243">
          <cell r="A243" t="str">
            <v>NCPA_7_GP2UN4</v>
          </cell>
          <cell r="E243">
            <v>37.729999999999997</v>
          </cell>
          <cell r="F243">
            <v>37.729999999999997</v>
          </cell>
          <cell r="G243">
            <v>37.729999999999997</v>
          </cell>
          <cell r="H243">
            <v>37.729999999999997</v>
          </cell>
          <cell r="I243">
            <v>37.729999999999997</v>
          </cell>
          <cell r="J243">
            <v>37.729999999999997</v>
          </cell>
          <cell r="K243">
            <v>37.729999999999997</v>
          </cell>
          <cell r="L243">
            <v>37.729999999999997</v>
          </cell>
          <cell r="M243">
            <v>37.729999999999997</v>
          </cell>
        </row>
        <row r="244">
          <cell r="A244" t="str">
            <v>OAK C_7_UNIT 1</v>
          </cell>
          <cell r="E244">
            <v>55</v>
          </cell>
          <cell r="F244">
            <v>55</v>
          </cell>
          <cell r="G244">
            <v>55</v>
          </cell>
          <cell r="H244">
            <v>55</v>
          </cell>
          <cell r="I244">
            <v>55</v>
          </cell>
          <cell r="J244">
            <v>55</v>
          </cell>
          <cell r="K244">
            <v>55</v>
          </cell>
          <cell r="L244">
            <v>55</v>
          </cell>
          <cell r="M244">
            <v>55</v>
          </cell>
        </row>
        <row r="245">
          <cell r="A245" t="str">
            <v>OAK C_7_UNIT 3</v>
          </cell>
          <cell r="E245">
            <v>55</v>
          </cell>
          <cell r="F245">
            <v>55</v>
          </cell>
          <cell r="G245">
            <v>55</v>
          </cell>
          <cell r="H245">
            <v>55</v>
          </cell>
          <cell r="I245">
            <v>55</v>
          </cell>
          <cell r="J245">
            <v>55</v>
          </cell>
          <cell r="K245">
            <v>55</v>
          </cell>
          <cell r="L245">
            <v>55</v>
          </cell>
          <cell r="M245">
            <v>55</v>
          </cell>
        </row>
        <row r="246">
          <cell r="A246" t="str">
            <v>OGROVE_6_PL1X2</v>
          </cell>
          <cell r="E246">
            <v>96</v>
          </cell>
          <cell r="F246">
            <v>96</v>
          </cell>
          <cell r="G246">
            <v>96</v>
          </cell>
          <cell r="H246">
            <v>96</v>
          </cell>
          <cell r="I246">
            <v>96</v>
          </cell>
          <cell r="J246">
            <v>96</v>
          </cell>
          <cell r="K246">
            <v>96</v>
          </cell>
          <cell r="L246">
            <v>96</v>
          </cell>
          <cell r="M246">
            <v>96</v>
          </cell>
        </row>
        <row r="247">
          <cell r="A247" t="str">
            <v>OLINDA_2_COYCRK</v>
          </cell>
          <cell r="E247">
            <v>3.13</v>
          </cell>
          <cell r="F247">
            <v>3.13</v>
          </cell>
          <cell r="G247">
            <v>3.13</v>
          </cell>
          <cell r="H247">
            <v>3.13</v>
          </cell>
          <cell r="I247">
            <v>3.13</v>
          </cell>
          <cell r="J247">
            <v>3.13</v>
          </cell>
          <cell r="K247">
            <v>3.13</v>
          </cell>
          <cell r="L247">
            <v>3.13</v>
          </cell>
          <cell r="M247">
            <v>3.13</v>
          </cell>
        </row>
        <row r="248">
          <cell r="A248" t="str">
            <v>OMAR_2_UNIT 1</v>
          </cell>
          <cell r="E248">
            <v>75</v>
          </cell>
          <cell r="F248">
            <v>74.67</v>
          </cell>
          <cell r="G248">
            <v>73.67</v>
          </cell>
          <cell r="H248">
            <v>73</v>
          </cell>
          <cell r="I248">
            <v>72.67</v>
          </cell>
          <cell r="J248">
            <v>73.67</v>
          </cell>
          <cell r="K248">
            <v>74.33</v>
          </cell>
          <cell r="L248">
            <v>75</v>
          </cell>
          <cell r="M248">
            <v>75</v>
          </cell>
        </row>
        <row r="249">
          <cell r="A249" t="str">
            <v>OMAR_2_UNIT 2</v>
          </cell>
          <cell r="E249">
            <v>75</v>
          </cell>
          <cell r="F249">
            <v>74.67</v>
          </cell>
          <cell r="G249">
            <v>73.67</v>
          </cell>
          <cell r="H249">
            <v>73.33</v>
          </cell>
          <cell r="I249">
            <v>73</v>
          </cell>
          <cell r="J249">
            <v>73.67</v>
          </cell>
          <cell r="K249">
            <v>74.67</v>
          </cell>
          <cell r="L249">
            <v>75</v>
          </cell>
          <cell r="M249">
            <v>75</v>
          </cell>
        </row>
        <row r="250">
          <cell r="A250" t="str">
            <v>OMAR_2_UNIT 3</v>
          </cell>
          <cell r="E250">
            <v>75</v>
          </cell>
          <cell r="F250">
            <v>73.67</v>
          </cell>
          <cell r="G250">
            <v>73.67</v>
          </cell>
          <cell r="H250">
            <v>73.33</v>
          </cell>
          <cell r="I250">
            <v>73</v>
          </cell>
          <cell r="J250">
            <v>73.67</v>
          </cell>
          <cell r="K250">
            <v>75</v>
          </cell>
          <cell r="L250">
            <v>75</v>
          </cell>
          <cell r="M250">
            <v>75</v>
          </cell>
        </row>
        <row r="251">
          <cell r="A251" t="str">
            <v>OMAR_2_UNIT 4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</row>
        <row r="252">
          <cell r="A252" t="str">
            <v>ORMOND_7_UNIT 1</v>
          </cell>
          <cell r="E252">
            <v>641.27</v>
          </cell>
          <cell r="F252">
            <v>641.27</v>
          </cell>
          <cell r="G252">
            <v>641.27</v>
          </cell>
          <cell r="H252">
            <v>641.27</v>
          </cell>
          <cell r="I252">
            <v>641.27</v>
          </cell>
          <cell r="J252">
            <v>641.27</v>
          </cell>
          <cell r="K252">
            <v>641.27</v>
          </cell>
          <cell r="L252">
            <v>641.27</v>
          </cell>
          <cell r="M252">
            <v>641.27</v>
          </cell>
        </row>
        <row r="253">
          <cell r="A253" t="str">
            <v>ORMOND_7_UNIT 2</v>
          </cell>
          <cell r="E253">
            <v>700</v>
          </cell>
          <cell r="F253">
            <v>700</v>
          </cell>
          <cell r="G253">
            <v>700</v>
          </cell>
          <cell r="H253">
            <v>700</v>
          </cell>
          <cell r="I253">
            <v>700</v>
          </cell>
          <cell r="J253">
            <v>700</v>
          </cell>
          <cell r="K253">
            <v>700</v>
          </cell>
          <cell r="L253">
            <v>700</v>
          </cell>
          <cell r="M253">
            <v>700</v>
          </cell>
        </row>
        <row r="254">
          <cell r="A254" t="str">
            <v>OROVIL_6_UNIT</v>
          </cell>
          <cell r="E254">
            <v>6.5</v>
          </cell>
          <cell r="F254">
            <v>6.5</v>
          </cell>
          <cell r="G254">
            <v>6.5</v>
          </cell>
          <cell r="H254">
            <v>6.5</v>
          </cell>
          <cell r="I254">
            <v>6.5</v>
          </cell>
          <cell r="J254">
            <v>6.5</v>
          </cell>
          <cell r="K254">
            <v>6.5</v>
          </cell>
          <cell r="L254">
            <v>6.5</v>
          </cell>
          <cell r="M254">
            <v>6.5</v>
          </cell>
        </row>
        <row r="255">
          <cell r="A255" t="str">
            <v>OTAY_6_PL1X2</v>
          </cell>
          <cell r="E255">
            <v>37.200000000000003</v>
          </cell>
          <cell r="F255">
            <v>37.200000000000003</v>
          </cell>
          <cell r="G255">
            <v>37.200000000000003</v>
          </cell>
          <cell r="H255">
            <v>37.200000000000003</v>
          </cell>
          <cell r="I255">
            <v>37.200000000000003</v>
          </cell>
          <cell r="J255">
            <v>37.200000000000003</v>
          </cell>
          <cell r="K255">
            <v>37.200000000000003</v>
          </cell>
          <cell r="L255">
            <v>37.200000000000003</v>
          </cell>
          <cell r="M255">
            <v>37.200000000000003</v>
          </cell>
        </row>
        <row r="256">
          <cell r="A256" t="str">
            <v>OTMESA_2_PL1X3</v>
          </cell>
          <cell r="E256">
            <v>448.6</v>
          </cell>
          <cell r="F256">
            <v>448.6</v>
          </cell>
          <cell r="G256">
            <v>448.6</v>
          </cell>
          <cell r="H256">
            <v>448.6</v>
          </cell>
          <cell r="I256">
            <v>448.6</v>
          </cell>
          <cell r="J256">
            <v>448.6</v>
          </cell>
          <cell r="K256">
            <v>448.6</v>
          </cell>
          <cell r="L256">
            <v>448.6</v>
          </cell>
          <cell r="M256">
            <v>448.6</v>
          </cell>
        </row>
        <row r="257">
          <cell r="A257" t="str">
            <v>PADUA_6_MWDSDM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</row>
        <row r="258">
          <cell r="A258" t="str">
            <v>PADUA_7_SDIMAS</v>
          </cell>
          <cell r="E258">
            <v>0</v>
          </cell>
          <cell r="F258">
            <v>1.05</v>
          </cell>
          <cell r="G258">
            <v>1.05</v>
          </cell>
          <cell r="H258">
            <v>1.05</v>
          </cell>
          <cell r="I258">
            <v>1.05</v>
          </cell>
          <cell r="J258">
            <v>1.05</v>
          </cell>
          <cell r="K258">
            <v>0</v>
          </cell>
          <cell r="L258">
            <v>0</v>
          </cell>
          <cell r="M258">
            <v>0</v>
          </cell>
        </row>
        <row r="259">
          <cell r="A259" t="str">
            <v>PALOMR_2_PL1X3</v>
          </cell>
          <cell r="E259">
            <v>363.21</v>
          </cell>
          <cell r="F259">
            <v>363.21</v>
          </cell>
          <cell r="G259">
            <v>363.21</v>
          </cell>
          <cell r="H259">
            <v>363.21</v>
          </cell>
          <cell r="I259">
            <v>363.21</v>
          </cell>
          <cell r="J259">
            <v>363.21</v>
          </cell>
          <cell r="K259">
            <v>363.21</v>
          </cell>
          <cell r="L259">
            <v>363.21</v>
          </cell>
          <cell r="M259">
            <v>363.21</v>
          </cell>
        </row>
        <row r="260">
          <cell r="A260" t="str">
            <v>PARDEB_6_UNITS</v>
          </cell>
          <cell r="E260">
            <v>19.940000000000001</v>
          </cell>
          <cell r="F260">
            <v>7.76</v>
          </cell>
          <cell r="G260">
            <v>27.3</v>
          </cell>
          <cell r="H260">
            <v>17.7</v>
          </cell>
          <cell r="I260">
            <v>19.18</v>
          </cell>
          <cell r="J260">
            <v>15.44</v>
          </cell>
          <cell r="K260">
            <v>18.7</v>
          </cell>
          <cell r="L260">
            <v>15.7</v>
          </cell>
          <cell r="M260">
            <v>26.42</v>
          </cell>
        </row>
        <row r="261">
          <cell r="A261" t="str">
            <v>PEASE_1_TBEBT1</v>
          </cell>
          <cell r="E261">
            <v>7</v>
          </cell>
          <cell r="F261">
            <v>7</v>
          </cell>
          <cell r="G261">
            <v>7</v>
          </cell>
          <cell r="H261">
            <v>7</v>
          </cell>
          <cell r="I261">
            <v>7</v>
          </cell>
          <cell r="J261">
            <v>7</v>
          </cell>
          <cell r="K261">
            <v>7</v>
          </cell>
          <cell r="L261">
            <v>7</v>
          </cell>
          <cell r="M261">
            <v>7</v>
          </cell>
        </row>
        <row r="262">
          <cell r="A262" t="str">
            <v>PINFLT_7_UNITS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</row>
        <row r="263">
          <cell r="A263" t="str">
            <v>PIOPIC_2_CTG1</v>
          </cell>
          <cell r="E263">
            <v>111.3</v>
          </cell>
          <cell r="F263">
            <v>111.3</v>
          </cell>
          <cell r="G263">
            <v>111.3</v>
          </cell>
          <cell r="H263">
            <v>111.3</v>
          </cell>
          <cell r="I263">
            <v>111.3</v>
          </cell>
          <cell r="J263">
            <v>111.3</v>
          </cell>
          <cell r="K263">
            <v>111.3</v>
          </cell>
          <cell r="L263">
            <v>111.3</v>
          </cell>
          <cell r="M263">
            <v>111.3</v>
          </cell>
        </row>
        <row r="264">
          <cell r="A264" t="str">
            <v>PIOPIC_2_CTG2</v>
          </cell>
          <cell r="E264">
            <v>112.7</v>
          </cell>
          <cell r="F264">
            <v>112.7</v>
          </cell>
          <cell r="G264">
            <v>112.7</v>
          </cell>
          <cell r="H264">
            <v>112.7</v>
          </cell>
          <cell r="I264">
            <v>112.7</v>
          </cell>
          <cell r="J264">
            <v>112.7</v>
          </cell>
          <cell r="K264">
            <v>112.7</v>
          </cell>
          <cell r="L264">
            <v>112.7</v>
          </cell>
          <cell r="M264">
            <v>112.7</v>
          </cell>
        </row>
        <row r="265">
          <cell r="A265" t="str">
            <v>PIOPIC_2_CTG3</v>
          </cell>
          <cell r="E265">
            <v>112</v>
          </cell>
          <cell r="F265">
            <v>112</v>
          </cell>
          <cell r="G265">
            <v>112</v>
          </cell>
          <cell r="H265">
            <v>112</v>
          </cell>
          <cell r="I265">
            <v>112</v>
          </cell>
          <cell r="J265">
            <v>112</v>
          </cell>
          <cell r="K265">
            <v>112</v>
          </cell>
          <cell r="L265">
            <v>112</v>
          </cell>
          <cell r="M265">
            <v>112</v>
          </cell>
        </row>
        <row r="266">
          <cell r="A266" t="str">
            <v>PIT1_7_UNIT 1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</row>
        <row r="267">
          <cell r="A267" t="str">
            <v>PIT1_7_UNIT 2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</row>
        <row r="268">
          <cell r="A268" t="str">
            <v>PIT3_7_PL1X3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</row>
        <row r="269">
          <cell r="A269" t="str">
            <v>PIT4_7_PL1X2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</row>
        <row r="270">
          <cell r="A270" t="str">
            <v>PIT5_7_PL1X2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</row>
        <row r="271">
          <cell r="A271" t="str">
            <v>PIT5_7_PL3X4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</row>
        <row r="272">
          <cell r="A272" t="str">
            <v>PIT6_7_UNIT 1</v>
          </cell>
          <cell r="E272">
            <v>38.200000000000003</v>
          </cell>
          <cell r="F272">
            <v>31.2</v>
          </cell>
          <cell r="G272">
            <v>37</v>
          </cell>
          <cell r="H272">
            <v>37.200000000000003</v>
          </cell>
          <cell r="I272">
            <v>36.340000000000003</v>
          </cell>
          <cell r="J272">
            <v>30.46</v>
          </cell>
          <cell r="K272">
            <v>30.28</v>
          </cell>
          <cell r="L272">
            <v>35.51</v>
          </cell>
          <cell r="M272">
            <v>38</v>
          </cell>
        </row>
        <row r="273">
          <cell r="A273" t="str">
            <v>PIT6_7_UNIT 2</v>
          </cell>
          <cell r="E273">
            <v>37.65</v>
          </cell>
          <cell r="F273">
            <v>31.15</v>
          </cell>
          <cell r="G273">
            <v>37.799999999999997</v>
          </cell>
          <cell r="H273">
            <v>36.78</v>
          </cell>
          <cell r="I273">
            <v>36.700000000000003</v>
          </cell>
          <cell r="J273">
            <v>35.72</v>
          </cell>
          <cell r="K273">
            <v>29.76</v>
          </cell>
          <cell r="L273">
            <v>36.299999999999997</v>
          </cell>
          <cell r="M273">
            <v>38.04</v>
          </cell>
        </row>
        <row r="274">
          <cell r="A274" t="str">
            <v>PIT7_7_UNIT 1</v>
          </cell>
          <cell r="E274">
            <v>53.14</v>
          </cell>
          <cell r="F274">
            <v>51.64</v>
          </cell>
          <cell r="G274">
            <v>52</v>
          </cell>
          <cell r="H274">
            <v>53.2</v>
          </cell>
          <cell r="I274">
            <v>53.4</v>
          </cell>
          <cell r="J274">
            <v>53.44</v>
          </cell>
          <cell r="K274">
            <v>51.36</v>
          </cell>
          <cell r="L274">
            <v>42.4</v>
          </cell>
          <cell r="M274">
            <v>53.09</v>
          </cell>
        </row>
        <row r="275">
          <cell r="A275" t="str">
            <v>PIT7_7_UNIT 2</v>
          </cell>
          <cell r="E275">
            <v>52.6</v>
          </cell>
          <cell r="F275">
            <v>41.9</v>
          </cell>
          <cell r="G275">
            <v>50.76</v>
          </cell>
          <cell r="H275">
            <v>52.2</v>
          </cell>
          <cell r="I275">
            <v>53.2</v>
          </cell>
          <cell r="J275">
            <v>53.39</v>
          </cell>
          <cell r="K275">
            <v>52.8</v>
          </cell>
          <cell r="L275">
            <v>43.47</v>
          </cell>
          <cell r="M275">
            <v>42.39</v>
          </cell>
        </row>
        <row r="276">
          <cell r="A276" t="str">
            <v>PLMSSR_6_HISIER</v>
          </cell>
          <cell r="E276">
            <v>6</v>
          </cell>
          <cell r="F276">
            <v>6</v>
          </cell>
          <cell r="G276">
            <v>6</v>
          </cell>
          <cell r="H276">
            <v>6</v>
          </cell>
          <cell r="I276">
            <v>6</v>
          </cell>
          <cell r="J276">
            <v>6</v>
          </cell>
          <cell r="K276">
            <v>6</v>
          </cell>
          <cell r="L276">
            <v>6</v>
          </cell>
          <cell r="M276">
            <v>6</v>
          </cell>
        </row>
        <row r="277">
          <cell r="A277" t="str">
            <v>PNCHEG_2_PL1X4</v>
          </cell>
          <cell r="E277">
            <v>417</v>
          </cell>
          <cell r="F277">
            <v>417</v>
          </cell>
          <cell r="G277">
            <v>417</v>
          </cell>
          <cell r="H277">
            <v>417</v>
          </cell>
          <cell r="I277">
            <v>417</v>
          </cell>
          <cell r="J277">
            <v>417</v>
          </cell>
          <cell r="K277">
            <v>417</v>
          </cell>
          <cell r="L277">
            <v>417</v>
          </cell>
          <cell r="M277">
            <v>417</v>
          </cell>
        </row>
        <row r="278">
          <cell r="A278" t="str">
            <v>PNCHPP_1_PL1X2</v>
          </cell>
          <cell r="E278">
            <v>116</v>
          </cell>
          <cell r="F278">
            <v>114</v>
          </cell>
          <cell r="G278">
            <v>114.2</v>
          </cell>
          <cell r="H278">
            <v>114.2</v>
          </cell>
          <cell r="I278">
            <v>111</v>
          </cell>
          <cell r="J278">
            <v>109</v>
          </cell>
          <cell r="K278">
            <v>114</v>
          </cell>
          <cell r="L278">
            <v>118</v>
          </cell>
          <cell r="M278">
            <v>119.91</v>
          </cell>
        </row>
        <row r="279">
          <cell r="A279" t="str">
            <v>PNOCHE_1_PL1X2</v>
          </cell>
          <cell r="E279">
            <v>49.97</v>
          </cell>
          <cell r="F279">
            <v>49.97</v>
          </cell>
          <cell r="G279">
            <v>49.97</v>
          </cell>
          <cell r="H279">
            <v>49.97</v>
          </cell>
          <cell r="I279">
            <v>49.97</v>
          </cell>
          <cell r="J279">
            <v>49.97</v>
          </cell>
          <cell r="K279">
            <v>49.97</v>
          </cell>
          <cell r="L279">
            <v>49.97</v>
          </cell>
          <cell r="M279">
            <v>49.97</v>
          </cell>
        </row>
        <row r="280">
          <cell r="A280" t="str">
            <v>PNOCHE_1_UNITA1</v>
          </cell>
          <cell r="E280">
            <v>52.01</v>
          </cell>
          <cell r="F280">
            <v>52.01</v>
          </cell>
          <cell r="G280">
            <v>52.01</v>
          </cell>
          <cell r="H280">
            <v>52.01</v>
          </cell>
          <cell r="I280">
            <v>52.01</v>
          </cell>
          <cell r="J280">
            <v>52.01</v>
          </cell>
          <cell r="K280">
            <v>52.01</v>
          </cell>
          <cell r="L280">
            <v>52.01</v>
          </cell>
          <cell r="M280">
            <v>52.01</v>
          </cell>
        </row>
        <row r="281">
          <cell r="A281" t="str">
            <v>POEPH_7_UNIT 1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</row>
        <row r="282">
          <cell r="A282" t="str">
            <v>POEPH_7_UNIT 2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</row>
        <row r="283">
          <cell r="A283" t="str">
            <v>RATSKE_2_RBSSB1</v>
          </cell>
          <cell r="E283">
            <v>7.5</v>
          </cell>
          <cell r="F283">
            <v>7.5</v>
          </cell>
          <cell r="G283">
            <v>7.5</v>
          </cell>
          <cell r="H283">
            <v>7.5</v>
          </cell>
          <cell r="I283">
            <v>7.5</v>
          </cell>
          <cell r="J283">
            <v>7.5</v>
          </cell>
          <cell r="K283">
            <v>7.5</v>
          </cell>
          <cell r="L283">
            <v>7.5</v>
          </cell>
          <cell r="M283">
            <v>7.5</v>
          </cell>
        </row>
        <row r="284">
          <cell r="A284" t="str">
            <v>RATSKE_2_RBSSB2</v>
          </cell>
          <cell r="E284">
            <v>5</v>
          </cell>
          <cell r="F284">
            <v>5</v>
          </cell>
          <cell r="G284">
            <v>5</v>
          </cell>
          <cell r="H284">
            <v>5</v>
          </cell>
          <cell r="I284">
            <v>5</v>
          </cell>
          <cell r="J284">
            <v>5</v>
          </cell>
          <cell r="K284">
            <v>5</v>
          </cell>
          <cell r="L284">
            <v>5</v>
          </cell>
          <cell r="M284">
            <v>5</v>
          </cell>
        </row>
        <row r="285">
          <cell r="A285" t="str">
            <v>RCKCRK_7_UNIT 1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</row>
        <row r="286">
          <cell r="A286" t="str">
            <v>RCKCRK_7_UNIT 2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</row>
        <row r="287">
          <cell r="A287" t="str">
            <v>REDBLF_6_UNIT</v>
          </cell>
          <cell r="E287">
            <v>44</v>
          </cell>
          <cell r="F287">
            <v>44</v>
          </cell>
          <cell r="G287">
            <v>44</v>
          </cell>
          <cell r="H287">
            <v>44</v>
          </cell>
          <cell r="I287">
            <v>44</v>
          </cell>
          <cell r="J287">
            <v>44</v>
          </cell>
          <cell r="K287">
            <v>44</v>
          </cell>
          <cell r="L287">
            <v>44</v>
          </cell>
          <cell r="M287">
            <v>44</v>
          </cell>
        </row>
        <row r="288">
          <cell r="A288" t="str">
            <v>REDOND_7_UNIT 5</v>
          </cell>
          <cell r="E288">
            <v>168.87</v>
          </cell>
          <cell r="F288">
            <v>168.87</v>
          </cell>
          <cell r="G288">
            <v>168.87</v>
          </cell>
          <cell r="H288">
            <v>168.87</v>
          </cell>
          <cell r="I288">
            <v>168.87</v>
          </cell>
          <cell r="J288">
            <v>168.87</v>
          </cell>
          <cell r="K288">
            <v>168.87</v>
          </cell>
          <cell r="L288">
            <v>168.87</v>
          </cell>
          <cell r="M288">
            <v>168.87</v>
          </cell>
        </row>
        <row r="289">
          <cell r="A289" t="str">
            <v>REDOND_7_UNIT 6</v>
          </cell>
          <cell r="E289">
            <v>164.29</v>
          </cell>
          <cell r="F289">
            <v>164.29</v>
          </cell>
          <cell r="G289">
            <v>164.29</v>
          </cell>
          <cell r="H289">
            <v>164.29</v>
          </cell>
          <cell r="I289">
            <v>164.29</v>
          </cell>
          <cell r="J289">
            <v>164.29</v>
          </cell>
          <cell r="K289">
            <v>164.29</v>
          </cell>
          <cell r="L289">
            <v>164.29</v>
          </cell>
          <cell r="M289">
            <v>164.29</v>
          </cell>
        </row>
        <row r="290">
          <cell r="A290" t="str">
            <v>REDOND_7_UNIT 8</v>
          </cell>
          <cell r="E290">
            <v>350</v>
          </cell>
          <cell r="F290">
            <v>350</v>
          </cell>
          <cell r="G290">
            <v>350</v>
          </cell>
          <cell r="H290">
            <v>350</v>
          </cell>
          <cell r="I290">
            <v>350</v>
          </cell>
          <cell r="J290">
            <v>350</v>
          </cell>
          <cell r="K290">
            <v>350</v>
          </cell>
          <cell r="L290">
            <v>350</v>
          </cell>
          <cell r="M290">
            <v>350</v>
          </cell>
        </row>
        <row r="291">
          <cell r="A291" t="str">
            <v>ROLLIN_6_UNIT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</row>
        <row r="292">
          <cell r="A292" t="str">
            <v>RUSCTY_2_UNITS</v>
          </cell>
          <cell r="E292">
            <v>437.7</v>
          </cell>
          <cell r="F292">
            <v>432.7</v>
          </cell>
          <cell r="G292">
            <v>426</v>
          </cell>
          <cell r="H292">
            <v>422.4</v>
          </cell>
          <cell r="I292">
            <v>422.4</v>
          </cell>
          <cell r="J292">
            <v>425.9</v>
          </cell>
          <cell r="K292">
            <v>431.1</v>
          </cell>
          <cell r="L292">
            <v>440.18</v>
          </cell>
          <cell r="M292">
            <v>440.18</v>
          </cell>
        </row>
        <row r="293">
          <cell r="A293" t="str">
            <v>RVRVEW_1_UNITA1</v>
          </cell>
          <cell r="E293">
            <v>47.6</v>
          </cell>
          <cell r="F293">
            <v>47.6</v>
          </cell>
          <cell r="G293">
            <v>47.6</v>
          </cell>
          <cell r="H293">
            <v>47.6</v>
          </cell>
          <cell r="I293">
            <v>47.6</v>
          </cell>
          <cell r="J293">
            <v>47.6</v>
          </cell>
          <cell r="K293">
            <v>47.6</v>
          </cell>
          <cell r="L293">
            <v>47.6</v>
          </cell>
          <cell r="M293">
            <v>47.6</v>
          </cell>
        </row>
        <row r="294">
          <cell r="A294" t="str">
            <v>RVSIDE_2_RERCU3</v>
          </cell>
          <cell r="E294">
            <v>49</v>
          </cell>
          <cell r="F294">
            <v>49</v>
          </cell>
          <cell r="G294">
            <v>49</v>
          </cell>
          <cell r="H294">
            <v>49</v>
          </cell>
          <cell r="I294">
            <v>49</v>
          </cell>
          <cell r="J294">
            <v>49</v>
          </cell>
          <cell r="K294">
            <v>49</v>
          </cell>
          <cell r="L294">
            <v>49</v>
          </cell>
          <cell r="M294">
            <v>49</v>
          </cell>
        </row>
        <row r="295">
          <cell r="A295" t="str">
            <v>RVSIDE_2_RERCU4</v>
          </cell>
          <cell r="E295">
            <v>49</v>
          </cell>
          <cell r="F295">
            <v>49</v>
          </cell>
          <cell r="G295">
            <v>49</v>
          </cell>
          <cell r="H295">
            <v>49</v>
          </cell>
          <cell r="I295">
            <v>49</v>
          </cell>
          <cell r="J295">
            <v>49</v>
          </cell>
          <cell r="K295">
            <v>49</v>
          </cell>
          <cell r="L295">
            <v>49</v>
          </cell>
          <cell r="M295">
            <v>49</v>
          </cell>
        </row>
        <row r="296">
          <cell r="A296" t="str">
            <v>RVSIDE_6_RERCU1</v>
          </cell>
          <cell r="E296">
            <v>48.35</v>
          </cell>
          <cell r="F296">
            <v>48.35</v>
          </cell>
          <cell r="G296">
            <v>48.35</v>
          </cell>
          <cell r="H296">
            <v>48.35</v>
          </cell>
          <cell r="I296">
            <v>48.35</v>
          </cell>
          <cell r="J296">
            <v>48.35</v>
          </cell>
          <cell r="K296">
            <v>48.35</v>
          </cell>
          <cell r="L296">
            <v>48.35</v>
          </cell>
          <cell r="M296">
            <v>48.35</v>
          </cell>
        </row>
        <row r="297">
          <cell r="A297" t="str">
            <v>RVSIDE_6_RERCU2</v>
          </cell>
          <cell r="E297">
            <v>48.5</v>
          </cell>
          <cell r="F297">
            <v>48.5</v>
          </cell>
          <cell r="G297">
            <v>48.5</v>
          </cell>
          <cell r="H297">
            <v>48.5</v>
          </cell>
          <cell r="I297">
            <v>48.5</v>
          </cell>
          <cell r="J297">
            <v>48.5</v>
          </cell>
          <cell r="K297">
            <v>48.5</v>
          </cell>
          <cell r="L297">
            <v>48.5</v>
          </cell>
          <cell r="M297">
            <v>48.5</v>
          </cell>
        </row>
        <row r="298">
          <cell r="A298" t="str">
            <v>RVSIDE_6_SPRING</v>
          </cell>
          <cell r="E298">
            <v>28</v>
          </cell>
          <cell r="F298">
            <v>28</v>
          </cell>
          <cell r="G298">
            <v>28</v>
          </cell>
          <cell r="H298">
            <v>28</v>
          </cell>
          <cell r="I298">
            <v>28</v>
          </cell>
          <cell r="J298">
            <v>28</v>
          </cell>
          <cell r="K298">
            <v>28</v>
          </cell>
          <cell r="L298">
            <v>28</v>
          </cell>
          <cell r="M298">
            <v>28</v>
          </cell>
        </row>
        <row r="299">
          <cell r="A299" t="str">
            <v>SALTSP_7_UNITS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</row>
        <row r="300">
          <cell r="A300" t="str">
            <v>SANBRN_2_ES1BT3</v>
          </cell>
          <cell r="E300">
            <v>22</v>
          </cell>
          <cell r="F300">
            <v>22</v>
          </cell>
          <cell r="G300">
            <v>22</v>
          </cell>
          <cell r="H300">
            <v>22</v>
          </cell>
          <cell r="I300">
            <v>22</v>
          </cell>
          <cell r="J300">
            <v>22</v>
          </cell>
          <cell r="K300">
            <v>22</v>
          </cell>
          <cell r="L300">
            <v>22</v>
          </cell>
          <cell r="M300">
            <v>22</v>
          </cell>
        </row>
        <row r="301">
          <cell r="A301" t="str">
            <v>SANBRN_2_ES2SB3</v>
          </cell>
          <cell r="E301">
            <v>18</v>
          </cell>
          <cell r="F301">
            <v>18</v>
          </cell>
          <cell r="G301">
            <v>18</v>
          </cell>
          <cell r="H301">
            <v>18</v>
          </cell>
          <cell r="I301">
            <v>18</v>
          </cell>
          <cell r="J301">
            <v>18</v>
          </cell>
          <cell r="K301">
            <v>18</v>
          </cell>
          <cell r="L301">
            <v>18</v>
          </cell>
          <cell r="M301">
            <v>18</v>
          </cell>
        </row>
        <row r="302">
          <cell r="A302" t="str">
            <v>SANBRN_2_ESABT1</v>
          </cell>
          <cell r="E302">
            <v>160</v>
          </cell>
          <cell r="F302">
            <v>160</v>
          </cell>
          <cell r="G302">
            <v>160</v>
          </cell>
          <cell r="H302">
            <v>160</v>
          </cell>
          <cell r="I302">
            <v>160</v>
          </cell>
          <cell r="J302">
            <v>160</v>
          </cell>
          <cell r="K302">
            <v>160</v>
          </cell>
          <cell r="L302">
            <v>160</v>
          </cell>
          <cell r="M302">
            <v>160</v>
          </cell>
        </row>
        <row r="303">
          <cell r="A303" t="str">
            <v>SANBRN_2_ESBBT1</v>
          </cell>
          <cell r="E303">
            <v>200</v>
          </cell>
          <cell r="F303">
            <v>200</v>
          </cell>
          <cell r="G303">
            <v>200</v>
          </cell>
          <cell r="H303">
            <v>200</v>
          </cell>
          <cell r="I303">
            <v>200</v>
          </cell>
          <cell r="J303">
            <v>200</v>
          </cell>
          <cell r="K303">
            <v>200</v>
          </cell>
          <cell r="L303">
            <v>200</v>
          </cell>
          <cell r="M303">
            <v>200</v>
          </cell>
        </row>
        <row r="304">
          <cell r="A304" t="str">
            <v>SANTFG_7_UNITS</v>
          </cell>
          <cell r="E304">
            <v>42</v>
          </cell>
          <cell r="F304">
            <v>42</v>
          </cell>
          <cell r="G304">
            <v>42</v>
          </cell>
          <cell r="H304">
            <v>42</v>
          </cell>
          <cell r="I304">
            <v>42</v>
          </cell>
          <cell r="J304">
            <v>42</v>
          </cell>
          <cell r="K304">
            <v>42</v>
          </cell>
          <cell r="L304">
            <v>42</v>
          </cell>
          <cell r="M304">
            <v>42</v>
          </cell>
        </row>
        <row r="305">
          <cell r="A305" t="str">
            <v>SANTGO_2_MABBT1</v>
          </cell>
          <cell r="E305">
            <v>4</v>
          </cell>
          <cell r="F305">
            <v>4</v>
          </cell>
          <cell r="G305">
            <v>4</v>
          </cell>
          <cell r="H305">
            <v>4</v>
          </cell>
          <cell r="I305">
            <v>4</v>
          </cell>
          <cell r="J305">
            <v>4</v>
          </cell>
          <cell r="K305">
            <v>4</v>
          </cell>
          <cell r="L305">
            <v>4</v>
          </cell>
          <cell r="M305">
            <v>4</v>
          </cell>
        </row>
        <row r="306">
          <cell r="A306" t="str">
            <v>SAUGUS_6_MWDFTH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</row>
        <row r="307">
          <cell r="A307" t="str">
            <v>SBERDO_2_PSP3</v>
          </cell>
          <cell r="E307">
            <v>457</v>
          </cell>
          <cell r="F307">
            <v>457</v>
          </cell>
          <cell r="G307">
            <v>457</v>
          </cell>
          <cell r="H307">
            <v>457</v>
          </cell>
          <cell r="I307">
            <v>457</v>
          </cell>
          <cell r="J307">
            <v>457</v>
          </cell>
          <cell r="K307">
            <v>457</v>
          </cell>
          <cell r="L307">
            <v>457</v>
          </cell>
          <cell r="M307">
            <v>457</v>
          </cell>
        </row>
        <row r="308">
          <cell r="A308" t="str">
            <v>SBERDO_2_PSP4</v>
          </cell>
          <cell r="E308">
            <v>457</v>
          </cell>
          <cell r="F308">
            <v>457</v>
          </cell>
          <cell r="G308">
            <v>457</v>
          </cell>
          <cell r="H308">
            <v>457</v>
          </cell>
          <cell r="I308">
            <v>457</v>
          </cell>
          <cell r="J308">
            <v>457</v>
          </cell>
          <cell r="K308">
            <v>457</v>
          </cell>
          <cell r="L308">
            <v>457</v>
          </cell>
          <cell r="M308">
            <v>457</v>
          </cell>
        </row>
        <row r="309">
          <cell r="A309" t="str">
            <v>SCEHOV_2_HOOVER</v>
          </cell>
          <cell r="E309">
            <v>286</v>
          </cell>
          <cell r="F309">
            <v>286</v>
          </cell>
          <cell r="G309">
            <v>286</v>
          </cell>
          <cell r="H309">
            <v>286</v>
          </cell>
          <cell r="I309">
            <v>286</v>
          </cell>
          <cell r="J309">
            <v>286</v>
          </cell>
          <cell r="K309">
            <v>286</v>
          </cell>
          <cell r="L309">
            <v>286</v>
          </cell>
          <cell r="M309">
            <v>286</v>
          </cell>
        </row>
        <row r="310">
          <cell r="A310" t="str">
            <v>SCHLTE_1_PL1X3</v>
          </cell>
          <cell r="E310">
            <v>247.24</v>
          </cell>
          <cell r="F310">
            <v>247.24</v>
          </cell>
          <cell r="G310">
            <v>247.24</v>
          </cell>
          <cell r="H310">
            <v>247.24</v>
          </cell>
          <cell r="I310">
            <v>247.24</v>
          </cell>
          <cell r="J310">
            <v>247.24</v>
          </cell>
          <cell r="K310">
            <v>247.24</v>
          </cell>
          <cell r="L310">
            <v>247.24</v>
          </cell>
          <cell r="M310">
            <v>247.24</v>
          </cell>
        </row>
        <row r="311">
          <cell r="A311" t="str">
            <v>SENTNL_2_CTG1</v>
          </cell>
          <cell r="E311">
            <v>107.68</v>
          </cell>
          <cell r="F311">
            <v>107.68</v>
          </cell>
          <cell r="G311">
            <v>107.68</v>
          </cell>
          <cell r="H311">
            <v>107.68</v>
          </cell>
          <cell r="I311">
            <v>107.68</v>
          </cell>
          <cell r="J311">
            <v>107.68</v>
          </cell>
          <cell r="K311">
            <v>107.68</v>
          </cell>
          <cell r="L311">
            <v>107.68</v>
          </cell>
          <cell r="M311">
            <v>107.68</v>
          </cell>
        </row>
        <row r="312">
          <cell r="A312" t="str">
            <v>SENTNL_2_CTG2</v>
          </cell>
          <cell r="E312">
            <v>103.98</v>
          </cell>
          <cell r="F312">
            <v>103.98</v>
          </cell>
          <cell r="G312">
            <v>103.98</v>
          </cell>
          <cell r="H312">
            <v>103.98</v>
          </cell>
          <cell r="I312">
            <v>103.98</v>
          </cell>
          <cell r="J312">
            <v>103.98</v>
          </cell>
          <cell r="K312">
            <v>103.98</v>
          </cell>
          <cell r="L312">
            <v>103.98</v>
          </cell>
          <cell r="M312">
            <v>103.98</v>
          </cell>
        </row>
        <row r="313">
          <cell r="A313" t="str">
            <v>SENTNL_2_CTG3</v>
          </cell>
          <cell r="E313">
            <v>105.69</v>
          </cell>
          <cell r="F313">
            <v>105.69</v>
          </cell>
          <cell r="G313">
            <v>105.69</v>
          </cell>
          <cell r="H313">
            <v>105.69</v>
          </cell>
          <cell r="I313">
            <v>105.69</v>
          </cell>
          <cell r="J313">
            <v>105.69</v>
          </cell>
          <cell r="K313">
            <v>105.69</v>
          </cell>
          <cell r="L313">
            <v>105.69</v>
          </cell>
          <cell r="M313">
            <v>105.69</v>
          </cell>
        </row>
        <row r="314">
          <cell r="A314" t="str">
            <v>SENTNL_2_CTG4</v>
          </cell>
          <cell r="E314">
            <v>106.55</v>
          </cell>
          <cell r="F314">
            <v>106.55</v>
          </cell>
          <cell r="G314">
            <v>106.55</v>
          </cell>
          <cell r="H314">
            <v>106.55</v>
          </cell>
          <cell r="I314">
            <v>106.55</v>
          </cell>
          <cell r="J314">
            <v>106.55</v>
          </cell>
          <cell r="K314">
            <v>106.55</v>
          </cell>
          <cell r="L314">
            <v>106.55</v>
          </cell>
          <cell r="M314">
            <v>106.55</v>
          </cell>
        </row>
        <row r="315">
          <cell r="A315" t="str">
            <v>SENTNL_2_CTG5</v>
          </cell>
          <cell r="E315">
            <v>107.52</v>
          </cell>
          <cell r="F315">
            <v>107.52</v>
          </cell>
          <cell r="G315">
            <v>107.52</v>
          </cell>
          <cell r="H315">
            <v>107.52</v>
          </cell>
          <cell r="I315">
            <v>107.52</v>
          </cell>
          <cell r="J315">
            <v>107.52</v>
          </cell>
          <cell r="K315">
            <v>107.52</v>
          </cell>
          <cell r="L315">
            <v>107.52</v>
          </cell>
          <cell r="M315">
            <v>107.52</v>
          </cell>
        </row>
        <row r="316">
          <cell r="A316" t="str">
            <v>SENTNL_2_CTG6</v>
          </cell>
          <cell r="E316">
            <v>105</v>
          </cell>
          <cell r="F316">
            <v>105</v>
          </cell>
          <cell r="G316">
            <v>105</v>
          </cell>
          <cell r="H316">
            <v>105</v>
          </cell>
          <cell r="I316">
            <v>105</v>
          </cell>
          <cell r="J316">
            <v>105</v>
          </cell>
          <cell r="K316">
            <v>105</v>
          </cell>
          <cell r="L316">
            <v>105</v>
          </cell>
          <cell r="M316">
            <v>105</v>
          </cell>
        </row>
        <row r="317">
          <cell r="A317" t="str">
            <v>SENTNL_2_CTG7</v>
          </cell>
          <cell r="E317">
            <v>106.73</v>
          </cell>
          <cell r="F317">
            <v>106.73</v>
          </cell>
          <cell r="G317">
            <v>106.73</v>
          </cell>
          <cell r="H317">
            <v>106.73</v>
          </cell>
          <cell r="I317">
            <v>106.73</v>
          </cell>
          <cell r="J317">
            <v>106.73</v>
          </cell>
          <cell r="K317">
            <v>106.73</v>
          </cell>
          <cell r="L317">
            <v>106.73</v>
          </cell>
          <cell r="M317">
            <v>106.73</v>
          </cell>
        </row>
        <row r="318">
          <cell r="A318" t="str">
            <v>SENTNL_2_CTG8</v>
          </cell>
          <cell r="E318">
            <v>106.85</v>
          </cell>
          <cell r="F318">
            <v>106.85</v>
          </cell>
          <cell r="G318">
            <v>106.85</v>
          </cell>
          <cell r="H318">
            <v>106.85</v>
          </cell>
          <cell r="I318">
            <v>106.85</v>
          </cell>
          <cell r="J318">
            <v>106.85</v>
          </cell>
          <cell r="K318">
            <v>106.85</v>
          </cell>
          <cell r="L318">
            <v>106.85</v>
          </cell>
          <cell r="M318">
            <v>106.85</v>
          </cell>
        </row>
        <row r="319">
          <cell r="A319" t="str">
            <v>SGREGY_6_SANGER</v>
          </cell>
          <cell r="E319">
            <v>33.08</v>
          </cell>
          <cell r="F319">
            <v>33.08</v>
          </cell>
          <cell r="G319">
            <v>33.08</v>
          </cell>
          <cell r="H319">
            <v>33.08</v>
          </cell>
          <cell r="I319">
            <v>33.08</v>
          </cell>
          <cell r="J319">
            <v>33.08</v>
          </cell>
          <cell r="K319">
            <v>33.08</v>
          </cell>
          <cell r="L319">
            <v>33.08</v>
          </cell>
          <cell r="M319">
            <v>33.08</v>
          </cell>
        </row>
        <row r="320">
          <cell r="A320" t="str">
            <v>SIERRA_1_UNITS</v>
          </cell>
          <cell r="E320">
            <v>32.43</v>
          </cell>
          <cell r="F320">
            <v>32.43</v>
          </cell>
          <cell r="G320">
            <v>32.43</v>
          </cell>
          <cell r="H320">
            <v>32.43</v>
          </cell>
          <cell r="I320">
            <v>32.43</v>
          </cell>
          <cell r="J320">
            <v>32.43</v>
          </cell>
          <cell r="K320">
            <v>32.43</v>
          </cell>
          <cell r="L320">
            <v>32.43</v>
          </cell>
          <cell r="M320">
            <v>32.43</v>
          </cell>
        </row>
        <row r="321">
          <cell r="A321" t="str">
            <v>SLATE_2_SLASR2</v>
          </cell>
          <cell r="E321">
            <v>46.5</v>
          </cell>
          <cell r="F321">
            <v>46.5</v>
          </cell>
          <cell r="G321">
            <v>46.5</v>
          </cell>
          <cell r="H321">
            <v>46.5</v>
          </cell>
          <cell r="I321">
            <v>46.5</v>
          </cell>
          <cell r="J321">
            <v>46.5</v>
          </cell>
          <cell r="K321">
            <v>46.5</v>
          </cell>
          <cell r="L321">
            <v>46.5</v>
          </cell>
          <cell r="M321">
            <v>46.5</v>
          </cell>
        </row>
        <row r="322">
          <cell r="A322" t="str">
            <v>SLATE_2_SLASR3</v>
          </cell>
          <cell r="E322">
            <v>33.75</v>
          </cell>
          <cell r="F322">
            <v>33.75</v>
          </cell>
          <cell r="G322">
            <v>33.75</v>
          </cell>
          <cell r="H322">
            <v>33.75</v>
          </cell>
          <cell r="I322">
            <v>33.75</v>
          </cell>
          <cell r="J322">
            <v>33.75</v>
          </cell>
          <cell r="K322">
            <v>33.75</v>
          </cell>
          <cell r="L322">
            <v>33.75</v>
          </cell>
          <cell r="M322">
            <v>33.75</v>
          </cell>
        </row>
        <row r="323">
          <cell r="A323" t="str">
            <v>SLATE_2_SLASR4</v>
          </cell>
          <cell r="E323">
            <v>50</v>
          </cell>
          <cell r="F323">
            <v>50</v>
          </cell>
          <cell r="G323">
            <v>50</v>
          </cell>
          <cell r="H323">
            <v>50</v>
          </cell>
          <cell r="I323">
            <v>50</v>
          </cell>
          <cell r="J323">
            <v>50</v>
          </cell>
          <cell r="K323">
            <v>50</v>
          </cell>
          <cell r="L323">
            <v>50</v>
          </cell>
          <cell r="M323">
            <v>50</v>
          </cell>
        </row>
        <row r="324">
          <cell r="A324" t="str">
            <v>SLATE_2_SLASR5</v>
          </cell>
          <cell r="E324">
            <v>10</v>
          </cell>
          <cell r="F324">
            <v>10</v>
          </cell>
          <cell r="G324">
            <v>10</v>
          </cell>
          <cell r="H324">
            <v>10</v>
          </cell>
          <cell r="I324">
            <v>10</v>
          </cell>
          <cell r="J324">
            <v>10</v>
          </cell>
          <cell r="K324">
            <v>10</v>
          </cell>
          <cell r="L324">
            <v>10</v>
          </cell>
          <cell r="M324">
            <v>10</v>
          </cell>
        </row>
        <row r="325">
          <cell r="A325" t="str">
            <v>SLYCRK_1_UNIT 1</v>
          </cell>
          <cell r="E325">
            <v>13</v>
          </cell>
          <cell r="F325">
            <v>13</v>
          </cell>
          <cell r="G325">
            <v>13</v>
          </cell>
          <cell r="H325">
            <v>13</v>
          </cell>
          <cell r="I325">
            <v>13</v>
          </cell>
          <cell r="J325">
            <v>13</v>
          </cell>
          <cell r="K325">
            <v>13</v>
          </cell>
          <cell r="L325">
            <v>13</v>
          </cell>
          <cell r="M325">
            <v>13</v>
          </cell>
        </row>
        <row r="326">
          <cell r="A326" t="str">
            <v>SMPRIP_1_SMPSON</v>
          </cell>
          <cell r="E326">
            <v>46.05</v>
          </cell>
          <cell r="F326">
            <v>46.05</v>
          </cell>
          <cell r="G326">
            <v>46.05</v>
          </cell>
          <cell r="H326">
            <v>46.05</v>
          </cell>
          <cell r="I326">
            <v>46.05</v>
          </cell>
          <cell r="J326">
            <v>46.05</v>
          </cell>
          <cell r="K326">
            <v>46.05</v>
          </cell>
          <cell r="L326">
            <v>46.05</v>
          </cell>
          <cell r="M326">
            <v>46.05</v>
          </cell>
        </row>
        <row r="327">
          <cell r="A327" t="str">
            <v>SMUDGO_7_UNIT 1</v>
          </cell>
          <cell r="E327">
            <v>32</v>
          </cell>
          <cell r="F327">
            <v>32</v>
          </cell>
          <cell r="G327">
            <v>32</v>
          </cell>
          <cell r="H327">
            <v>32</v>
          </cell>
          <cell r="I327">
            <v>32</v>
          </cell>
          <cell r="J327">
            <v>32</v>
          </cell>
          <cell r="K327">
            <v>32</v>
          </cell>
          <cell r="L327">
            <v>32</v>
          </cell>
          <cell r="M327">
            <v>32</v>
          </cell>
        </row>
        <row r="328">
          <cell r="A328" t="str">
            <v>SNCLRA_2_SILBT1</v>
          </cell>
          <cell r="E328">
            <v>22</v>
          </cell>
          <cell r="F328">
            <v>22</v>
          </cell>
          <cell r="G328">
            <v>22</v>
          </cell>
          <cell r="H328">
            <v>22</v>
          </cell>
          <cell r="I328">
            <v>22</v>
          </cell>
          <cell r="J328">
            <v>22</v>
          </cell>
          <cell r="K328">
            <v>22</v>
          </cell>
          <cell r="L328">
            <v>22</v>
          </cell>
          <cell r="M328">
            <v>22</v>
          </cell>
        </row>
        <row r="329">
          <cell r="A329" t="str">
            <v>SNCLRA_2_UNIT</v>
          </cell>
          <cell r="E329">
            <v>27.5</v>
          </cell>
          <cell r="F329">
            <v>27.5</v>
          </cell>
          <cell r="G329">
            <v>27.5</v>
          </cell>
          <cell r="H329">
            <v>27.5</v>
          </cell>
          <cell r="I329">
            <v>27.5</v>
          </cell>
          <cell r="J329">
            <v>27.5</v>
          </cell>
          <cell r="K329">
            <v>27.5</v>
          </cell>
          <cell r="L329">
            <v>27.5</v>
          </cell>
          <cell r="M329">
            <v>27.5</v>
          </cell>
        </row>
        <row r="330">
          <cell r="A330" t="str">
            <v>SNCLRA_2_VESBT1</v>
          </cell>
          <cell r="E330">
            <v>200</v>
          </cell>
          <cell r="F330">
            <v>200</v>
          </cell>
          <cell r="G330">
            <v>200</v>
          </cell>
          <cell r="H330">
            <v>200</v>
          </cell>
          <cell r="I330">
            <v>200</v>
          </cell>
          <cell r="J330">
            <v>200</v>
          </cell>
          <cell r="K330">
            <v>200</v>
          </cell>
          <cell r="L330">
            <v>200</v>
          </cell>
          <cell r="M330">
            <v>200</v>
          </cell>
        </row>
        <row r="331">
          <cell r="A331" t="str">
            <v>SNCLRA_6_OXGEN</v>
          </cell>
          <cell r="E331">
            <v>47.7</v>
          </cell>
          <cell r="F331">
            <v>47.7</v>
          </cell>
          <cell r="G331">
            <v>47.7</v>
          </cell>
          <cell r="H331">
            <v>47.7</v>
          </cell>
          <cell r="I331">
            <v>47.7</v>
          </cell>
          <cell r="J331">
            <v>47.7</v>
          </cell>
          <cell r="K331">
            <v>47.7</v>
          </cell>
          <cell r="L331">
            <v>47.7</v>
          </cell>
          <cell r="M331">
            <v>47.7</v>
          </cell>
        </row>
        <row r="332">
          <cell r="A332" t="str">
            <v>SPAULD_6_UNIT12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</row>
        <row r="333">
          <cell r="A333" t="str">
            <v>SPICER_1_UNITS</v>
          </cell>
          <cell r="E333">
            <v>6</v>
          </cell>
          <cell r="F333">
            <v>6</v>
          </cell>
          <cell r="G333">
            <v>6</v>
          </cell>
          <cell r="H333">
            <v>6</v>
          </cell>
          <cell r="I333">
            <v>6</v>
          </cell>
          <cell r="J333">
            <v>6</v>
          </cell>
          <cell r="K333">
            <v>6</v>
          </cell>
          <cell r="L333">
            <v>6</v>
          </cell>
          <cell r="M333">
            <v>6</v>
          </cell>
        </row>
        <row r="334">
          <cell r="A334" t="str">
            <v>STANIS_7_UNIT 1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</row>
        <row r="335">
          <cell r="A335" t="str">
            <v>STANTN_2_STAGT1</v>
          </cell>
          <cell r="E335">
            <v>49.65</v>
          </cell>
          <cell r="F335">
            <v>49.65</v>
          </cell>
          <cell r="G335">
            <v>49.65</v>
          </cell>
          <cell r="H335">
            <v>49.65</v>
          </cell>
          <cell r="I335">
            <v>49.65</v>
          </cell>
          <cell r="J335">
            <v>49.65</v>
          </cell>
          <cell r="K335">
            <v>49.65</v>
          </cell>
          <cell r="L335">
            <v>49.65</v>
          </cell>
          <cell r="M335">
            <v>49.65</v>
          </cell>
        </row>
        <row r="336">
          <cell r="A336" t="str">
            <v>STANTN_2_STAGT2</v>
          </cell>
          <cell r="E336">
            <v>49.65</v>
          </cell>
          <cell r="F336">
            <v>49.65</v>
          </cell>
          <cell r="G336">
            <v>49.65</v>
          </cell>
          <cell r="H336">
            <v>49.65</v>
          </cell>
          <cell r="I336">
            <v>49.65</v>
          </cell>
          <cell r="J336">
            <v>49.65</v>
          </cell>
          <cell r="K336">
            <v>49.65</v>
          </cell>
          <cell r="L336">
            <v>49.65</v>
          </cell>
          <cell r="M336">
            <v>49.65</v>
          </cell>
        </row>
        <row r="337">
          <cell r="A337" t="str">
            <v>STIGCT_2_LODI</v>
          </cell>
          <cell r="E337">
            <v>14.5</v>
          </cell>
          <cell r="F337">
            <v>14.5</v>
          </cell>
          <cell r="G337">
            <v>14.5</v>
          </cell>
          <cell r="H337">
            <v>14.5</v>
          </cell>
          <cell r="I337">
            <v>14.5</v>
          </cell>
          <cell r="J337">
            <v>14.5</v>
          </cell>
          <cell r="K337">
            <v>14.5</v>
          </cell>
          <cell r="L337">
            <v>14.5</v>
          </cell>
          <cell r="M337">
            <v>14.5</v>
          </cell>
        </row>
        <row r="338">
          <cell r="A338" t="str">
            <v>SUNCAT_2_A1ABT1</v>
          </cell>
          <cell r="E338">
            <v>94</v>
          </cell>
          <cell r="F338">
            <v>94</v>
          </cell>
          <cell r="G338">
            <v>94</v>
          </cell>
          <cell r="H338">
            <v>94</v>
          </cell>
          <cell r="I338">
            <v>94</v>
          </cell>
          <cell r="J338">
            <v>94</v>
          </cell>
          <cell r="K338">
            <v>94</v>
          </cell>
          <cell r="L338">
            <v>94</v>
          </cell>
          <cell r="M338">
            <v>94</v>
          </cell>
        </row>
        <row r="339">
          <cell r="A339" t="str">
            <v>SUNCAT_2_A1BBT1</v>
          </cell>
          <cell r="E339">
            <v>126</v>
          </cell>
          <cell r="F339">
            <v>126</v>
          </cell>
          <cell r="G339">
            <v>126</v>
          </cell>
          <cell r="H339">
            <v>126</v>
          </cell>
          <cell r="I339">
            <v>126</v>
          </cell>
          <cell r="J339">
            <v>126</v>
          </cell>
          <cell r="K339">
            <v>126</v>
          </cell>
          <cell r="L339">
            <v>126</v>
          </cell>
          <cell r="M339">
            <v>126</v>
          </cell>
        </row>
        <row r="340">
          <cell r="A340" t="str">
            <v>SUNCAT_2_A2ABT2</v>
          </cell>
          <cell r="E340">
            <v>264</v>
          </cell>
          <cell r="F340">
            <v>264</v>
          </cell>
          <cell r="G340">
            <v>264</v>
          </cell>
          <cell r="H340">
            <v>264</v>
          </cell>
          <cell r="I340">
            <v>264</v>
          </cell>
          <cell r="J340">
            <v>264</v>
          </cell>
          <cell r="K340">
            <v>264</v>
          </cell>
          <cell r="L340">
            <v>264</v>
          </cell>
          <cell r="M340">
            <v>264</v>
          </cell>
        </row>
        <row r="341">
          <cell r="A341" t="str">
            <v>SUNRIS_2_PL1X3</v>
          </cell>
          <cell r="E341">
            <v>491.02</v>
          </cell>
          <cell r="F341">
            <v>491.02</v>
          </cell>
          <cell r="G341">
            <v>491.02</v>
          </cell>
          <cell r="H341">
            <v>491.02</v>
          </cell>
          <cell r="I341">
            <v>491.02</v>
          </cell>
          <cell r="J341">
            <v>491.02</v>
          </cell>
          <cell r="K341">
            <v>491.02</v>
          </cell>
          <cell r="L341">
            <v>491.02</v>
          </cell>
          <cell r="M341">
            <v>491.02</v>
          </cell>
        </row>
        <row r="342">
          <cell r="A342" t="str">
            <v>SUNSET_2_UNITS</v>
          </cell>
          <cell r="E342">
            <v>245</v>
          </cell>
          <cell r="F342">
            <v>240</v>
          </cell>
          <cell r="G342">
            <v>234</v>
          </cell>
          <cell r="H342">
            <v>229</v>
          </cell>
          <cell r="I342">
            <v>229</v>
          </cell>
          <cell r="J342">
            <v>231</v>
          </cell>
          <cell r="K342">
            <v>243</v>
          </cell>
          <cell r="L342">
            <v>246</v>
          </cell>
          <cell r="M342">
            <v>248</v>
          </cell>
        </row>
        <row r="343">
          <cell r="A343" t="str">
            <v>SYCAMR_2_UNIT 2</v>
          </cell>
          <cell r="E343">
            <v>76</v>
          </cell>
          <cell r="F343">
            <v>76</v>
          </cell>
          <cell r="G343">
            <v>76</v>
          </cell>
          <cell r="H343">
            <v>76</v>
          </cell>
          <cell r="I343">
            <v>76</v>
          </cell>
          <cell r="J343">
            <v>76</v>
          </cell>
          <cell r="K343">
            <v>76</v>
          </cell>
          <cell r="L343">
            <v>76</v>
          </cell>
          <cell r="M343">
            <v>76</v>
          </cell>
        </row>
        <row r="344">
          <cell r="A344" t="str">
            <v>SYCAMR_2_UNIT 3</v>
          </cell>
          <cell r="E344">
            <v>74</v>
          </cell>
          <cell r="F344">
            <v>74</v>
          </cell>
          <cell r="G344">
            <v>74</v>
          </cell>
          <cell r="H344">
            <v>74</v>
          </cell>
          <cell r="I344">
            <v>74</v>
          </cell>
          <cell r="J344">
            <v>74</v>
          </cell>
          <cell r="K344">
            <v>74</v>
          </cell>
          <cell r="L344">
            <v>74</v>
          </cell>
          <cell r="M344">
            <v>74</v>
          </cell>
        </row>
        <row r="345">
          <cell r="A345" t="str">
            <v>SYCAMR_2_UNIT 4</v>
          </cell>
          <cell r="E345">
            <v>76</v>
          </cell>
          <cell r="F345">
            <v>76</v>
          </cell>
          <cell r="G345">
            <v>76</v>
          </cell>
          <cell r="H345">
            <v>76</v>
          </cell>
          <cell r="I345">
            <v>76</v>
          </cell>
          <cell r="J345">
            <v>76</v>
          </cell>
          <cell r="K345">
            <v>76</v>
          </cell>
          <cell r="L345">
            <v>76</v>
          </cell>
          <cell r="M345">
            <v>76</v>
          </cell>
        </row>
        <row r="346">
          <cell r="A346" t="str">
            <v>TERMEX_2_PL1X3</v>
          </cell>
          <cell r="E346">
            <v>445</v>
          </cell>
          <cell r="F346">
            <v>441</v>
          </cell>
          <cell r="G346">
            <v>433</v>
          </cell>
          <cell r="H346">
            <v>431</v>
          </cell>
          <cell r="I346">
            <v>433</v>
          </cell>
          <cell r="J346">
            <v>436</v>
          </cell>
          <cell r="K346">
            <v>445</v>
          </cell>
          <cell r="L346">
            <v>445</v>
          </cell>
          <cell r="M346">
            <v>445</v>
          </cell>
        </row>
        <row r="347">
          <cell r="A347" t="str">
            <v>TIGRCK_7_UNITS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</row>
        <row r="348">
          <cell r="A348" t="str">
            <v>TOWNSITE_2_MEADDYN</v>
          </cell>
          <cell r="E348">
            <v>90</v>
          </cell>
          <cell r="F348">
            <v>90</v>
          </cell>
          <cell r="G348">
            <v>90</v>
          </cell>
          <cell r="H348">
            <v>90</v>
          </cell>
          <cell r="I348">
            <v>90</v>
          </cell>
          <cell r="J348">
            <v>90</v>
          </cell>
          <cell r="K348">
            <v>90</v>
          </cell>
          <cell r="L348">
            <v>90</v>
          </cell>
          <cell r="M348">
            <v>90</v>
          </cell>
        </row>
        <row r="349">
          <cell r="A349" t="str">
            <v>TRNQLT_2_RETBT1</v>
          </cell>
          <cell r="E349">
            <v>144</v>
          </cell>
          <cell r="F349">
            <v>144</v>
          </cell>
          <cell r="G349">
            <v>144</v>
          </cell>
          <cell r="H349">
            <v>144</v>
          </cell>
          <cell r="I349">
            <v>144</v>
          </cell>
          <cell r="J349">
            <v>144</v>
          </cell>
          <cell r="K349">
            <v>144</v>
          </cell>
          <cell r="L349">
            <v>144</v>
          </cell>
          <cell r="M349">
            <v>144</v>
          </cell>
        </row>
        <row r="350">
          <cell r="A350" t="str">
            <v>UKIAH_7_LAKEMN</v>
          </cell>
          <cell r="E350">
            <v>1.7</v>
          </cell>
          <cell r="F350">
            <v>1.7</v>
          </cell>
          <cell r="G350">
            <v>1.7</v>
          </cell>
          <cell r="H350">
            <v>1.7</v>
          </cell>
          <cell r="I350">
            <v>1.7</v>
          </cell>
          <cell r="J350">
            <v>1.7</v>
          </cell>
          <cell r="K350">
            <v>1.7</v>
          </cell>
          <cell r="L350">
            <v>1.7</v>
          </cell>
          <cell r="M350">
            <v>1.7</v>
          </cell>
        </row>
        <row r="351">
          <cell r="A351" t="str">
            <v>USWND4_2_UNIT2</v>
          </cell>
          <cell r="E351">
            <v>6.41</v>
          </cell>
          <cell r="F351">
            <v>7.4</v>
          </cell>
          <cell r="G351">
            <v>7.4</v>
          </cell>
          <cell r="H351">
            <v>7.4</v>
          </cell>
          <cell r="I351">
            <v>7.4</v>
          </cell>
          <cell r="J351">
            <v>7.4</v>
          </cell>
          <cell r="K351">
            <v>7.23</v>
          </cell>
          <cell r="L351">
            <v>7.4</v>
          </cell>
          <cell r="M351">
            <v>7.4</v>
          </cell>
        </row>
        <row r="352">
          <cell r="A352" t="str">
            <v>VACADX_1_UNITA1</v>
          </cell>
          <cell r="E352">
            <v>50.61</v>
          </cell>
          <cell r="F352">
            <v>50.61</v>
          </cell>
          <cell r="G352">
            <v>50.61</v>
          </cell>
          <cell r="H352">
            <v>50.61</v>
          </cell>
          <cell r="I352">
            <v>50.61</v>
          </cell>
          <cell r="J352">
            <v>50.61</v>
          </cell>
          <cell r="K352">
            <v>50.61</v>
          </cell>
          <cell r="L352">
            <v>50.61</v>
          </cell>
          <cell r="M352">
            <v>50.61</v>
          </cell>
        </row>
        <row r="353">
          <cell r="A353" t="str">
            <v>VALLEY_5_PERRIS</v>
          </cell>
          <cell r="E353">
            <v>7.94</v>
          </cell>
          <cell r="F353">
            <v>7.94</v>
          </cell>
          <cell r="G353">
            <v>7.94</v>
          </cell>
          <cell r="H353">
            <v>7.94</v>
          </cell>
          <cell r="I353">
            <v>7.94</v>
          </cell>
          <cell r="J353">
            <v>7.94</v>
          </cell>
          <cell r="K353">
            <v>7.94</v>
          </cell>
          <cell r="L353">
            <v>7.94</v>
          </cell>
          <cell r="M353">
            <v>7.94</v>
          </cell>
        </row>
        <row r="354">
          <cell r="A354" t="str">
            <v>VALTNE_2_TBBBT1</v>
          </cell>
          <cell r="E354">
            <v>18</v>
          </cell>
          <cell r="F354">
            <v>18</v>
          </cell>
          <cell r="G354">
            <v>18</v>
          </cell>
          <cell r="H354">
            <v>18</v>
          </cell>
          <cell r="I354">
            <v>18</v>
          </cell>
          <cell r="J354">
            <v>18</v>
          </cell>
          <cell r="K354">
            <v>18</v>
          </cell>
          <cell r="L354">
            <v>18</v>
          </cell>
          <cell r="M354">
            <v>18</v>
          </cell>
        </row>
        <row r="355">
          <cell r="A355" t="str">
            <v>VALTNE_2_TRSBT1</v>
          </cell>
          <cell r="E355">
            <v>22</v>
          </cell>
          <cell r="F355">
            <v>22</v>
          </cell>
          <cell r="G355">
            <v>22</v>
          </cell>
          <cell r="H355">
            <v>22</v>
          </cell>
          <cell r="I355">
            <v>22</v>
          </cell>
          <cell r="J355">
            <v>22</v>
          </cell>
          <cell r="K355">
            <v>22</v>
          </cell>
          <cell r="L355">
            <v>22</v>
          </cell>
          <cell r="M355">
            <v>22</v>
          </cell>
        </row>
        <row r="356">
          <cell r="A356" t="str">
            <v>VERNON_6_GONZL1</v>
          </cell>
          <cell r="E356">
            <v>5.75</v>
          </cell>
          <cell r="F356">
            <v>5.75</v>
          </cell>
          <cell r="G356">
            <v>5.75</v>
          </cell>
          <cell r="H356">
            <v>5.75</v>
          </cell>
          <cell r="I356">
            <v>5.75</v>
          </cell>
          <cell r="J356">
            <v>5.75</v>
          </cell>
          <cell r="K356">
            <v>5.75</v>
          </cell>
          <cell r="L356">
            <v>5.75</v>
          </cell>
          <cell r="M356">
            <v>5.75</v>
          </cell>
        </row>
        <row r="357">
          <cell r="A357" t="str">
            <v>VERNON_6_GONZL2</v>
          </cell>
          <cell r="E357">
            <v>5.75</v>
          </cell>
          <cell r="F357">
            <v>5.75</v>
          </cell>
          <cell r="G357">
            <v>5.75</v>
          </cell>
          <cell r="H357">
            <v>5.75</v>
          </cell>
          <cell r="I357">
            <v>5.75</v>
          </cell>
          <cell r="J357">
            <v>5.75</v>
          </cell>
          <cell r="K357">
            <v>5.75</v>
          </cell>
          <cell r="L357">
            <v>5.75</v>
          </cell>
          <cell r="M357">
            <v>5.75</v>
          </cell>
        </row>
        <row r="358">
          <cell r="A358" t="str">
            <v>VERNON_6_MALBRG</v>
          </cell>
          <cell r="E358">
            <v>99</v>
          </cell>
          <cell r="F358">
            <v>99</v>
          </cell>
          <cell r="G358">
            <v>99</v>
          </cell>
          <cell r="H358">
            <v>99</v>
          </cell>
          <cell r="I358">
            <v>99</v>
          </cell>
          <cell r="J358">
            <v>99</v>
          </cell>
          <cell r="K358">
            <v>99</v>
          </cell>
          <cell r="L358">
            <v>99</v>
          </cell>
          <cell r="M358">
            <v>99</v>
          </cell>
        </row>
        <row r="359">
          <cell r="A359" t="str">
            <v>VESTAL_2_WELLHD</v>
          </cell>
          <cell r="E359">
            <v>49</v>
          </cell>
          <cell r="F359">
            <v>49</v>
          </cell>
          <cell r="G359">
            <v>49</v>
          </cell>
          <cell r="H359">
            <v>49</v>
          </cell>
          <cell r="I359">
            <v>49</v>
          </cell>
          <cell r="J359">
            <v>49</v>
          </cell>
          <cell r="K359">
            <v>49</v>
          </cell>
          <cell r="L359">
            <v>49</v>
          </cell>
          <cell r="M359">
            <v>49</v>
          </cell>
        </row>
        <row r="360">
          <cell r="A360" t="str">
            <v>VILLPK_2_VALLYV</v>
          </cell>
          <cell r="E360">
            <v>4.0999999999999996</v>
          </cell>
          <cell r="F360">
            <v>4.0999999999999996</v>
          </cell>
          <cell r="G360">
            <v>4.0999999999999996</v>
          </cell>
          <cell r="H360">
            <v>4.0999999999999996</v>
          </cell>
          <cell r="I360">
            <v>4.0999999999999996</v>
          </cell>
          <cell r="J360">
            <v>4.0999999999999996</v>
          </cell>
          <cell r="K360">
            <v>4.0999999999999996</v>
          </cell>
          <cell r="L360">
            <v>4.0999999999999996</v>
          </cell>
          <cell r="M360">
            <v>4.0999999999999996</v>
          </cell>
        </row>
        <row r="361">
          <cell r="A361" t="str">
            <v>VILLPK_6_MWDYOR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</row>
        <row r="362">
          <cell r="A362" t="str">
            <v>VISTRA_5_DALBT1</v>
          </cell>
          <cell r="E362">
            <v>200</v>
          </cell>
          <cell r="F362">
            <v>200</v>
          </cell>
          <cell r="G362">
            <v>200</v>
          </cell>
          <cell r="H362">
            <v>200</v>
          </cell>
          <cell r="I362">
            <v>200</v>
          </cell>
          <cell r="J362">
            <v>200</v>
          </cell>
          <cell r="K362">
            <v>200</v>
          </cell>
          <cell r="L362">
            <v>200</v>
          </cell>
          <cell r="M362">
            <v>200</v>
          </cell>
        </row>
        <row r="363">
          <cell r="A363" t="str">
            <v>VISTRA_5_DALBT2</v>
          </cell>
          <cell r="E363">
            <v>200</v>
          </cell>
          <cell r="F363">
            <v>200</v>
          </cell>
          <cell r="G363">
            <v>200</v>
          </cell>
          <cell r="H363">
            <v>200</v>
          </cell>
          <cell r="I363">
            <v>200</v>
          </cell>
          <cell r="J363">
            <v>200</v>
          </cell>
          <cell r="K363">
            <v>200</v>
          </cell>
          <cell r="L363">
            <v>200</v>
          </cell>
          <cell r="M363">
            <v>200</v>
          </cell>
        </row>
        <row r="364">
          <cell r="A364" t="str">
            <v>VISTRA_5_DALBT3</v>
          </cell>
          <cell r="E364">
            <v>200</v>
          </cell>
          <cell r="F364">
            <v>200</v>
          </cell>
          <cell r="G364">
            <v>200</v>
          </cell>
          <cell r="H364">
            <v>200</v>
          </cell>
          <cell r="I364">
            <v>200</v>
          </cell>
          <cell r="J364">
            <v>200</v>
          </cell>
          <cell r="K364">
            <v>200</v>
          </cell>
          <cell r="L364">
            <v>200</v>
          </cell>
          <cell r="M364">
            <v>200</v>
          </cell>
        </row>
        <row r="365">
          <cell r="A365" t="str">
            <v>VISTRA_5_DALBT4</v>
          </cell>
          <cell r="E365">
            <v>200</v>
          </cell>
          <cell r="F365">
            <v>200</v>
          </cell>
          <cell r="G365">
            <v>200</v>
          </cell>
          <cell r="H365">
            <v>200</v>
          </cell>
          <cell r="I365">
            <v>200</v>
          </cell>
          <cell r="J365">
            <v>200</v>
          </cell>
          <cell r="K365">
            <v>200</v>
          </cell>
          <cell r="L365">
            <v>200</v>
          </cell>
          <cell r="M365">
            <v>200</v>
          </cell>
        </row>
        <row r="366">
          <cell r="A366" t="str">
            <v>VISTRA_5_PLABT1</v>
          </cell>
          <cell r="E366">
            <v>0</v>
          </cell>
          <cell r="F366">
            <v>0</v>
          </cell>
          <cell r="G366">
            <v>200.8</v>
          </cell>
          <cell r="H366">
            <v>200.8</v>
          </cell>
          <cell r="I366">
            <v>200.8</v>
          </cell>
          <cell r="J366">
            <v>200.8</v>
          </cell>
          <cell r="K366">
            <v>200.8</v>
          </cell>
          <cell r="L366">
            <v>200.8</v>
          </cell>
          <cell r="M366">
            <v>200.8</v>
          </cell>
        </row>
        <row r="367">
          <cell r="A367" t="str">
            <v>VISTRA_5_PLABT3</v>
          </cell>
          <cell r="E367">
            <v>0</v>
          </cell>
          <cell r="F367">
            <v>0</v>
          </cell>
          <cell r="G367">
            <v>149.19999999999999</v>
          </cell>
          <cell r="H367">
            <v>149.19999999999999</v>
          </cell>
          <cell r="I367">
            <v>149.19999999999999</v>
          </cell>
          <cell r="J367">
            <v>149.19999999999999</v>
          </cell>
          <cell r="K367">
            <v>149.19999999999999</v>
          </cell>
          <cell r="L367">
            <v>149.19999999999999</v>
          </cell>
          <cell r="M367">
            <v>149.19999999999999</v>
          </cell>
        </row>
        <row r="368">
          <cell r="A368" t="str">
            <v>VLCNTR_6_VCEBT1</v>
          </cell>
          <cell r="E368">
            <v>108</v>
          </cell>
          <cell r="F368">
            <v>108</v>
          </cell>
          <cell r="G368">
            <v>108</v>
          </cell>
          <cell r="H368">
            <v>108</v>
          </cell>
          <cell r="I368">
            <v>108</v>
          </cell>
          <cell r="J368">
            <v>108</v>
          </cell>
          <cell r="K368">
            <v>108</v>
          </cell>
          <cell r="L368">
            <v>108</v>
          </cell>
          <cell r="M368">
            <v>108</v>
          </cell>
        </row>
        <row r="369">
          <cell r="A369" t="str">
            <v>VLCNTR_6_VCEBT2</v>
          </cell>
          <cell r="E369">
            <v>136.49</v>
          </cell>
          <cell r="F369">
            <v>136.49</v>
          </cell>
          <cell r="G369">
            <v>136.49</v>
          </cell>
          <cell r="H369">
            <v>136.49</v>
          </cell>
          <cell r="I369">
            <v>136.49</v>
          </cell>
          <cell r="J369">
            <v>136.49</v>
          </cell>
          <cell r="K369">
            <v>136.49</v>
          </cell>
          <cell r="L369">
            <v>136.49</v>
          </cell>
          <cell r="M369">
            <v>136.49</v>
          </cell>
        </row>
        <row r="370">
          <cell r="A370" t="str">
            <v>VSTAES_6_VESBT1</v>
          </cell>
          <cell r="E370">
            <v>50</v>
          </cell>
          <cell r="F370">
            <v>50</v>
          </cell>
          <cell r="G370">
            <v>50</v>
          </cell>
          <cell r="H370">
            <v>50</v>
          </cell>
          <cell r="I370">
            <v>50</v>
          </cell>
          <cell r="J370">
            <v>50</v>
          </cell>
          <cell r="K370">
            <v>50</v>
          </cell>
          <cell r="L370">
            <v>50</v>
          </cell>
          <cell r="M370">
            <v>50</v>
          </cell>
        </row>
        <row r="371">
          <cell r="A371" t="str">
            <v>WALCRK_2_CTG1</v>
          </cell>
          <cell r="E371">
            <v>96.43</v>
          </cell>
          <cell r="F371">
            <v>96.43</v>
          </cell>
          <cell r="G371">
            <v>96.43</v>
          </cell>
          <cell r="H371">
            <v>96.43</v>
          </cell>
          <cell r="I371">
            <v>96.43</v>
          </cell>
          <cell r="J371">
            <v>96.43</v>
          </cell>
          <cell r="K371">
            <v>96.43</v>
          </cell>
          <cell r="L371">
            <v>96.43</v>
          </cell>
          <cell r="M371">
            <v>96.43</v>
          </cell>
        </row>
        <row r="372">
          <cell r="A372" t="str">
            <v>WALCRK_2_CTG2</v>
          </cell>
          <cell r="E372">
            <v>96.91</v>
          </cell>
          <cell r="F372">
            <v>96.91</v>
          </cell>
          <cell r="G372">
            <v>96.91</v>
          </cell>
          <cell r="H372">
            <v>96.91</v>
          </cell>
          <cell r="I372">
            <v>96.91</v>
          </cell>
          <cell r="J372">
            <v>96.91</v>
          </cell>
          <cell r="K372">
            <v>96.91</v>
          </cell>
          <cell r="L372">
            <v>96.91</v>
          </cell>
          <cell r="M372">
            <v>96.91</v>
          </cell>
        </row>
        <row r="373">
          <cell r="A373" t="str">
            <v>WALCRK_2_CTG3</v>
          </cell>
          <cell r="E373">
            <v>96.65</v>
          </cell>
          <cell r="F373">
            <v>96.65</v>
          </cell>
          <cell r="G373">
            <v>96.65</v>
          </cell>
          <cell r="H373">
            <v>96.65</v>
          </cell>
          <cell r="I373">
            <v>96.65</v>
          </cell>
          <cell r="J373">
            <v>96.65</v>
          </cell>
          <cell r="K373">
            <v>96.65</v>
          </cell>
          <cell r="L373">
            <v>96.65</v>
          </cell>
          <cell r="M373">
            <v>96.65</v>
          </cell>
        </row>
        <row r="374">
          <cell r="A374" t="str">
            <v>WALCRK_2_CTG4</v>
          </cell>
          <cell r="E374">
            <v>96.49</v>
          </cell>
          <cell r="F374">
            <v>96.49</v>
          </cell>
          <cell r="G374">
            <v>96.49</v>
          </cell>
          <cell r="H374">
            <v>96.49</v>
          </cell>
          <cell r="I374">
            <v>96.49</v>
          </cell>
          <cell r="J374">
            <v>96.49</v>
          </cell>
          <cell r="K374">
            <v>96.49</v>
          </cell>
          <cell r="L374">
            <v>96.49</v>
          </cell>
          <cell r="M374">
            <v>96.49</v>
          </cell>
        </row>
        <row r="375">
          <cell r="A375" t="str">
            <v>WALCRK_2_CTG5</v>
          </cell>
          <cell r="E375">
            <v>96.65</v>
          </cell>
          <cell r="F375">
            <v>96.65</v>
          </cell>
          <cell r="G375">
            <v>96.65</v>
          </cell>
          <cell r="H375">
            <v>96.65</v>
          </cell>
          <cell r="I375">
            <v>96.65</v>
          </cell>
          <cell r="J375">
            <v>96.65</v>
          </cell>
          <cell r="K375">
            <v>96.65</v>
          </cell>
          <cell r="L375">
            <v>96.65</v>
          </cell>
          <cell r="M375">
            <v>96.65</v>
          </cell>
        </row>
        <row r="376">
          <cell r="A376" t="str">
            <v>WARNE_2_UNIT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</row>
        <row r="377">
          <cell r="A377" t="str">
            <v>WDLEAF_7_UNIT 1</v>
          </cell>
          <cell r="E377">
            <v>60</v>
          </cell>
          <cell r="F377">
            <v>60</v>
          </cell>
          <cell r="G377">
            <v>60</v>
          </cell>
          <cell r="H377">
            <v>60</v>
          </cell>
          <cell r="I377">
            <v>60</v>
          </cell>
          <cell r="J377">
            <v>60</v>
          </cell>
          <cell r="K377">
            <v>60</v>
          </cell>
          <cell r="L377">
            <v>60</v>
          </cell>
          <cell r="M377">
            <v>60</v>
          </cell>
        </row>
        <row r="378">
          <cell r="A378" t="str">
            <v>WESTPT_2_UNIT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</row>
        <row r="379">
          <cell r="A379" t="str">
            <v>WISE_1_UNIT 1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</row>
        <row r="380">
          <cell r="A380" t="str">
            <v>WISHON_6_UNITS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</row>
        <row r="381">
          <cell r="A381" t="str">
            <v>WOLFSK_1_UNITA1</v>
          </cell>
          <cell r="E381">
            <v>46.9</v>
          </cell>
          <cell r="F381">
            <v>46.9</v>
          </cell>
          <cell r="G381">
            <v>46.9</v>
          </cell>
          <cell r="H381">
            <v>46.9</v>
          </cell>
          <cell r="I381">
            <v>46.9</v>
          </cell>
          <cell r="J381">
            <v>46.9</v>
          </cell>
          <cell r="K381">
            <v>46.9</v>
          </cell>
          <cell r="L381">
            <v>46.9</v>
          </cell>
          <cell r="M381">
            <v>46.9</v>
          </cell>
        </row>
        <row r="382">
          <cell r="A382" t="str">
            <v>WSTWND_2_M89WD1</v>
          </cell>
          <cell r="E382">
            <v>86.01</v>
          </cell>
          <cell r="F382">
            <v>86.83</v>
          </cell>
          <cell r="G382">
            <v>85.67</v>
          </cell>
          <cell r="H382">
            <v>84.77</v>
          </cell>
          <cell r="I382">
            <v>81.93</v>
          </cell>
          <cell r="J382">
            <v>82.22</v>
          </cell>
          <cell r="K382">
            <v>81.55</v>
          </cell>
          <cell r="L382">
            <v>84.55</v>
          </cell>
          <cell r="M382">
            <v>87.01</v>
          </cell>
        </row>
        <row r="383">
          <cell r="A383" t="str">
            <v>YUBACT_1_SUNSWT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</row>
        <row r="384">
          <cell r="A384" t="str">
            <v>YUBACT_6_UNITA1</v>
          </cell>
          <cell r="E384">
            <v>47.16</v>
          </cell>
          <cell r="F384">
            <v>47.16</v>
          </cell>
          <cell r="G384">
            <v>47.16</v>
          </cell>
          <cell r="H384">
            <v>47.16</v>
          </cell>
          <cell r="I384">
            <v>47.16</v>
          </cell>
          <cell r="J384">
            <v>47.16</v>
          </cell>
          <cell r="K384">
            <v>47.16</v>
          </cell>
          <cell r="L384">
            <v>47.16</v>
          </cell>
          <cell r="M384">
            <v>47.16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 "/>
      <sheetName val="Certification"/>
      <sheetName val="LSE Allocations"/>
      <sheetName val="ID and Local Area"/>
      <sheetName val="Summary Year Ahead"/>
      <sheetName val="Summary Month Ahead"/>
      <sheetName val="I_Phys_Res_Import_RA_Res"/>
      <sheetName val="II_Construc"/>
      <sheetName val="III_Demand_Response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C5" t="str">
            <v>ALHMBR_1_ALHSLR</v>
          </cell>
          <cell r="D5">
            <v>1</v>
          </cell>
          <cell r="E5" t="str">
            <v/>
          </cell>
          <cell r="F5">
            <v>4</v>
          </cell>
        </row>
        <row r="6">
          <cell r="C6" t="str">
            <v>ARKANS_1_ARKSLR</v>
          </cell>
          <cell r="D6">
            <v>1</v>
          </cell>
          <cell r="E6" t="str">
            <v/>
          </cell>
          <cell r="F6">
            <v>4</v>
          </cell>
        </row>
        <row r="7">
          <cell r="C7" t="str">
            <v>ARLVAL_5_SOLAR</v>
          </cell>
          <cell r="D7">
            <v>2.54</v>
          </cell>
          <cell r="E7" t="str">
            <v/>
          </cell>
          <cell r="F7">
            <v>4</v>
          </cell>
        </row>
        <row r="8">
          <cell r="C8" t="str">
            <v>BORDER_6_UNITA1</v>
          </cell>
          <cell r="D8">
            <v>22</v>
          </cell>
          <cell r="E8">
            <v>22</v>
          </cell>
          <cell r="F8">
            <v>4</v>
          </cell>
        </row>
        <row r="9">
          <cell r="C9" t="str">
            <v>BREGGO_6_DEGRSL</v>
          </cell>
          <cell r="D9">
            <v>0.13</v>
          </cell>
          <cell r="E9">
            <v>1.7</v>
          </cell>
          <cell r="F9">
            <v>4</v>
          </cell>
        </row>
        <row r="10">
          <cell r="C10" t="str">
            <v>BREGGO_6_SOLAR</v>
          </cell>
          <cell r="D10">
            <v>0.52</v>
          </cell>
          <cell r="E10">
            <v>7.02</v>
          </cell>
          <cell r="F10">
            <v>4</v>
          </cell>
        </row>
        <row r="11">
          <cell r="C11" t="str">
            <v>CALPSS_6_SOLAR1</v>
          </cell>
          <cell r="D11">
            <v>0.39</v>
          </cell>
          <cell r="E11" t="str">
            <v/>
          </cell>
          <cell r="F11">
            <v>4</v>
          </cell>
        </row>
        <row r="12">
          <cell r="C12" t="str">
            <v>CARLS1_2_CARCT1</v>
          </cell>
          <cell r="D12">
            <v>422</v>
          </cell>
          <cell r="E12">
            <v>422</v>
          </cell>
          <cell r="F12">
            <v>3</v>
          </cell>
        </row>
        <row r="13">
          <cell r="C13" t="str">
            <v>CARLS2_1_CARCT1</v>
          </cell>
          <cell r="D13">
            <v>105.5</v>
          </cell>
          <cell r="E13">
            <v>105.5</v>
          </cell>
          <cell r="F13">
            <v>3</v>
          </cell>
        </row>
        <row r="14">
          <cell r="C14" t="str">
            <v>CATLNA_2_SOLAR</v>
          </cell>
          <cell r="D14">
            <v>2.2000000000000002</v>
          </cell>
          <cell r="E14" t="str">
            <v/>
          </cell>
          <cell r="F14">
            <v>4</v>
          </cell>
        </row>
        <row r="15">
          <cell r="C15" t="str">
            <v>CHILLS_1_SYCENG</v>
          </cell>
          <cell r="D15">
            <v>0.45</v>
          </cell>
          <cell r="E15">
            <v>0.47</v>
          </cell>
          <cell r="F15">
            <v>4</v>
          </cell>
        </row>
        <row r="16">
          <cell r="C16" t="str">
            <v>CHILLS_7_UNITA1</v>
          </cell>
          <cell r="D16">
            <v>1.75</v>
          </cell>
          <cell r="E16">
            <v>1.52</v>
          </cell>
          <cell r="F16">
            <v>4</v>
          </cell>
        </row>
        <row r="17">
          <cell r="C17" t="str">
            <v>CNTNLA_2_SOLAR1</v>
          </cell>
          <cell r="D17">
            <v>2.5</v>
          </cell>
          <cell r="E17">
            <v>33.75</v>
          </cell>
          <cell r="F17">
            <v>4</v>
          </cell>
        </row>
        <row r="18">
          <cell r="C18" t="str">
            <v>CNTNLA_2_SOLAR2</v>
          </cell>
          <cell r="D18">
            <v>0.91</v>
          </cell>
          <cell r="E18">
            <v>12.31</v>
          </cell>
          <cell r="F18">
            <v>4</v>
          </cell>
        </row>
        <row r="19">
          <cell r="C19" t="str">
            <v>CPVERD_2_SOLAR</v>
          </cell>
          <cell r="D19">
            <v>2.78</v>
          </cell>
          <cell r="E19">
            <v>37.53</v>
          </cell>
          <cell r="F19">
            <v>4</v>
          </cell>
        </row>
        <row r="20">
          <cell r="C20" t="str">
            <v>CRELMN_6_RAMON1</v>
          </cell>
          <cell r="D20">
            <v>0.04</v>
          </cell>
          <cell r="E20">
            <v>0.54</v>
          </cell>
          <cell r="F20">
            <v>4</v>
          </cell>
        </row>
        <row r="21">
          <cell r="C21" t="str">
            <v>CRELMN_6_RAMON2</v>
          </cell>
          <cell r="D21">
            <v>0.1</v>
          </cell>
          <cell r="E21">
            <v>1.35</v>
          </cell>
          <cell r="F21">
            <v>4</v>
          </cell>
        </row>
        <row r="22">
          <cell r="C22" t="str">
            <v>CRELMN_6_RAMSR3</v>
          </cell>
          <cell r="D22">
            <v>7.0000000000000007E-2</v>
          </cell>
          <cell r="E22">
            <v>0.94</v>
          </cell>
          <cell r="F22">
            <v>4</v>
          </cell>
        </row>
        <row r="23">
          <cell r="C23" t="str">
            <v>CRSTWD_6_KUMYAY</v>
          </cell>
          <cell r="D23">
            <v>4</v>
          </cell>
          <cell r="E23">
            <v>10.5</v>
          </cell>
          <cell r="F23">
            <v>4</v>
          </cell>
        </row>
        <row r="24">
          <cell r="C24" t="str">
            <v>CSLR4S_2_SOLAR</v>
          </cell>
          <cell r="D24">
            <v>2.6</v>
          </cell>
          <cell r="E24">
            <v>35.1</v>
          </cell>
          <cell r="F24">
            <v>4</v>
          </cell>
        </row>
        <row r="25">
          <cell r="C25" t="str">
            <v>ELCAJN_6_EB1BT1</v>
          </cell>
          <cell r="D25">
            <v>7.5</v>
          </cell>
          <cell r="E25">
            <v>7.5</v>
          </cell>
          <cell r="F25">
            <v>1</v>
          </cell>
        </row>
        <row r="26">
          <cell r="C26" t="str">
            <v>ELCAJN_6_LM6K</v>
          </cell>
          <cell r="D26">
            <v>48.1</v>
          </cell>
          <cell r="E26">
            <v>48.1</v>
          </cell>
          <cell r="F26">
            <v>4</v>
          </cell>
        </row>
        <row r="27">
          <cell r="C27" t="str">
            <v>ELCAJN_6_UNITA1</v>
          </cell>
          <cell r="D27">
            <v>45.42</v>
          </cell>
          <cell r="E27">
            <v>45.42</v>
          </cell>
          <cell r="F27">
            <v>4</v>
          </cell>
        </row>
        <row r="28">
          <cell r="C28" t="str">
            <v>ENERSJ_2_WIND</v>
          </cell>
          <cell r="D28">
            <v>12.41</v>
          </cell>
          <cell r="E28">
            <v>32.57</v>
          </cell>
          <cell r="F28">
            <v>4</v>
          </cell>
        </row>
        <row r="29">
          <cell r="C29" t="str">
            <v>ESCNDO_6_EB1BT1</v>
          </cell>
          <cell r="D29">
            <v>10</v>
          </cell>
          <cell r="E29">
            <v>10</v>
          </cell>
          <cell r="F29">
            <v>1</v>
          </cell>
        </row>
        <row r="30">
          <cell r="C30" t="str">
            <v>ESCNDO_6_EB2BT2</v>
          </cell>
          <cell r="D30">
            <v>10</v>
          </cell>
          <cell r="E30">
            <v>10</v>
          </cell>
          <cell r="F30">
            <v>1</v>
          </cell>
        </row>
        <row r="31">
          <cell r="C31" t="str">
            <v>ESCNDO_6_EB3BT3</v>
          </cell>
          <cell r="D31">
            <v>10</v>
          </cell>
          <cell r="E31">
            <v>10</v>
          </cell>
          <cell r="F31">
            <v>1</v>
          </cell>
        </row>
        <row r="32">
          <cell r="C32" t="str">
            <v>ESCNDO_6_PL1X2</v>
          </cell>
          <cell r="D32">
            <v>48.71</v>
          </cell>
          <cell r="E32">
            <v>48.71</v>
          </cell>
          <cell r="F32">
            <v>4</v>
          </cell>
        </row>
        <row r="33">
          <cell r="C33" t="str">
            <v>ESCNDO_6_UNITB1</v>
          </cell>
          <cell r="D33">
            <v>23</v>
          </cell>
          <cell r="E33">
            <v>23</v>
          </cell>
          <cell r="F33">
            <v>4</v>
          </cell>
        </row>
        <row r="34">
          <cell r="C34" t="str">
            <v>ESCO_6_GLMQF</v>
          </cell>
          <cell r="D34">
            <v>49.9</v>
          </cell>
          <cell r="E34">
            <v>36.409999999999997</v>
          </cell>
          <cell r="F34">
            <v>4</v>
          </cell>
        </row>
        <row r="35">
          <cell r="C35" t="str">
            <v>IVSLRP_2_SOLAR1</v>
          </cell>
          <cell r="D35">
            <v>4</v>
          </cell>
          <cell r="E35">
            <v>54</v>
          </cell>
          <cell r="F35">
            <v>4</v>
          </cell>
        </row>
        <row r="36">
          <cell r="C36" t="str">
            <v>IVWEST_2_SOLAR1</v>
          </cell>
          <cell r="D36">
            <v>3</v>
          </cell>
          <cell r="E36">
            <v>40.5</v>
          </cell>
          <cell r="F36">
            <v>4</v>
          </cell>
        </row>
        <row r="37">
          <cell r="C37" t="str">
            <v>LAKHDG_6_UNIT 1</v>
          </cell>
          <cell r="D37">
            <v>20</v>
          </cell>
          <cell r="E37">
            <v>20</v>
          </cell>
          <cell r="F37">
            <v>2</v>
          </cell>
        </row>
        <row r="38">
          <cell r="C38" t="str">
            <v>LAKHDG_6_UNIT 2</v>
          </cell>
          <cell r="D38">
            <v>20</v>
          </cell>
          <cell r="E38">
            <v>20</v>
          </cell>
          <cell r="F38">
            <v>2</v>
          </cell>
        </row>
        <row r="39">
          <cell r="C39" t="str">
            <v>LILIAC_6_SOLAR</v>
          </cell>
          <cell r="D39">
            <v>0.06</v>
          </cell>
          <cell r="E39">
            <v>0.81</v>
          </cell>
          <cell r="F39">
            <v>4</v>
          </cell>
        </row>
        <row r="40">
          <cell r="C40" t="str">
            <v>MANZNA_2_WIND</v>
          </cell>
          <cell r="D40">
            <v>8</v>
          </cell>
          <cell r="E40" t="str">
            <v/>
          </cell>
          <cell r="F40">
            <v>4</v>
          </cell>
        </row>
        <row r="41">
          <cell r="C41" t="str">
            <v>MARCPW_6_SOLAR1</v>
          </cell>
          <cell r="D41">
            <v>0.4</v>
          </cell>
          <cell r="E41" t="str">
            <v/>
          </cell>
          <cell r="F41">
            <v>4</v>
          </cell>
        </row>
        <row r="42">
          <cell r="C42" t="str">
            <v>MIDWD_7_CORAMB</v>
          </cell>
          <cell r="D42">
            <v>0.6</v>
          </cell>
          <cell r="E42" t="str">
            <v/>
          </cell>
          <cell r="F42">
            <v>4</v>
          </cell>
        </row>
        <row r="43">
          <cell r="C43" t="str">
            <v>MRGT_6_MEF2</v>
          </cell>
          <cell r="D43">
            <v>44</v>
          </cell>
          <cell r="E43">
            <v>44</v>
          </cell>
          <cell r="F43">
            <v>4</v>
          </cell>
        </row>
        <row r="44">
          <cell r="C44" t="str">
            <v>MRGT_6_MMAREF</v>
          </cell>
          <cell r="D44">
            <v>45</v>
          </cell>
          <cell r="E44">
            <v>45</v>
          </cell>
          <cell r="F44">
            <v>4</v>
          </cell>
        </row>
        <row r="45">
          <cell r="C45" t="str">
            <v>MRGT_6_TGEBT1</v>
          </cell>
          <cell r="D45">
            <v>30</v>
          </cell>
          <cell r="E45">
            <v>30</v>
          </cell>
          <cell r="F45">
            <v>4</v>
          </cell>
        </row>
        <row r="46">
          <cell r="C46" t="str">
            <v>MSHGTS_6_MMARLF</v>
          </cell>
          <cell r="D46">
            <v>3.52</v>
          </cell>
          <cell r="E46">
            <v>3.8</v>
          </cell>
          <cell r="F46">
            <v>4</v>
          </cell>
        </row>
        <row r="47">
          <cell r="C47" t="str">
            <v>MSSION_2_QF</v>
          </cell>
          <cell r="D47">
            <v>0.44</v>
          </cell>
          <cell r="E47">
            <v>0.41</v>
          </cell>
          <cell r="F47">
            <v>4</v>
          </cell>
        </row>
        <row r="48">
          <cell r="C48" t="str">
            <v>NGILAA_5_SDGDYN</v>
          </cell>
          <cell r="D48">
            <v>52</v>
          </cell>
          <cell r="E48" t="str">
            <v/>
          </cell>
          <cell r="F48">
            <v>4</v>
          </cell>
        </row>
        <row r="49">
          <cell r="C49" t="str">
            <v>OAKWD_6_ZEPHWD</v>
          </cell>
          <cell r="D49">
            <v>0.28000000000000003</v>
          </cell>
          <cell r="E49" t="str">
            <v/>
          </cell>
          <cell r="F49">
            <v>4</v>
          </cell>
        </row>
        <row r="50">
          <cell r="C50" t="str">
            <v>OCTILO_5_WIND</v>
          </cell>
          <cell r="D50">
            <v>21.2</v>
          </cell>
          <cell r="E50">
            <v>55.65</v>
          </cell>
          <cell r="F50">
            <v>4</v>
          </cell>
        </row>
        <row r="51">
          <cell r="C51" t="str">
            <v>OGROVE_6_PL1X2</v>
          </cell>
          <cell r="D51">
            <v>96</v>
          </cell>
          <cell r="E51">
            <v>96</v>
          </cell>
          <cell r="F51">
            <v>4</v>
          </cell>
        </row>
        <row r="52">
          <cell r="C52" t="str">
            <v>OTMESA_2_PL1X3</v>
          </cell>
          <cell r="D52">
            <v>168.6</v>
          </cell>
          <cell r="E52">
            <v>168.6</v>
          </cell>
          <cell r="F52">
            <v>4</v>
          </cell>
        </row>
        <row r="53">
          <cell r="C53" t="str">
            <v>PALOMR_2_PL1X3</v>
          </cell>
          <cell r="D53">
            <v>561.21</v>
          </cell>
          <cell r="E53">
            <v>561.21</v>
          </cell>
          <cell r="F53">
            <v>4</v>
          </cell>
        </row>
        <row r="54">
          <cell r="C54" t="str">
            <v>PIOPIC_2_CTG1</v>
          </cell>
          <cell r="D54">
            <v>111.3</v>
          </cell>
          <cell r="E54">
            <v>111.3</v>
          </cell>
          <cell r="F54">
            <v>4</v>
          </cell>
        </row>
        <row r="55">
          <cell r="C55" t="str">
            <v>PIOPIC_2_CTG2</v>
          </cell>
          <cell r="D55">
            <v>112.7</v>
          </cell>
          <cell r="E55">
            <v>112.7</v>
          </cell>
          <cell r="F55">
            <v>4</v>
          </cell>
        </row>
        <row r="56">
          <cell r="C56" t="str">
            <v>PIOPIC_2_CTG3</v>
          </cell>
          <cell r="D56">
            <v>112</v>
          </cell>
          <cell r="E56">
            <v>112</v>
          </cell>
          <cell r="F56">
            <v>4</v>
          </cell>
        </row>
        <row r="57">
          <cell r="C57" t="str">
            <v>ROSMDW_2_WIND1</v>
          </cell>
          <cell r="D57">
            <v>11.2</v>
          </cell>
          <cell r="E57" t="str">
            <v/>
          </cell>
          <cell r="F57">
            <v>4</v>
          </cell>
        </row>
        <row r="58">
          <cell r="C58" t="str">
            <v>SAMPSN_6_KELCO1</v>
          </cell>
          <cell r="D58">
            <v>3.58</v>
          </cell>
          <cell r="E58">
            <v>0.9</v>
          </cell>
          <cell r="F58">
            <v>4</v>
          </cell>
        </row>
        <row r="59">
          <cell r="C59" t="str">
            <v>SDG3_NOB_I_F_NOB</v>
          </cell>
          <cell r="D59">
            <v>100</v>
          </cell>
          <cell r="E59" t="str">
            <v/>
          </cell>
          <cell r="F59">
            <v>4</v>
          </cell>
        </row>
        <row r="60">
          <cell r="C60" t="str">
            <v>SENTNL_2_CTG1</v>
          </cell>
          <cell r="D60">
            <v>3.92</v>
          </cell>
          <cell r="E60" t="str">
            <v/>
          </cell>
          <cell r="F60">
            <v>1</v>
          </cell>
        </row>
        <row r="61">
          <cell r="C61" t="str">
            <v>SENTNL_2_CTG2</v>
          </cell>
          <cell r="D61">
            <v>7.16</v>
          </cell>
          <cell r="E61" t="str">
            <v/>
          </cell>
          <cell r="F61">
            <v>1</v>
          </cell>
        </row>
        <row r="62">
          <cell r="C62" t="str">
            <v>SENTNL_2_CTG3</v>
          </cell>
          <cell r="D62">
            <v>8.84</v>
          </cell>
          <cell r="E62" t="str">
            <v/>
          </cell>
          <cell r="F62">
            <v>1</v>
          </cell>
        </row>
        <row r="63">
          <cell r="C63" t="str">
            <v>SENTNL_2_CTG4</v>
          </cell>
          <cell r="D63">
            <v>4.08</v>
          </cell>
          <cell r="E63" t="str">
            <v/>
          </cell>
          <cell r="F63">
            <v>1</v>
          </cell>
        </row>
        <row r="64">
          <cell r="C64" t="str">
            <v>SENTNL_2_CTG5</v>
          </cell>
          <cell r="D64">
            <v>3.71</v>
          </cell>
          <cell r="E64" t="str">
            <v/>
          </cell>
          <cell r="F64">
            <v>1</v>
          </cell>
        </row>
        <row r="65">
          <cell r="C65" t="str">
            <v>SENTNL_2_CTG6</v>
          </cell>
          <cell r="D65">
            <v>4.01</v>
          </cell>
          <cell r="E65" t="str">
            <v/>
          </cell>
          <cell r="F65">
            <v>1</v>
          </cell>
        </row>
        <row r="66">
          <cell r="C66" t="str">
            <v>SENTNL_2_CTG7</v>
          </cell>
          <cell r="D66">
            <v>9.67</v>
          </cell>
          <cell r="E66" t="str">
            <v/>
          </cell>
          <cell r="F66">
            <v>1</v>
          </cell>
        </row>
        <row r="67">
          <cell r="C67" t="str">
            <v>SENTNL_2_CTG8</v>
          </cell>
          <cell r="D67">
            <v>0.05</v>
          </cell>
          <cell r="E67" t="str">
            <v/>
          </cell>
          <cell r="F67">
            <v>1</v>
          </cell>
        </row>
        <row r="68">
          <cell r="C68" t="str">
            <v>SMRCOS_6_LNDFIL</v>
          </cell>
          <cell r="D68">
            <v>1.5</v>
          </cell>
          <cell r="E68">
            <v>1.5</v>
          </cell>
          <cell r="F68">
            <v>4</v>
          </cell>
        </row>
        <row r="69">
          <cell r="C69" t="str">
            <v>SNORA_2_SNRSLR</v>
          </cell>
          <cell r="D69">
            <v>1</v>
          </cell>
          <cell r="E69" t="str">
            <v/>
          </cell>
          <cell r="F69">
            <v>4</v>
          </cell>
        </row>
        <row r="70">
          <cell r="C70" t="str">
            <v>TERMEX_2_PL1X3</v>
          </cell>
          <cell r="D70">
            <v>449</v>
          </cell>
          <cell r="E70">
            <v>440.09</v>
          </cell>
          <cell r="F70">
            <v>4</v>
          </cell>
        </row>
        <row r="71">
          <cell r="C71" t="str">
            <v>VLCNTR_6_VCSLR</v>
          </cell>
          <cell r="D71">
            <v>0.05</v>
          </cell>
          <cell r="E71">
            <v>0.63</v>
          </cell>
          <cell r="F71">
            <v>4</v>
          </cell>
        </row>
        <row r="72">
          <cell r="C72" t="str">
            <v>VLCNTR_6_VCSLR1</v>
          </cell>
          <cell r="D72">
            <v>0.05</v>
          </cell>
          <cell r="E72">
            <v>0.68</v>
          </cell>
          <cell r="F72">
            <v>4</v>
          </cell>
        </row>
        <row r="73">
          <cell r="C73" t="str">
            <v>VLCNTR_6_VCSLR2</v>
          </cell>
          <cell r="D73">
            <v>0.1</v>
          </cell>
          <cell r="E73">
            <v>1.35</v>
          </cell>
          <cell r="F73">
            <v>4</v>
          </cell>
        </row>
        <row r="74">
          <cell r="C74" t="str">
            <v>VSTAES_6_VESBT1</v>
          </cell>
          <cell r="D74">
            <v>10</v>
          </cell>
          <cell r="E74">
            <v>10</v>
          </cell>
          <cell r="F74">
            <v>4</v>
          </cell>
        </row>
        <row r="75">
          <cell r="C75" t="str">
            <v>WISTRA_2_WRSSR1</v>
          </cell>
          <cell r="D75">
            <v>0.9</v>
          </cell>
          <cell r="E75">
            <v>12.15</v>
          </cell>
          <cell r="F75">
            <v>4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ct Info"/>
      <sheetName val="Contract Info NotYetOnline"/>
      <sheetName val="Instructions"/>
      <sheetName val="Contract Info_sys_FULL"/>
      <sheetName val="Contract Info_sys"/>
      <sheetName val="Contract Info_loc"/>
      <sheetName val="Contract Info_flex"/>
      <sheetName val="Contract Info_EO"/>
      <sheetName val="Contract Info_FULL"/>
      <sheetName val="Notes"/>
      <sheetName val="DataValid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 t="str">
            <v>3Phase</v>
          </cell>
          <cell r="D2" t="str">
            <v>IOU/LSE Owned</v>
          </cell>
          <cell r="F2" t="str">
            <v>Nuclear</v>
          </cell>
          <cell r="H2" t="str">
            <v>Y</v>
          </cell>
          <cell r="X2" t="str">
            <v>ADLIN_1_UNIT 1</v>
          </cell>
        </row>
        <row r="3">
          <cell r="A3" t="str">
            <v>Calpine</v>
          </cell>
          <cell r="D3" t="str">
            <v>RA Only</v>
          </cell>
          <cell r="F3" t="str">
            <v>Fossil</v>
          </cell>
          <cell r="H3" t="str">
            <v>N</v>
          </cell>
          <cell r="X3" t="str">
            <v>ADLIN_1_UNIT 2</v>
          </cell>
        </row>
        <row r="4">
          <cell r="A4" t="str">
            <v>Commerce</v>
          </cell>
          <cell r="D4" t="str">
            <v>RA + Other</v>
          </cell>
          <cell r="F4" t="str">
            <v>Hydro</v>
          </cell>
          <cell r="X4" t="str">
            <v>ADLIN_1_UNITS</v>
          </cell>
        </row>
        <row r="5">
          <cell r="A5" t="str">
            <v>Montana</v>
          </cell>
          <cell r="D5" t="str">
            <v>Energy Only</v>
          </cell>
          <cell r="F5" t="str">
            <v>Renewable</v>
          </cell>
          <cell r="X5" t="str">
            <v>ADOBEE_1_SOLAR</v>
          </cell>
        </row>
        <row r="6">
          <cell r="A6" t="str">
            <v>Constellation</v>
          </cell>
          <cell r="F6" t="str">
            <v>Storage</v>
          </cell>
          <cell r="X6" t="str">
            <v>AGRICO_6_PL3N5</v>
          </cell>
        </row>
        <row r="7">
          <cell r="A7" t="str">
            <v>Direct</v>
          </cell>
          <cell r="F7" t="str">
            <v>Demand Response</v>
          </cell>
          <cell r="X7" t="str">
            <v>AGRICO_7_CTG3</v>
          </cell>
        </row>
        <row r="8">
          <cell r="A8" t="str">
            <v>EDF</v>
          </cell>
          <cell r="F8" t="str">
            <v>Other</v>
          </cell>
          <cell r="X8" t="str">
            <v>AGRICO_7_ICE5</v>
          </cell>
        </row>
        <row r="9">
          <cell r="A9" t="str">
            <v>Gexa</v>
          </cell>
          <cell r="X9" t="str">
            <v>AGRICO_7_UNIT</v>
          </cell>
        </row>
        <row r="10">
          <cell r="A10" t="str">
            <v>Glacial</v>
          </cell>
          <cell r="X10" t="str">
            <v>AGRICO_7_UNIT 2</v>
          </cell>
        </row>
        <row r="11">
          <cell r="A11" t="str">
            <v>Lancaster</v>
          </cell>
          <cell r="X11" t="str">
            <v>AGRICO_7_UNIT 4</v>
          </cell>
        </row>
        <row r="12">
          <cell r="A12" t="str">
            <v>Liberty</v>
          </cell>
          <cell r="X12" t="str">
            <v>AGUCAL_5_SOLAR1</v>
          </cell>
        </row>
        <row r="13">
          <cell r="A13" t="str">
            <v>MCE</v>
          </cell>
          <cell r="X13" t="str">
            <v>ALAMIT_7_UNIT 1</v>
          </cell>
        </row>
        <row r="14">
          <cell r="A14" t="str">
            <v>Noble</v>
          </cell>
          <cell r="X14" t="str">
            <v>ALAMIT_7_UNIT 2</v>
          </cell>
        </row>
        <row r="15">
          <cell r="A15" t="str">
            <v>PG&amp;E</v>
          </cell>
          <cell r="X15" t="str">
            <v>ALAMIT_7_UNIT 3</v>
          </cell>
        </row>
        <row r="16">
          <cell r="A16" t="str">
            <v>Pilot</v>
          </cell>
          <cell r="X16" t="str">
            <v>ALAMIT_7_UNIT 4</v>
          </cell>
        </row>
        <row r="17">
          <cell r="A17" t="str">
            <v>SDG&amp;E</v>
          </cell>
          <cell r="X17" t="str">
            <v>ALAMIT_7_UNIT 5</v>
          </cell>
        </row>
        <row r="18">
          <cell r="A18" t="str">
            <v>Shell</v>
          </cell>
          <cell r="X18" t="str">
            <v>ALAMIT_7_UNIT 6</v>
          </cell>
        </row>
        <row r="19">
          <cell r="A19" t="str">
            <v>SCP</v>
          </cell>
          <cell r="X19" t="str">
            <v>ALAMO_6_UNIT</v>
          </cell>
        </row>
        <row r="20">
          <cell r="A20" t="str">
            <v>SCE</v>
          </cell>
          <cell r="X20" t="str">
            <v>ALMEGT_1_UNIT 1</v>
          </cell>
        </row>
        <row r="21">
          <cell r="A21" t="str">
            <v>UCRegents</v>
          </cell>
          <cell r="X21" t="str">
            <v>ALMEGT_1_UNIT 2</v>
          </cell>
        </row>
        <row r="22">
          <cell r="A22" t="str">
            <v>Tiger</v>
          </cell>
          <cell r="X22" t="str">
            <v>ALPSLR_1_NTHSLR</v>
          </cell>
        </row>
        <row r="23">
          <cell r="X23" t="str">
            <v>ALPSLR_1_SPSSLR</v>
          </cell>
        </row>
        <row r="24">
          <cell r="X24" t="str">
            <v>ALT6DN_2_WIND7</v>
          </cell>
        </row>
        <row r="25">
          <cell r="X25" t="str">
            <v>ALT6DS_2_WIND9</v>
          </cell>
        </row>
        <row r="26">
          <cell r="X26" t="str">
            <v>ALTA3A_2_CPCE4</v>
          </cell>
        </row>
        <row r="27">
          <cell r="X27" t="str">
            <v>ALTA3A_2_CPCE5</v>
          </cell>
        </row>
        <row r="28">
          <cell r="X28" t="str">
            <v>ALTA3A_2_CPCE8</v>
          </cell>
        </row>
        <row r="29">
          <cell r="X29" t="str">
            <v>ALTA4A_2_CPCW1</v>
          </cell>
        </row>
        <row r="30">
          <cell r="X30" t="str">
            <v>ALTA4B_2_CPCW2</v>
          </cell>
        </row>
        <row r="31">
          <cell r="X31" t="str">
            <v>ALTA4B_2_CPCW3</v>
          </cell>
        </row>
        <row r="32">
          <cell r="X32" t="str">
            <v>ALTA4B_2_CPCW6</v>
          </cell>
        </row>
        <row r="33">
          <cell r="X33" t="str">
            <v>ALTA6B_2_WIND11</v>
          </cell>
        </row>
        <row r="34">
          <cell r="X34" t="str">
            <v>ALTA6E_2_WIND10</v>
          </cell>
        </row>
        <row r="35">
          <cell r="X35" t="str">
            <v>ALTMID_2_UNIT 1</v>
          </cell>
        </row>
        <row r="36">
          <cell r="X36" t="str">
            <v>ANAHM_2_CANYN1</v>
          </cell>
        </row>
        <row r="37">
          <cell r="X37" t="str">
            <v>ANAHM_2_CANYN2</v>
          </cell>
        </row>
        <row r="38">
          <cell r="X38" t="str">
            <v>ANAHM_2_CANYN3</v>
          </cell>
        </row>
        <row r="39">
          <cell r="X39" t="str">
            <v>ANAHM_2_CANYN4</v>
          </cell>
        </row>
        <row r="40">
          <cell r="X40" t="str">
            <v>ANAHM_7_CT</v>
          </cell>
        </row>
        <row r="41">
          <cell r="X41" t="str">
            <v>ANTLPE_2_QF</v>
          </cell>
        </row>
        <row r="42">
          <cell r="X42" t="str">
            <v>APLHIL_1_SLABCK</v>
          </cell>
        </row>
        <row r="43">
          <cell r="X43" t="str">
            <v>ARBWD_6_QF</v>
          </cell>
        </row>
        <row r="44">
          <cell r="X44" t="str">
            <v>ARCO_6_UCPPET</v>
          </cell>
        </row>
        <row r="45">
          <cell r="X45" t="str">
            <v>ARCOGN_2_UNIT 1</v>
          </cell>
        </row>
        <row r="46">
          <cell r="X46" t="str">
            <v>ARCOGN_2_UNIT 2</v>
          </cell>
        </row>
        <row r="47">
          <cell r="X47" t="str">
            <v>ARCOGN_2_UNIT 3</v>
          </cell>
        </row>
        <row r="48">
          <cell r="X48" t="str">
            <v>ARCOGN_2_UNIT 4</v>
          </cell>
        </row>
        <row r="49">
          <cell r="X49" t="str">
            <v>ARCOGN_2_UNIT 5</v>
          </cell>
        </row>
        <row r="50">
          <cell r="X50" t="str">
            <v>ARCOGN_2_UNIT 6</v>
          </cell>
        </row>
        <row r="51">
          <cell r="X51" t="str">
            <v>ARCOGN_2_UNITS</v>
          </cell>
        </row>
        <row r="52">
          <cell r="X52" t="str">
            <v>ARLVAL_5_SOLAR</v>
          </cell>
        </row>
        <row r="53">
          <cell r="X53" t="str">
            <v>ARVINN_6_ORION1</v>
          </cell>
        </row>
        <row r="54">
          <cell r="X54" t="str">
            <v>ARVINN_6_ORION2</v>
          </cell>
        </row>
        <row r="55">
          <cell r="X55" t="str">
            <v>ATWELL_1_SOLAR</v>
          </cell>
        </row>
        <row r="56">
          <cell r="X56" t="str">
            <v>AVENAL_6_AVPARK</v>
          </cell>
        </row>
        <row r="57">
          <cell r="X57" t="str">
            <v>AVENAL_6_SANDDG</v>
          </cell>
        </row>
        <row r="58">
          <cell r="X58" t="str">
            <v>AVENAL_6_SUNCTY</v>
          </cell>
        </row>
        <row r="59">
          <cell r="X59" t="str">
            <v>AVSOLR_2_SOLAR</v>
          </cell>
        </row>
        <row r="60">
          <cell r="X60" t="str">
            <v>AZUSA_2_HYDRO</v>
          </cell>
        </row>
        <row r="61">
          <cell r="X61" t="str">
            <v>BAHIA_7_UNITA1</v>
          </cell>
        </row>
        <row r="62">
          <cell r="X62" t="str">
            <v>BALCHS_7_UNIT 1</v>
          </cell>
        </row>
        <row r="63">
          <cell r="X63" t="str">
            <v>BALCHS_7_UNIT 2</v>
          </cell>
        </row>
        <row r="64">
          <cell r="X64" t="str">
            <v>BALCHS_7_UNIT 3</v>
          </cell>
        </row>
        <row r="65">
          <cell r="X65" t="str">
            <v>BARRE_2_QF</v>
          </cell>
        </row>
        <row r="66">
          <cell r="X66" t="str">
            <v>BARRE_6_PEAKER</v>
          </cell>
        </row>
        <row r="67">
          <cell r="X67" t="str">
            <v>BASICE_2_UNIT 1</v>
          </cell>
        </row>
        <row r="68">
          <cell r="X68" t="str">
            <v>BASICE_2_UNIT 2</v>
          </cell>
        </row>
        <row r="69">
          <cell r="X69" t="str">
            <v>BASICE_2_UNITS</v>
          </cell>
        </row>
        <row r="70">
          <cell r="X70" t="str">
            <v>BDGRCK_1_UNITS</v>
          </cell>
        </row>
        <row r="71">
          <cell r="X71" t="str">
            <v>BEARCN_2_UNIT 1</v>
          </cell>
        </row>
        <row r="72">
          <cell r="X72" t="str">
            <v>BEARCN_2_UNIT 2</v>
          </cell>
        </row>
        <row r="73">
          <cell r="X73" t="str">
            <v>BEARCN_2_UNITS</v>
          </cell>
        </row>
        <row r="74">
          <cell r="X74" t="str">
            <v>BEARDS_7_UNIT 1</v>
          </cell>
        </row>
        <row r="75">
          <cell r="X75" t="str">
            <v>BEARMT_1_UNIT</v>
          </cell>
        </row>
        <row r="76">
          <cell r="X76" t="str">
            <v>BELDEN_7_UNIT 1</v>
          </cell>
        </row>
        <row r="77">
          <cell r="X77" t="str">
            <v>BGCRK1_7_PORTAL</v>
          </cell>
        </row>
        <row r="78">
          <cell r="X78" t="str">
            <v>BGCRK1_7_UNIT 1</v>
          </cell>
        </row>
        <row r="79">
          <cell r="X79" t="str">
            <v>BGCRK1_7_UNIT 2</v>
          </cell>
        </row>
        <row r="80">
          <cell r="X80" t="str">
            <v>BGCRK1_7_UNIT 3</v>
          </cell>
        </row>
        <row r="81">
          <cell r="X81" t="str">
            <v>BGCRK1_7_UNIT 4</v>
          </cell>
        </row>
        <row r="82">
          <cell r="X82" t="str">
            <v>BGCRK2_7_UNIT 1</v>
          </cell>
        </row>
        <row r="83">
          <cell r="X83" t="str">
            <v>BGCRK2_7_UNIT 2</v>
          </cell>
        </row>
        <row r="84">
          <cell r="X84" t="str">
            <v>BGCRK2_7_UNIT 3</v>
          </cell>
        </row>
        <row r="85">
          <cell r="X85" t="str">
            <v>BGCRK2_7_UNIT 4</v>
          </cell>
        </row>
        <row r="86">
          <cell r="X86" t="str">
            <v>BGCRK2_7_UNIT 5</v>
          </cell>
        </row>
        <row r="87">
          <cell r="X87" t="str">
            <v>BGCRK2_7_UNIT 6</v>
          </cell>
        </row>
        <row r="88">
          <cell r="X88" t="str">
            <v>BGCRK3_7_UNIT 1</v>
          </cell>
        </row>
        <row r="89">
          <cell r="X89" t="str">
            <v>BGCRK3_7_UNIT 2</v>
          </cell>
        </row>
        <row r="90">
          <cell r="X90" t="str">
            <v>BGCRK3_7_UNIT 3</v>
          </cell>
        </row>
        <row r="91">
          <cell r="X91" t="str">
            <v>BGCRK3_7_UNIT 4</v>
          </cell>
        </row>
        <row r="92">
          <cell r="X92" t="str">
            <v>BGCRK3_7_UNIT 5</v>
          </cell>
        </row>
        <row r="93">
          <cell r="X93" t="str">
            <v>BGCRK4_7_UNIT 1</v>
          </cell>
        </row>
        <row r="94">
          <cell r="X94" t="str">
            <v>BGCRK4_7_UNIT 2</v>
          </cell>
        </row>
        <row r="95">
          <cell r="X95" t="str">
            <v>BGCRK8_7_UNIT 1</v>
          </cell>
        </row>
        <row r="96">
          <cell r="X96" t="str">
            <v>BGCRK8_7_UNIT 2</v>
          </cell>
        </row>
        <row r="97">
          <cell r="X97" t="str">
            <v>BIGCRK_2_EXESWD</v>
          </cell>
        </row>
        <row r="98">
          <cell r="X98" t="str">
            <v>BIGCRK_7_DAM7</v>
          </cell>
        </row>
        <row r="99">
          <cell r="X99" t="str">
            <v>BIGCRK_7_MAMRES</v>
          </cell>
        </row>
        <row r="100">
          <cell r="X100" t="str">
            <v>BIOMAS_1_UNIT 1</v>
          </cell>
        </row>
        <row r="101">
          <cell r="X101" t="str">
            <v>BISHOP_1_ALAMO</v>
          </cell>
        </row>
        <row r="102">
          <cell r="X102" t="str">
            <v>BISHOP_1_UNITS</v>
          </cell>
        </row>
        <row r="103">
          <cell r="X103" t="str">
            <v>BLACK_7_UNIT 1</v>
          </cell>
        </row>
        <row r="104">
          <cell r="X104" t="str">
            <v>BLACK_7_UNIT 2</v>
          </cell>
        </row>
        <row r="105">
          <cell r="X105" t="str">
            <v>BLAST_1_WIND</v>
          </cell>
        </row>
        <row r="106">
          <cell r="X106" t="str">
            <v>BLCKBT_2_STONEY</v>
          </cell>
        </row>
        <row r="107">
          <cell r="X107" t="str">
            <v>BLHVN_7_MENLOP</v>
          </cell>
        </row>
        <row r="108">
          <cell r="X108" t="str">
            <v>BLM E_2_UNIT 7</v>
          </cell>
        </row>
        <row r="109">
          <cell r="X109" t="str">
            <v>BLM E_2_UNIT 8</v>
          </cell>
        </row>
        <row r="110">
          <cell r="X110" t="str">
            <v>BLM W_2_UNIT 9</v>
          </cell>
        </row>
        <row r="111">
          <cell r="X111" t="str">
            <v>BLM_2_UNITS</v>
          </cell>
        </row>
        <row r="112">
          <cell r="X112" t="str">
            <v>BLULKE_6_BLUELK</v>
          </cell>
        </row>
        <row r="113">
          <cell r="X113" t="str">
            <v>BLYTHE_1_SOLAR1</v>
          </cell>
        </row>
        <row r="114">
          <cell r="X114" t="str">
            <v>BNNIEN_7_ALTAPH</v>
          </cell>
        </row>
        <row r="115">
          <cell r="X115" t="str">
            <v>BOGUE_1_UNITA1</v>
          </cell>
        </row>
        <row r="116">
          <cell r="X116" t="str">
            <v>BORDEN_2_QF</v>
          </cell>
        </row>
        <row r="117">
          <cell r="X117" t="str">
            <v>BORDER_6_UNITA1</v>
          </cell>
        </row>
        <row r="118">
          <cell r="X118" t="str">
            <v>BOWMN_6_UNIT</v>
          </cell>
        </row>
        <row r="119">
          <cell r="X119" t="str">
            <v>BRDGVL_7_BAKER</v>
          </cell>
        </row>
        <row r="120">
          <cell r="X120" t="str">
            <v>BRDSLD_2_HIWIND</v>
          </cell>
        </row>
        <row r="121">
          <cell r="X121" t="str">
            <v>BRDSLD_2_MTZUM2</v>
          </cell>
        </row>
        <row r="122">
          <cell r="X122" t="str">
            <v>BRDSLD_2_MTZUMA</v>
          </cell>
        </row>
        <row r="123">
          <cell r="X123" t="str">
            <v>BRDSLD_2_SHILO1</v>
          </cell>
        </row>
        <row r="124">
          <cell r="X124" t="str">
            <v>BRDSLD_2_SHILO2</v>
          </cell>
        </row>
        <row r="125">
          <cell r="X125" t="str">
            <v>BRDSLD_2_SHLO3A</v>
          </cell>
        </row>
        <row r="126">
          <cell r="X126" t="str">
            <v>BRDSLD_2_SHLO3B</v>
          </cell>
        </row>
        <row r="127">
          <cell r="X127" t="str">
            <v>BRDWAY_7_UNIT 3</v>
          </cell>
        </row>
        <row r="128">
          <cell r="X128" t="str">
            <v>BREGGO_6_SOLAR</v>
          </cell>
        </row>
        <row r="129">
          <cell r="X129" t="str">
            <v>BRODIE_2_WIND</v>
          </cell>
        </row>
        <row r="130">
          <cell r="X130" t="str">
            <v>BUCKBL_2_PL1X3</v>
          </cell>
        </row>
        <row r="131">
          <cell r="X131" t="str">
            <v>BUCKCK_7_OAKFLT</v>
          </cell>
        </row>
        <row r="132">
          <cell r="X132" t="str">
            <v>BUCKCK_7_PL1X2</v>
          </cell>
        </row>
        <row r="133">
          <cell r="X133" t="str">
            <v>BUCKCK_7_UNIT 1</v>
          </cell>
        </row>
        <row r="134">
          <cell r="X134" t="str">
            <v>BUCKCK_7_UNIT 2</v>
          </cell>
        </row>
        <row r="135">
          <cell r="X135" t="str">
            <v>BUCKWD_1_NPALM1</v>
          </cell>
        </row>
        <row r="136">
          <cell r="X136" t="str">
            <v>BUCKWD_7_WINTCV</v>
          </cell>
        </row>
        <row r="137">
          <cell r="X137" t="str">
            <v>BULLRD_7_SAGNES</v>
          </cell>
        </row>
        <row r="138">
          <cell r="X138" t="str">
            <v>BURNYF_2_UNIT 1</v>
          </cell>
        </row>
        <row r="139">
          <cell r="X139" t="str">
            <v>BUTTVL_7_UNIT 1</v>
          </cell>
        </row>
        <row r="140">
          <cell r="X140" t="str">
            <v>CABZON_1_WINDA1</v>
          </cell>
        </row>
        <row r="141">
          <cell r="X141" t="str">
            <v>CALGEN_1_UNITS</v>
          </cell>
        </row>
        <row r="142">
          <cell r="X142" t="str">
            <v>CALPIN_1_AGNEW</v>
          </cell>
        </row>
        <row r="143">
          <cell r="X143" t="str">
            <v>CAMCHE_1_PL1X3</v>
          </cell>
        </row>
        <row r="144">
          <cell r="X144" t="str">
            <v>CAMCHE_1_UNIT 1</v>
          </cell>
        </row>
        <row r="145">
          <cell r="X145" t="str">
            <v>CAMCHE_1_UNIT 2</v>
          </cell>
        </row>
        <row r="146">
          <cell r="X146" t="str">
            <v>CAMCHE_1_UNIT 3</v>
          </cell>
        </row>
        <row r="147">
          <cell r="X147" t="str">
            <v>CAMPFW_7_FARWST</v>
          </cell>
        </row>
        <row r="148">
          <cell r="X148" t="str">
            <v>CANTUA_1_SOLAR</v>
          </cell>
        </row>
        <row r="149">
          <cell r="X149" t="str">
            <v>CAPMAD_1_UNIT 1</v>
          </cell>
        </row>
        <row r="150">
          <cell r="X150" t="str">
            <v>CARBOU_7_PL2X3</v>
          </cell>
        </row>
        <row r="151">
          <cell r="X151" t="str">
            <v>CARBOU_7_PL4X5</v>
          </cell>
        </row>
        <row r="152">
          <cell r="X152" t="str">
            <v>CARBOU_7_UNIT 1</v>
          </cell>
        </row>
        <row r="153">
          <cell r="X153" t="str">
            <v>CARBOU_7_UNIT 2</v>
          </cell>
        </row>
        <row r="154">
          <cell r="X154" t="str">
            <v>CARBOU_7_UNIT 3</v>
          </cell>
        </row>
        <row r="155">
          <cell r="X155" t="str">
            <v>CARBOU_7_UNIT 4</v>
          </cell>
        </row>
        <row r="156">
          <cell r="X156" t="str">
            <v>CARBOU_7_UNIT 5</v>
          </cell>
        </row>
        <row r="157">
          <cell r="X157" t="str">
            <v>CARDCG_1_UNITS</v>
          </cell>
        </row>
        <row r="158">
          <cell r="X158" t="str">
            <v>CASTVL_2_FCELL</v>
          </cell>
        </row>
        <row r="159">
          <cell r="X159" t="str">
            <v>CATLNA_2_SOLAR</v>
          </cell>
        </row>
        <row r="160">
          <cell r="X160" t="str">
            <v>CAVLSR_2_BSOLAR</v>
          </cell>
        </row>
        <row r="161">
          <cell r="X161" t="str">
            <v>CAVLSR_2_RSOLAR</v>
          </cell>
        </row>
        <row r="162">
          <cell r="X162" t="str">
            <v>CAYTNO_2_VASCO</v>
          </cell>
        </row>
        <row r="163">
          <cell r="X163" t="str">
            <v>CBRLLO_6_PLSTP1</v>
          </cell>
        </row>
        <row r="164">
          <cell r="X164" t="str">
            <v>CCRITA_7_RPPCHF</v>
          </cell>
        </row>
        <row r="165">
          <cell r="X165" t="str">
            <v>CEDRCK_6_UNIT</v>
          </cell>
        </row>
        <row r="166">
          <cell r="X166" t="str">
            <v>CENTER_2_QF</v>
          </cell>
        </row>
        <row r="167">
          <cell r="X167" t="str">
            <v>CENTER_2_RHONDO</v>
          </cell>
        </row>
        <row r="168">
          <cell r="X168" t="str">
            <v>CENTER_6_PEAKER</v>
          </cell>
        </row>
        <row r="169">
          <cell r="X169" t="str">
            <v>CENTRY_6_GEN 1</v>
          </cell>
        </row>
        <row r="170">
          <cell r="X170" t="str">
            <v>CENTRY_6_GEN 2</v>
          </cell>
        </row>
        <row r="171">
          <cell r="X171" t="str">
            <v>CENTRY_6_GEN 3</v>
          </cell>
        </row>
        <row r="172">
          <cell r="X172" t="str">
            <v>CENTRY_6_GEN 4</v>
          </cell>
        </row>
        <row r="173">
          <cell r="X173" t="str">
            <v>CENTRY_6_PL1X4</v>
          </cell>
        </row>
        <row r="174">
          <cell r="X174" t="str">
            <v>CHALK_1_UNIT</v>
          </cell>
        </row>
        <row r="175">
          <cell r="X175" t="str">
            <v>CHEVCD_6_UNIT</v>
          </cell>
        </row>
        <row r="176">
          <cell r="X176" t="str">
            <v>CHEVCO_6_UNIT 1</v>
          </cell>
        </row>
        <row r="177">
          <cell r="X177" t="str">
            <v>CHEVCO_6_UNIT 2</v>
          </cell>
        </row>
        <row r="178">
          <cell r="X178" t="str">
            <v>CHEVCY_1_UNIT</v>
          </cell>
        </row>
        <row r="179">
          <cell r="X179" t="str">
            <v>CHEVMN_2_UNIT 1</v>
          </cell>
        </row>
        <row r="180">
          <cell r="X180" t="str">
            <v>CHEVMN_2_UNIT 2</v>
          </cell>
        </row>
        <row r="181">
          <cell r="X181" t="str">
            <v>CHEVMN_2_UNITS</v>
          </cell>
        </row>
        <row r="182">
          <cell r="X182" t="str">
            <v>CHICPK_7_UNIT 1</v>
          </cell>
        </row>
        <row r="183">
          <cell r="X183" t="str">
            <v>CHILLS_1_SYCENG</v>
          </cell>
        </row>
        <row r="184">
          <cell r="X184" t="str">
            <v>CHILLS_1_SYCLFL</v>
          </cell>
        </row>
        <row r="185">
          <cell r="X185" t="str">
            <v>CHILLS_7_UNITA1</v>
          </cell>
        </row>
        <row r="186">
          <cell r="X186" t="str">
            <v>CHINO_2_JURUPA</v>
          </cell>
        </row>
        <row r="187">
          <cell r="X187" t="str">
            <v>CHINO_2_QF</v>
          </cell>
        </row>
        <row r="188">
          <cell r="X188" t="str">
            <v>CHINO_2_SASOLR</v>
          </cell>
        </row>
        <row r="189">
          <cell r="X189" t="str">
            <v>CHINO_2_SOLAR</v>
          </cell>
        </row>
        <row r="190">
          <cell r="X190" t="str">
            <v>CHINO_6_CIMGEN</v>
          </cell>
        </row>
        <row r="191">
          <cell r="X191" t="str">
            <v>CHINO_6_SMPPAP</v>
          </cell>
        </row>
        <row r="192">
          <cell r="X192" t="str">
            <v>CHINO_7_MILIKN</v>
          </cell>
        </row>
        <row r="193">
          <cell r="X193" t="str">
            <v>CHWCHL_1_BIOMAS</v>
          </cell>
        </row>
        <row r="194">
          <cell r="X194" t="str">
            <v>CHWCHL_1_GEN 1</v>
          </cell>
        </row>
        <row r="195">
          <cell r="X195" t="str">
            <v>CHWCHL_1_GEN 10</v>
          </cell>
        </row>
        <row r="196">
          <cell r="X196" t="str">
            <v>CHWCHL_1_GEN 11</v>
          </cell>
        </row>
        <row r="197">
          <cell r="X197" t="str">
            <v>CHWCHL_1_GEN 12</v>
          </cell>
        </row>
        <row r="198">
          <cell r="X198" t="str">
            <v>CHWCHL_1_GEN 13</v>
          </cell>
        </row>
        <row r="199">
          <cell r="X199" t="str">
            <v>CHWCHL_1_GEN 14</v>
          </cell>
        </row>
        <row r="200">
          <cell r="X200" t="str">
            <v>CHWCHL_1_GEN 15</v>
          </cell>
        </row>
        <row r="201">
          <cell r="X201" t="str">
            <v>CHWCHL_1_GEN 16</v>
          </cell>
        </row>
        <row r="202">
          <cell r="X202" t="str">
            <v>CHWCHL_1_GEN 2</v>
          </cell>
        </row>
        <row r="203">
          <cell r="X203" t="str">
            <v>CHWCHL_1_GEN 3</v>
          </cell>
        </row>
        <row r="204">
          <cell r="X204" t="str">
            <v>CHWCHL_1_GEN 4</v>
          </cell>
        </row>
        <row r="205">
          <cell r="X205" t="str">
            <v>CHWCHL_1_GEN 5</v>
          </cell>
        </row>
        <row r="206">
          <cell r="X206" t="str">
            <v>CHWCHL_1_GEN 6</v>
          </cell>
        </row>
        <row r="207">
          <cell r="X207" t="str">
            <v>CHWCHL_1_GEN 7</v>
          </cell>
        </row>
        <row r="208">
          <cell r="X208" t="str">
            <v>CHWCHL_1_GEN 8</v>
          </cell>
        </row>
        <row r="209">
          <cell r="X209" t="str">
            <v>CHWCHL_1_GEN 9</v>
          </cell>
        </row>
        <row r="210">
          <cell r="X210" t="str">
            <v>CHWCHL_1_UNIT</v>
          </cell>
        </row>
        <row r="211">
          <cell r="X211" t="str">
            <v>CLOVDL_1_SOLAR</v>
          </cell>
        </row>
        <row r="212">
          <cell r="X212" t="str">
            <v>CLOVER_2_UNIT</v>
          </cell>
        </row>
        <row r="213">
          <cell r="X213" t="str">
            <v>CLRKRD_6_COALCN</v>
          </cell>
        </row>
        <row r="214">
          <cell r="X214" t="str">
            <v>CLRKRD_6_LIMESD</v>
          </cell>
        </row>
        <row r="215">
          <cell r="X215" t="str">
            <v>CLRMTK_1_QF</v>
          </cell>
        </row>
        <row r="216">
          <cell r="X216" t="str">
            <v>CNTNLA_2_SOLAR1</v>
          </cell>
        </row>
        <row r="217">
          <cell r="X217" t="str">
            <v>CNTNLA_2_SOLAR2</v>
          </cell>
        </row>
        <row r="218">
          <cell r="X218" t="str">
            <v>CNTRVL_6_UNIT</v>
          </cell>
        </row>
        <row r="219">
          <cell r="X219" t="str">
            <v>COCOPP_2_CTG1</v>
          </cell>
        </row>
        <row r="220">
          <cell r="X220" t="str">
            <v>COCOPP_2_CTG2</v>
          </cell>
        </row>
        <row r="221">
          <cell r="X221" t="str">
            <v>COCOPP_2_CTG3</v>
          </cell>
        </row>
        <row r="222">
          <cell r="X222" t="str">
            <v>COCOPP_2_CTG4</v>
          </cell>
        </row>
        <row r="223">
          <cell r="X223" t="str">
            <v>COCOSB_6_SOLAR</v>
          </cell>
        </row>
        <row r="224">
          <cell r="X224" t="str">
            <v>COGNAT_1_UNIT</v>
          </cell>
        </row>
        <row r="225">
          <cell r="X225" t="str">
            <v>COLCEM_6_GEN 1</v>
          </cell>
        </row>
        <row r="226">
          <cell r="X226" t="str">
            <v>COLCEM_6_GEN 2</v>
          </cell>
        </row>
        <row r="227">
          <cell r="X227" t="str">
            <v>COLCEM_6_UNITS</v>
          </cell>
        </row>
        <row r="228">
          <cell r="X228" t="str">
            <v>COLEMN_2_UNIT</v>
          </cell>
        </row>
        <row r="229">
          <cell r="X229" t="str">
            <v>COLGA1_6_SHELLW</v>
          </cell>
        </row>
        <row r="230">
          <cell r="X230" t="str">
            <v>COLGAT_7_UNIT 1</v>
          </cell>
        </row>
        <row r="231">
          <cell r="X231" t="str">
            <v>COLGAT_7_UNIT 2</v>
          </cell>
        </row>
        <row r="232">
          <cell r="X232" t="str">
            <v>COLPIN_6_COLLNS</v>
          </cell>
        </row>
        <row r="233">
          <cell r="X233" t="str">
            <v>COLTON_6_AGUAM1</v>
          </cell>
        </row>
        <row r="234">
          <cell r="X234" t="str">
            <v>COLTON_7_LNDFIL</v>
          </cell>
        </row>
        <row r="235">
          <cell r="X235" t="str">
            <v>COLUSA_2_PL1X3</v>
          </cell>
        </row>
        <row r="236">
          <cell r="X236" t="str">
            <v>COLVIL_7_PL1X2</v>
          </cell>
        </row>
        <row r="237">
          <cell r="X237" t="str">
            <v>COLVIL_7_UNIT 1</v>
          </cell>
        </row>
        <row r="238">
          <cell r="X238" t="str">
            <v>COLVIL_7_UNIT 2</v>
          </cell>
        </row>
        <row r="239">
          <cell r="X239" t="str">
            <v>CONTAN_1_GT 1</v>
          </cell>
        </row>
        <row r="240">
          <cell r="X240" t="str">
            <v>CONTAN_1_ST 2</v>
          </cell>
        </row>
        <row r="241">
          <cell r="X241" t="str">
            <v>CONTAN_1_UNIT</v>
          </cell>
        </row>
        <row r="242">
          <cell r="X242" t="str">
            <v>CONTRL_1_CASAD1</v>
          </cell>
        </row>
        <row r="243">
          <cell r="X243" t="str">
            <v>CONTRL_1_CASAD3</v>
          </cell>
        </row>
        <row r="244">
          <cell r="X244" t="str">
            <v>CONTRL_1_LUNDY</v>
          </cell>
        </row>
        <row r="245">
          <cell r="X245" t="str">
            <v>CONTRL_1_OXBOW</v>
          </cell>
        </row>
        <row r="246">
          <cell r="X246" t="str">
            <v>CONTRL_1_POOLE</v>
          </cell>
        </row>
        <row r="247">
          <cell r="X247" t="str">
            <v>CONTRL_1_QF</v>
          </cell>
        </row>
        <row r="248">
          <cell r="X248" t="str">
            <v>CONTRL_1_RUSHCK</v>
          </cell>
        </row>
        <row r="249">
          <cell r="X249" t="str">
            <v>COPMT2_2_SOLAR2</v>
          </cell>
        </row>
        <row r="250">
          <cell r="X250" t="str">
            <v>COPMTN_2_CM10</v>
          </cell>
        </row>
        <row r="251">
          <cell r="X251" t="str">
            <v>COPMTN_2_SOLAR1</v>
          </cell>
        </row>
        <row r="252">
          <cell r="X252" t="str">
            <v>CORONS_2_SOLAR</v>
          </cell>
        </row>
        <row r="253">
          <cell r="X253" t="str">
            <v>CORONS_6_CLRWTR</v>
          </cell>
        </row>
        <row r="254">
          <cell r="X254" t="str">
            <v>CORONS_7_CTG2001</v>
          </cell>
        </row>
        <row r="255">
          <cell r="X255" t="str">
            <v>CORONS_7_STG1301</v>
          </cell>
        </row>
        <row r="256">
          <cell r="X256" t="str">
            <v>CORRAL_6_SJOAQN</v>
          </cell>
        </row>
        <row r="257">
          <cell r="X257" t="str">
            <v>COTTLE_2_FRNKNH</v>
          </cell>
        </row>
        <row r="258">
          <cell r="X258" t="str">
            <v>COVERD_2_QFUNTS</v>
          </cell>
        </row>
        <row r="259">
          <cell r="X259" t="str">
            <v>COWCRK_2_UNIT</v>
          </cell>
        </row>
        <row r="260">
          <cell r="X260" t="str">
            <v>CPSTNO_7_PRMADS</v>
          </cell>
        </row>
        <row r="261">
          <cell r="X261" t="str">
            <v>CPVERD_2_SOLAR</v>
          </cell>
        </row>
        <row r="262">
          <cell r="X262" t="str">
            <v>CRELMN_6_RAMON1</v>
          </cell>
        </row>
        <row r="263">
          <cell r="X263" t="str">
            <v>CRELMN_6_RAMON2</v>
          </cell>
        </row>
        <row r="264">
          <cell r="X264" t="str">
            <v>CRESSY_1_PARKER</v>
          </cell>
        </row>
        <row r="265">
          <cell r="X265" t="str">
            <v>CRESTA_7_PL1X2</v>
          </cell>
        </row>
        <row r="266">
          <cell r="X266" t="str">
            <v>CRESTA_7_UNIT 1</v>
          </cell>
        </row>
        <row r="267">
          <cell r="X267" t="str">
            <v>CRESTA_7_UNIT 2</v>
          </cell>
        </row>
        <row r="268">
          <cell r="X268" t="str">
            <v>CRNEVL_6_CRNVA</v>
          </cell>
        </row>
        <row r="269">
          <cell r="X269" t="str">
            <v>CRNEVL_6_SJQN 1</v>
          </cell>
        </row>
        <row r="270">
          <cell r="X270" t="str">
            <v>CRNEVL_6_SJQN 2</v>
          </cell>
        </row>
        <row r="271">
          <cell r="X271" t="str">
            <v>CRNEVL_6_SJQN 3</v>
          </cell>
        </row>
        <row r="272">
          <cell r="X272" t="str">
            <v>CROKET_7_UNIT</v>
          </cell>
        </row>
        <row r="273">
          <cell r="X273" t="str">
            <v>CRSTWD_6_KUMYAY</v>
          </cell>
        </row>
        <row r="274">
          <cell r="X274" t="str">
            <v>CSCCOG_1_UNIT 1</v>
          </cell>
        </row>
        <row r="275">
          <cell r="X275" t="str">
            <v>CSCGNR_1_UNIT 1</v>
          </cell>
        </row>
        <row r="276">
          <cell r="X276" t="str">
            <v>CSCGNR_1_UNIT 2</v>
          </cell>
        </row>
        <row r="277">
          <cell r="X277" t="str">
            <v>CSCHYD_2_UNIT 2</v>
          </cell>
        </row>
        <row r="278">
          <cell r="X278" t="str">
            <v>CSLR4S_2_SOLAR</v>
          </cell>
        </row>
        <row r="279">
          <cell r="X279" t="str">
            <v>CSTOGA_6_LNDFIL</v>
          </cell>
        </row>
        <row r="280">
          <cell r="X280" t="str">
            <v>CSTRVL_7_MRWMD</v>
          </cell>
        </row>
        <row r="281">
          <cell r="X281" t="str">
            <v>CSTRVL_7_PL1X2</v>
          </cell>
        </row>
        <row r="282">
          <cell r="X282" t="str">
            <v>CSTRVL_7_QFUNTS</v>
          </cell>
        </row>
        <row r="283">
          <cell r="X283" t="str">
            <v>CTNWDP_1_QF</v>
          </cell>
        </row>
        <row r="284">
          <cell r="X284" t="str">
            <v>CURIS_1_QF</v>
          </cell>
        </row>
        <row r="285">
          <cell r="X285" t="str">
            <v>CWATER_7_CT31</v>
          </cell>
        </row>
        <row r="286">
          <cell r="X286" t="str">
            <v>CWATER_7_CT32</v>
          </cell>
        </row>
        <row r="287">
          <cell r="X287" t="str">
            <v>CWATER_7_CT41</v>
          </cell>
        </row>
        <row r="288">
          <cell r="X288" t="str">
            <v>CWATER_7_CT42</v>
          </cell>
        </row>
        <row r="289">
          <cell r="X289" t="str">
            <v>CWATER_7_ST30</v>
          </cell>
        </row>
        <row r="290">
          <cell r="X290" t="str">
            <v>CWATER_7_ST40</v>
          </cell>
        </row>
        <row r="291">
          <cell r="X291" t="str">
            <v>CWATER_7_UNIT 1</v>
          </cell>
        </row>
        <row r="292">
          <cell r="X292" t="str">
            <v>CWATER_7_UNIT 2</v>
          </cell>
        </row>
        <row r="293">
          <cell r="X293" t="str">
            <v>CWATER_7_UNIT 3</v>
          </cell>
        </row>
        <row r="294">
          <cell r="X294" t="str">
            <v>CWATER_7_UNIT 4</v>
          </cell>
        </row>
        <row r="295">
          <cell r="X295" t="str">
            <v>DALYCT_1_FCELL</v>
          </cell>
        </row>
        <row r="296">
          <cell r="X296" t="str">
            <v>DAVIS_1_SOLAR1</v>
          </cell>
        </row>
        <row r="297">
          <cell r="X297" t="str">
            <v>DAVIS_1_SOLAR2</v>
          </cell>
        </row>
        <row r="298">
          <cell r="X298" t="str">
            <v>DAVIS_7_MNMETH</v>
          </cell>
        </row>
        <row r="299">
          <cell r="X299" t="str">
            <v>DEADCK_1_UNIT</v>
          </cell>
        </row>
        <row r="300">
          <cell r="X300" t="str">
            <v>DEERCR_6_UNIT 1</v>
          </cell>
        </row>
        <row r="301">
          <cell r="X301" t="str">
            <v>DELAMO_2_SOLRC1</v>
          </cell>
        </row>
        <row r="302">
          <cell r="X302" t="str">
            <v>DELAMO_2_SOLRD</v>
          </cell>
        </row>
        <row r="303">
          <cell r="X303" t="str">
            <v>DELTA_2_CTG1</v>
          </cell>
        </row>
        <row r="304">
          <cell r="X304" t="str">
            <v>DELTA_2_CTG2</v>
          </cell>
        </row>
        <row r="305">
          <cell r="X305" t="str">
            <v>DELTA_2_CTG3</v>
          </cell>
        </row>
        <row r="306">
          <cell r="X306" t="str">
            <v>DELTA_2_PL1X4</v>
          </cell>
        </row>
        <row r="307">
          <cell r="X307" t="str">
            <v>DELTA_2_STG</v>
          </cell>
        </row>
        <row r="308">
          <cell r="X308" t="str">
            <v>DEVERS_1_QF</v>
          </cell>
        </row>
        <row r="309">
          <cell r="X309" t="str">
            <v>DEVERS_1_SOLAR</v>
          </cell>
        </row>
        <row r="310">
          <cell r="X310" t="str">
            <v>DEVERS_1_SOLAR1</v>
          </cell>
        </row>
        <row r="311">
          <cell r="X311" t="str">
            <v>DEVERS_1_SOLAR2</v>
          </cell>
        </row>
        <row r="312">
          <cell r="X312" t="str">
            <v>DEXZEL_1_UNIT</v>
          </cell>
        </row>
        <row r="313">
          <cell r="X313" t="str">
            <v>DIABLO_7_UNIT 1</v>
          </cell>
        </row>
        <row r="314">
          <cell r="X314" t="str">
            <v>DIABLO_7_UNIT 2</v>
          </cell>
        </row>
        <row r="315">
          <cell r="X315" t="str">
            <v>DINUBA_6_UNIT</v>
          </cell>
        </row>
        <row r="316">
          <cell r="X316" t="str">
            <v>DISCOV_1_CHEVRN</v>
          </cell>
        </row>
        <row r="317">
          <cell r="X317" t="str">
            <v>DIVSON_6_NSQF</v>
          </cell>
        </row>
        <row r="318">
          <cell r="X318" t="str">
            <v>DMDVLY_1_GEN 1</v>
          </cell>
        </row>
        <row r="319">
          <cell r="X319" t="str">
            <v>DMDVLY_1_GEN 10</v>
          </cell>
        </row>
        <row r="320">
          <cell r="X320" t="str">
            <v>DMDVLY_1_GEN 11</v>
          </cell>
        </row>
        <row r="321">
          <cell r="X321" t="str">
            <v>DMDVLY_1_GEN 12</v>
          </cell>
        </row>
        <row r="322">
          <cell r="X322" t="str">
            <v>DMDVLY_1_GEN 2</v>
          </cell>
        </row>
        <row r="323">
          <cell r="X323" t="str">
            <v>DMDVLY_1_GEN 3</v>
          </cell>
        </row>
        <row r="324">
          <cell r="X324" t="str">
            <v>DMDVLY_1_GEN 4</v>
          </cell>
        </row>
        <row r="325">
          <cell r="X325" t="str">
            <v>DMDVLY_1_GEN 5</v>
          </cell>
        </row>
        <row r="326">
          <cell r="X326" t="str">
            <v>DMDVLY_1_GEN 6</v>
          </cell>
        </row>
        <row r="327">
          <cell r="X327" t="str">
            <v>DMDVLY_1_GEN 7</v>
          </cell>
        </row>
        <row r="328">
          <cell r="X328" t="str">
            <v>DMDVLY_1_GEN 8</v>
          </cell>
        </row>
        <row r="329">
          <cell r="X329" t="str">
            <v>DMDVLY_1_GEN 9</v>
          </cell>
        </row>
        <row r="330">
          <cell r="X330" t="str">
            <v>DMDVLY_1_UNITS</v>
          </cell>
        </row>
        <row r="331">
          <cell r="X331" t="str">
            <v>DONNLS_7_UNIT</v>
          </cell>
        </row>
        <row r="332">
          <cell r="X332" t="str">
            <v>DOUBLC_1_UNITS</v>
          </cell>
        </row>
        <row r="333">
          <cell r="X333" t="str">
            <v>DREWS_6_GEN 1</v>
          </cell>
        </row>
        <row r="334">
          <cell r="X334" t="str">
            <v>DREWS_6_GEN 2</v>
          </cell>
        </row>
        <row r="335">
          <cell r="X335" t="str">
            <v>DREWS_6_GEN 3</v>
          </cell>
        </row>
        <row r="336">
          <cell r="X336" t="str">
            <v>DREWS_6_GEN 4</v>
          </cell>
        </row>
        <row r="337">
          <cell r="X337" t="str">
            <v>DREWS_6_PL1X4</v>
          </cell>
        </row>
        <row r="338">
          <cell r="X338" t="str">
            <v>DRUM_7_PL1X2</v>
          </cell>
        </row>
        <row r="339">
          <cell r="X339" t="str">
            <v>DRUM_7_PL3X4</v>
          </cell>
        </row>
        <row r="340">
          <cell r="X340" t="str">
            <v>DRUM_7_UNIT 1</v>
          </cell>
        </row>
        <row r="341">
          <cell r="X341" t="str">
            <v>DRUM_7_UNIT 2</v>
          </cell>
        </row>
        <row r="342">
          <cell r="X342" t="str">
            <v>DRUM_7_UNIT 3</v>
          </cell>
        </row>
        <row r="343">
          <cell r="X343" t="str">
            <v>DRUM_7_UNIT 4</v>
          </cell>
        </row>
        <row r="344">
          <cell r="X344" t="str">
            <v>DRUM_7_UNIT 5</v>
          </cell>
        </row>
        <row r="345">
          <cell r="X345" t="str">
            <v>DSABLA_7_UNIT</v>
          </cell>
        </row>
        <row r="346">
          <cell r="X346" t="str">
            <v>DSRTSN_2_SOLAR1</v>
          </cell>
        </row>
        <row r="347">
          <cell r="X347" t="str">
            <v>DSRTSN_2_SOLAR2</v>
          </cell>
        </row>
        <row r="348">
          <cell r="X348" t="str">
            <v>DUANE_1_PL1X3</v>
          </cell>
        </row>
        <row r="349">
          <cell r="X349" t="str">
            <v>DUANE_7_CTG1</v>
          </cell>
        </row>
        <row r="350">
          <cell r="X350" t="str">
            <v>DUANE_7_CTG2</v>
          </cell>
        </row>
        <row r="351">
          <cell r="X351" t="str">
            <v>DUANE_7_STG3</v>
          </cell>
        </row>
        <row r="352">
          <cell r="X352" t="str">
            <v>DUTCH1_7_UNIT 1</v>
          </cell>
        </row>
        <row r="353">
          <cell r="X353" t="str">
            <v>DUTCH2_7_UNIT 1</v>
          </cell>
        </row>
        <row r="354">
          <cell r="X354" t="str">
            <v>DVLCYN_1_UNIT 1</v>
          </cell>
        </row>
        <row r="355">
          <cell r="X355" t="str">
            <v>DVLCYN_1_UNIT 2</v>
          </cell>
        </row>
        <row r="356">
          <cell r="X356" t="str">
            <v>DVLCYN_1_UNIT 3</v>
          </cell>
        </row>
        <row r="357">
          <cell r="X357" t="str">
            <v>DVLCYN_1_UNIT 4</v>
          </cell>
        </row>
        <row r="358">
          <cell r="X358" t="str">
            <v>DVLCYN_1_UNITS</v>
          </cell>
        </row>
        <row r="359">
          <cell r="X359" t="str">
            <v>EAGLRK_2_QF</v>
          </cell>
        </row>
        <row r="360">
          <cell r="X360" t="str">
            <v>EASTWD_7_UNIT</v>
          </cell>
        </row>
        <row r="361">
          <cell r="X361" t="str">
            <v>ECC_7_NARDAC</v>
          </cell>
        </row>
        <row r="362">
          <cell r="X362" t="str">
            <v>EGATE_7_NOCITY</v>
          </cell>
        </row>
        <row r="363">
          <cell r="X363" t="str">
            <v>ELCAJN_6_LM6K</v>
          </cell>
        </row>
        <row r="364">
          <cell r="X364" t="str">
            <v>ELCAJN_6_UNITA1</v>
          </cell>
        </row>
        <row r="365">
          <cell r="X365" t="str">
            <v>ELCAJN_7_GT1</v>
          </cell>
        </row>
        <row r="366">
          <cell r="X366" t="str">
            <v>ELDORO_7_UNIT 1</v>
          </cell>
        </row>
        <row r="367">
          <cell r="X367" t="str">
            <v>ELDORO_7_UNIT 2</v>
          </cell>
        </row>
        <row r="368">
          <cell r="X368" t="str">
            <v>ELECTR_7_PL1X3</v>
          </cell>
        </row>
        <row r="369">
          <cell r="X369" t="str">
            <v>ELECTR_7_UNIT 1</v>
          </cell>
        </row>
        <row r="370">
          <cell r="X370" t="str">
            <v>ELECTR_7_UNIT 2</v>
          </cell>
        </row>
        <row r="371">
          <cell r="X371" t="str">
            <v>ELECTR_7_UNIT 3</v>
          </cell>
        </row>
        <row r="372">
          <cell r="X372" t="str">
            <v>ELKCRK_6_STONYG</v>
          </cell>
        </row>
        <row r="373">
          <cell r="X373" t="str">
            <v>ELKHIL_2_CTG1</v>
          </cell>
        </row>
        <row r="374">
          <cell r="X374" t="str">
            <v>ELKHIL_2_CTG2</v>
          </cell>
        </row>
        <row r="375">
          <cell r="X375" t="str">
            <v>ELKHIL_2_PL1X3</v>
          </cell>
        </row>
        <row r="376">
          <cell r="X376" t="str">
            <v>ELKHIL_2_STG</v>
          </cell>
        </row>
        <row r="377">
          <cell r="X377" t="str">
            <v>ELLIS_2_QF</v>
          </cell>
        </row>
        <row r="378">
          <cell r="X378" t="str">
            <v>ELNIDP_6_BIOMAS</v>
          </cell>
        </row>
        <row r="379">
          <cell r="X379" t="str">
            <v>ELSEGN_2_UN1011</v>
          </cell>
        </row>
        <row r="380">
          <cell r="X380" t="str">
            <v>ELSEGN_2_UN2021</v>
          </cell>
        </row>
        <row r="381">
          <cell r="X381" t="str">
            <v>ELSEGN_2_UNIT10</v>
          </cell>
        </row>
        <row r="382">
          <cell r="X382" t="str">
            <v>ELSEGN_2_UNIT11</v>
          </cell>
        </row>
        <row r="383">
          <cell r="X383" t="str">
            <v>ELSEGN_7_UNIT 3</v>
          </cell>
        </row>
        <row r="384">
          <cell r="X384" t="str">
            <v>ELSEGN_7_UNIT 4</v>
          </cell>
        </row>
        <row r="385">
          <cell r="X385" t="str">
            <v>ENCINA_7_EA1</v>
          </cell>
        </row>
        <row r="386">
          <cell r="X386" t="str">
            <v>ENCINA_7_EA2</v>
          </cell>
        </row>
        <row r="387">
          <cell r="X387" t="str">
            <v>ENCINA_7_EA3</v>
          </cell>
        </row>
        <row r="388">
          <cell r="X388" t="str">
            <v>ENCINA_7_EA4</v>
          </cell>
        </row>
        <row r="389">
          <cell r="X389" t="str">
            <v>ENCINA_7_EA5</v>
          </cell>
        </row>
        <row r="390">
          <cell r="X390" t="str">
            <v>ENCINA_7_GT1</v>
          </cell>
        </row>
        <row r="391">
          <cell r="X391" t="str">
            <v>ESCNDO_6_PL1X2</v>
          </cell>
        </row>
        <row r="392">
          <cell r="X392" t="str">
            <v>ESCNDO_6_UNITB1</v>
          </cell>
        </row>
        <row r="393">
          <cell r="X393" t="str">
            <v>ESCO_6_GLMQF</v>
          </cell>
        </row>
        <row r="394">
          <cell r="X394" t="str">
            <v>ESQUON_6_LNDFIL</v>
          </cell>
        </row>
        <row r="395">
          <cell r="X395" t="str">
            <v>ETIWND_2_CHMPNE</v>
          </cell>
        </row>
        <row r="396">
          <cell r="X396" t="str">
            <v>ETIWND_2_FONTNA</v>
          </cell>
        </row>
        <row r="397">
          <cell r="X397" t="str">
            <v>ETIWND_2_QF</v>
          </cell>
        </row>
        <row r="398">
          <cell r="X398" t="str">
            <v>ETIWND_2_RTS010</v>
          </cell>
        </row>
        <row r="399">
          <cell r="X399" t="str">
            <v>ETIWND_2_RTS015</v>
          </cell>
        </row>
        <row r="400">
          <cell r="X400" t="str">
            <v>ETIWND_2_RTS018</v>
          </cell>
        </row>
        <row r="401">
          <cell r="X401" t="str">
            <v>ETIWND_2_RTS023</v>
          </cell>
        </row>
        <row r="402">
          <cell r="X402" t="str">
            <v>ETIWND_2_SOLAR</v>
          </cell>
        </row>
        <row r="403">
          <cell r="X403" t="str">
            <v>ETIWND_6_GRPLND</v>
          </cell>
        </row>
        <row r="404">
          <cell r="X404" t="str">
            <v>ETIWND_6_MWDETI</v>
          </cell>
        </row>
        <row r="405">
          <cell r="X405" t="str">
            <v>ETIWND_7_MIDVLY</v>
          </cell>
        </row>
        <row r="406">
          <cell r="X406" t="str">
            <v>ETIWND_7_UNIT 3</v>
          </cell>
        </row>
        <row r="407">
          <cell r="X407" t="str">
            <v>ETIWND_7_UNIT 4</v>
          </cell>
        </row>
        <row r="408">
          <cell r="X408" t="str">
            <v>EXCHEC_7_UNIT 1</v>
          </cell>
        </row>
        <row r="409">
          <cell r="X409" t="str">
            <v>FAIRHV_6_UNIT</v>
          </cell>
        </row>
        <row r="410">
          <cell r="X410" t="str">
            <v>FAMOSO_7_KMBRLA</v>
          </cell>
        </row>
        <row r="411">
          <cell r="X411" t="str">
            <v>FAYETT_1_UNIT</v>
          </cell>
        </row>
        <row r="412">
          <cell r="X412" t="str">
            <v>FELLOW_1_SHELLW</v>
          </cell>
        </row>
        <row r="413">
          <cell r="X413" t="str">
            <v>FELLOW_1_TENNCO</v>
          </cell>
        </row>
        <row r="414">
          <cell r="X414" t="str">
            <v>FELLOW_7_MIDSUN</v>
          </cell>
        </row>
        <row r="415">
          <cell r="X415" t="str">
            <v>FELLOW_7_QFUNTS</v>
          </cell>
        </row>
        <row r="416">
          <cell r="X416" t="str">
            <v>FLOWD1_6_ALTPP1</v>
          </cell>
        </row>
        <row r="417">
          <cell r="X417" t="str">
            <v>FLOWD2_2_FPLWND</v>
          </cell>
        </row>
        <row r="418">
          <cell r="X418" t="str">
            <v>FLOWD2_2_UNIT 1</v>
          </cell>
        </row>
        <row r="419">
          <cell r="X419" t="str">
            <v>FMEADO_6_HELLHL</v>
          </cell>
        </row>
        <row r="420">
          <cell r="X420" t="str">
            <v>FMEADO_7_UNIT</v>
          </cell>
        </row>
        <row r="421">
          <cell r="X421" t="str">
            <v>FORBST_7_UNIT 1</v>
          </cell>
        </row>
        <row r="422">
          <cell r="X422" t="str">
            <v>FORKBU_6_UNIT</v>
          </cell>
        </row>
        <row r="423">
          <cell r="X423" t="str">
            <v>FRIANT_6_UNITS</v>
          </cell>
        </row>
        <row r="424">
          <cell r="X424" t="str">
            <v>FRITO_1_LAY</v>
          </cell>
        </row>
        <row r="425">
          <cell r="X425" t="str">
            <v>FROGTN_7_UTICA</v>
          </cell>
        </row>
        <row r="426">
          <cell r="X426" t="str">
            <v>FTSWRD_6_TRFORK</v>
          </cell>
        </row>
        <row r="427">
          <cell r="X427" t="str">
            <v>FTSWRD_7_QFUNTS</v>
          </cell>
        </row>
        <row r="428">
          <cell r="X428" t="str">
            <v>FULTON_1_QF</v>
          </cell>
        </row>
        <row r="429">
          <cell r="X429" t="str">
            <v>GALE_1_SEGS1</v>
          </cell>
        </row>
        <row r="430">
          <cell r="X430" t="str">
            <v>GARNET_1_SOLAR</v>
          </cell>
        </row>
        <row r="431">
          <cell r="X431" t="str">
            <v>GARNET_1_UNIT 1</v>
          </cell>
        </row>
        <row r="432">
          <cell r="X432" t="str">
            <v>GARNET_1_UNIT 2</v>
          </cell>
        </row>
        <row r="433">
          <cell r="X433" t="str">
            <v>GARNET_1_UNIT 3</v>
          </cell>
        </row>
        <row r="434">
          <cell r="X434" t="str">
            <v>GARNET_1_UNITS</v>
          </cell>
        </row>
        <row r="435">
          <cell r="X435" t="str">
            <v>GARNET_1_WIND</v>
          </cell>
        </row>
        <row r="436">
          <cell r="X436" t="str">
            <v>GARNET_1_WT3WND</v>
          </cell>
        </row>
        <row r="437">
          <cell r="X437" t="str">
            <v>GATES_2_SOLAR</v>
          </cell>
        </row>
        <row r="438">
          <cell r="X438" t="str">
            <v>GATES_2_WSOLAR</v>
          </cell>
        </row>
        <row r="439">
          <cell r="X439" t="str">
            <v>GATES_6_PL1X2</v>
          </cell>
        </row>
        <row r="440">
          <cell r="X440" t="str">
            <v>GATES_7_CTG1</v>
          </cell>
        </row>
        <row r="441">
          <cell r="X441" t="str">
            <v>GATES_7_ICE2</v>
          </cell>
        </row>
        <row r="442">
          <cell r="X442" t="str">
            <v>GATWAY_2_PL1X3</v>
          </cell>
        </row>
        <row r="443">
          <cell r="X443" t="str">
            <v>GENESI_2_STG</v>
          </cell>
        </row>
        <row r="444">
          <cell r="X444" t="str">
            <v>GENESI_2_STG1</v>
          </cell>
        </row>
        <row r="445">
          <cell r="X445" t="str">
            <v>GENESI_2_STG2</v>
          </cell>
        </row>
        <row r="446">
          <cell r="X446" t="str">
            <v>GENSEE_6_QUALCM</v>
          </cell>
        </row>
        <row r="447">
          <cell r="X447" t="str">
            <v>GEYS11_7_UNIT11</v>
          </cell>
        </row>
        <row r="448">
          <cell r="X448" t="str">
            <v>GEYS12_7_UNIT12</v>
          </cell>
        </row>
        <row r="449">
          <cell r="X449" t="str">
            <v>GEYS13_7_UNIT13</v>
          </cell>
        </row>
        <row r="450">
          <cell r="X450" t="str">
            <v>GEYS14_7_UNIT14</v>
          </cell>
        </row>
        <row r="451">
          <cell r="X451" t="str">
            <v>GEYS16_7_UNIT16</v>
          </cell>
        </row>
        <row r="452">
          <cell r="X452" t="str">
            <v>GEYS17_2_BOTRCK</v>
          </cell>
        </row>
        <row r="453">
          <cell r="X453" t="str">
            <v>GEYS17_7_UNIT17</v>
          </cell>
        </row>
        <row r="454">
          <cell r="X454" t="str">
            <v>GEYS18_7_UNIT18</v>
          </cell>
        </row>
        <row r="455">
          <cell r="X455" t="str">
            <v>GEYS20_7_UNIT20</v>
          </cell>
        </row>
        <row r="456">
          <cell r="X456" t="str">
            <v>GIFFEN_6_SOLAR</v>
          </cell>
        </row>
        <row r="457">
          <cell r="X457" t="str">
            <v>GILROY_1_CT1</v>
          </cell>
        </row>
        <row r="458">
          <cell r="X458" t="str">
            <v>GILROY_1_ST2</v>
          </cell>
        </row>
        <row r="459">
          <cell r="X459" t="str">
            <v>GILROY_1_UNIT</v>
          </cell>
        </row>
        <row r="460">
          <cell r="X460" t="str">
            <v>GILRPP_1_PL1X2</v>
          </cell>
        </row>
        <row r="461">
          <cell r="X461" t="str">
            <v>GILRPP_1_PL3X4</v>
          </cell>
        </row>
        <row r="462">
          <cell r="X462" t="str">
            <v>GILRPP_1_UNIT 1</v>
          </cell>
        </row>
        <row r="463">
          <cell r="X463" t="str">
            <v>GILRPP_1_UNIT 2</v>
          </cell>
        </row>
        <row r="464">
          <cell r="X464" t="str">
            <v>GLDTWN_6_COLUM3</v>
          </cell>
        </row>
        <row r="465">
          <cell r="X465" t="str">
            <v>GLDTWN_6_SOLAR</v>
          </cell>
        </row>
        <row r="466">
          <cell r="X466" t="str">
            <v>GLNARM_7_UNIT 1</v>
          </cell>
        </row>
        <row r="467">
          <cell r="X467" t="str">
            <v>GLNARM_7_UNIT 2</v>
          </cell>
        </row>
        <row r="468">
          <cell r="X468" t="str">
            <v>GLNARM_7_UNIT 3</v>
          </cell>
        </row>
        <row r="469">
          <cell r="X469" t="str">
            <v>GLNARM_7_UNIT 4</v>
          </cell>
        </row>
        <row r="470">
          <cell r="X470" t="str">
            <v>GLOW_6_SOLAR</v>
          </cell>
        </row>
        <row r="471">
          <cell r="X471" t="str">
            <v>GOLDHL_1_QF</v>
          </cell>
        </row>
        <row r="472">
          <cell r="X472" t="str">
            <v>GOLETA_2_QF</v>
          </cell>
        </row>
        <row r="473">
          <cell r="X473" t="str">
            <v>GOLETA_6_ELLWOD</v>
          </cell>
        </row>
        <row r="474">
          <cell r="X474" t="str">
            <v>GOLETA_6_EXGEN</v>
          </cell>
        </row>
        <row r="475">
          <cell r="X475" t="str">
            <v>GOLETA_6_GAVOTA</v>
          </cell>
        </row>
        <row r="476">
          <cell r="X476" t="str">
            <v>GOLETA_6_TAJIGS</v>
          </cell>
        </row>
        <row r="477">
          <cell r="X477" t="str">
            <v>GONZLS_6_UNIT</v>
          </cell>
        </row>
        <row r="478">
          <cell r="X478" t="str">
            <v>GRIDLY_6_SOLAR</v>
          </cell>
        </row>
        <row r="479">
          <cell r="X479" t="str">
            <v>GRIZLY_1_UNIT 1</v>
          </cell>
        </row>
        <row r="480">
          <cell r="X480" t="str">
            <v>GRNLF1_1_UNITS</v>
          </cell>
        </row>
        <row r="481">
          <cell r="X481" t="str">
            <v>GRNLF2_1_UNIT</v>
          </cell>
        </row>
        <row r="482">
          <cell r="X482" t="str">
            <v>GRNVLY_7_SCLAND</v>
          </cell>
        </row>
        <row r="483">
          <cell r="X483" t="str">
            <v>GRSCRK_6_BGCKWW</v>
          </cell>
        </row>
        <row r="484">
          <cell r="X484" t="str">
            <v>GRZZLY_1_BERKLY</v>
          </cell>
        </row>
        <row r="485">
          <cell r="X485" t="str">
            <v>GUERNS_6_SOLAR</v>
          </cell>
        </row>
        <row r="486">
          <cell r="X486" t="str">
            <v>GWFPW1_6_UNIT</v>
          </cell>
        </row>
        <row r="487">
          <cell r="X487" t="str">
            <v>GWFPW2_1_UNIT 1</v>
          </cell>
        </row>
        <row r="488">
          <cell r="X488" t="str">
            <v>GWFPW3_1_UNIT 1</v>
          </cell>
        </row>
        <row r="489">
          <cell r="X489" t="str">
            <v>GWFPW4_6_UNIT 1</v>
          </cell>
        </row>
        <row r="490">
          <cell r="X490" t="str">
            <v>GWFPW5_6_UNIT 1</v>
          </cell>
        </row>
        <row r="491">
          <cell r="X491" t="str">
            <v>GWFPWR_1_CT 1</v>
          </cell>
        </row>
        <row r="492">
          <cell r="X492" t="str">
            <v>GWFPWR_1_CT 2</v>
          </cell>
        </row>
        <row r="493">
          <cell r="X493" t="str">
            <v>GWFPWR_1_UNITS</v>
          </cell>
        </row>
        <row r="494">
          <cell r="X494" t="str">
            <v>GWFPWR_6_UNIT</v>
          </cell>
        </row>
        <row r="495">
          <cell r="X495" t="str">
            <v>GYS5X6_7_UNIT 5</v>
          </cell>
        </row>
        <row r="496">
          <cell r="X496" t="str">
            <v>GYS5X6_7_UNIT 6</v>
          </cell>
        </row>
        <row r="497">
          <cell r="X497" t="str">
            <v>GYS5X6_7_UNITS</v>
          </cell>
        </row>
        <row r="498">
          <cell r="X498" t="str">
            <v>GYS7X8_7_UNIT 7</v>
          </cell>
        </row>
        <row r="499">
          <cell r="X499" t="str">
            <v>GYS7X8_7_UNIT 8</v>
          </cell>
        </row>
        <row r="500">
          <cell r="X500" t="str">
            <v>GYS7X8_7_UNITS</v>
          </cell>
        </row>
        <row r="501">
          <cell r="X501" t="str">
            <v>GYSRVL_7_WSPRNG</v>
          </cell>
        </row>
        <row r="502">
          <cell r="X502" t="str">
            <v>HAASPH_7_PL1X2</v>
          </cell>
        </row>
        <row r="503">
          <cell r="X503" t="str">
            <v>HAASPH_7_UNIT 1</v>
          </cell>
        </row>
        <row r="504">
          <cell r="X504" t="str">
            <v>HAASPH_7_UNIT 2</v>
          </cell>
        </row>
        <row r="505">
          <cell r="X505" t="str">
            <v>HALSEY_6_UNIT</v>
          </cell>
        </row>
        <row r="506">
          <cell r="X506" t="str">
            <v>HARBGN_7_UNIT 1</v>
          </cell>
        </row>
        <row r="507">
          <cell r="X507" t="str">
            <v>HARBGN_7_UNIT 2</v>
          </cell>
        </row>
        <row r="508">
          <cell r="X508" t="str">
            <v>HARBGN_7_UNIT 3</v>
          </cell>
        </row>
        <row r="509">
          <cell r="X509" t="str">
            <v>HARBGN_7_UNITS</v>
          </cell>
        </row>
        <row r="510">
          <cell r="X510" t="str">
            <v>HATCR1_7_UNIT</v>
          </cell>
        </row>
        <row r="511">
          <cell r="X511" t="str">
            <v>HATCR2_7_UNIT</v>
          </cell>
        </row>
        <row r="512">
          <cell r="X512" t="str">
            <v>HATLOS_6_LSCRK</v>
          </cell>
        </row>
        <row r="513">
          <cell r="X513" t="str">
            <v>HATLOS_6_QFUNTS</v>
          </cell>
        </row>
        <row r="514">
          <cell r="X514" t="str">
            <v>HATRDG_2_WIND</v>
          </cell>
        </row>
        <row r="515">
          <cell r="X515" t="str">
            <v>HAYPRS_6_QFUNTS</v>
          </cell>
        </row>
        <row r="516">
          <cell r="X516" t="str">
            <v>HELMPG_7_UNIT 1</v>
          </cell>
        </row>
        <row r="517">
          <cell r="X517" t="str">
            <v>HELMPG_7_UNIT 2</v>
          </cell>
        </row>
        <row r="518">
          <cell r="X518" t="str">
            <v>HELMPG_7_UNIT 3</v>
          </cell>
        </row>
        <row r="519">
          <cell r="X519" t="str">
            <v>HENRTA_6_UNITA1</v>
          </cell>
        </row>
        <row r="520">
          <cell r="X520" t="str">
            <v>HENRTA_6_UNITA2</v>
          </cell>
        </row>
        <row r="521">
          <cell r="X521" t="str">
            <v>HICKS_7_GUADLP</v>
          </cell>
        </row>
        <row r="522">
          <cell r="X522" t="str">
            <v>HIDSRT_2_UNITS</v>
          </cell>
        </row>
        <row r="523">
          <cell r="X523" t="str">
            <v>HIGGNS_1_COMBIE</v>
          </cell>
        </row>
        <row r="524">
          <cell r="X524" t="str">
            <v>HILAND_7_YOLOWD</v>
          </cell>
        </row>
        <row r="525">
          <cell r="X525" t="str">
            <v>HINSON_6_CARBGN</v>
          </cell>
        </row>
        <row r="526">
          <cell r="X526" t="str">
            <v>HINSON_6_LBECH1</v>
          </cell>
        </row>
        <row r="527">
          <cell r="X527" t="str">
            <v>HINSON_6_LBECH2</v>
          </cell>
        </row>
        <row r="528">
          <cell r="X528" t="str">
            <v>HINSON_6_LBECH3</v>
          </cell>
        </row>
        <row r="529">
          <cell r="X529" t="str">
            <v>HINSON_6_LBECH4</v>
          </cell>
        </row>
        <row r="530">
          <cell r="X530" t="str">
            <v>HINSON_6_SERRGN</v>
          </cell>
        </row>
        <row r="531">
          <cell r="X531" t="str">
            <v>HIWAY_7_ACANYN</v>
          </cell>
        </row>
        <row r="532">
          <cell r="X532" t="str">
            <v>HMLTBR_6_UNIT 1</v>
          </cell>
        </row>
        <row r="533">
          <cell r="X533" t="str">
            <v>HMLTBR_6_UNIT 2</v>
          </cell>
        </row>
        <row r="534">
          <cell r="X534" t="str">
            <v>HMLTBR_6_UNITS</v>
          </cell>
        </row>
        <row r="535">
          <cell r="X535" t="str">
            <v>HNTGBH_7_UNIT 1</v>
          </cell>
        </row>
        <row r="536">
          <cell r="X536" t="str">
            <v>HNTGBH_7_UNIT 2</v>
          </cell>
        </row>
        <row r="537">
          <cell r="X537" t="str">
            <v>HNTGBH_7_UNIT 3</v>
          </cell>
        </row>
        <row r="538">
          <cell r="X538" t="str">
            <v>HNTGBH_7_UNIT 4</v>
          </cell>
        </row>
        <row r="539">
          <cell r="X539" t="str">
            <v>HOLGAT_1_BORAX</v>
          </cell>
        </row>
        <row r="540">
          <cell r="X540" t="str">
            <v>HOLGAT_1_MOGEN</v>
          </cell>
        </row>
        <row r="541">
          <cell r="X541" t="str">
            <v>HOLSTR_1_SOLAR</v>
          </cell>
        </row>
        <row r="542">
          <cell r="X542" t="str">
            <v>HONEYL_6_UNIT</v>
          </cell>
        </row>
        <row r="543">
          <cell r="X543" t="str">
            <v>HUMBPP_1_UNITS3</v>
          </cell>
        </row>
        <row r="544">
          <cell r="X544" t="str">
            <v>HUMBPP_6_UNITS1</v>
          </cell>
        </row>
        <row r="545">
          <cell r="X545" t="str">
            <v>HUMBPP_6_UNITS2</v>
          </cell>
        </row>
        <row r="546">
          <cell r="X546" t="str">
            <v>HUMBSB_1_QF</v>
          </cell>
        </row>
        <row r="547">
          <cell r="X547" t="str">
            <v>HURON_6_SOLAR</v>
          </cell>
        </row>
        <row r="548">
          <cell r="X548" t="str">
            <v>HYATT_2_UNIT 1</v>
          </cell>
        </row>
        <row r="549">
          <cell r="X549" t="str">
            <v>HYATT_2_UNIT 2</v>
          </cell>
        </row>
        <row r="550">
          <cell r="X550" t="str">
            <v>HYATT_2_UNIT 3</v>
          </cell>
        </row>
        <row r="551">
          <cell r="X551" t="str">
            <v>HYATT_2_UNIT 4</v>
          </cell>
        </row>
        <row r="552">
          <cell r="X552" t="str">
            <v>HYATT_2_UNIT 5</v>
          </cell>
        </row>
        <row r="553">
          <cell r="X553" t="str">
            <v>HYATT_2_UNIT 6</v>
          </cell>
        </row>
        <row r="554">
          <cell r="X554" t="str">
            <v>HYTTHM_2_UNITS</v>
          </cell>
        </row>
        <row r="555">
          <cell r="X555" t="str">
            <v>IBMCTL_1_UNIT 1</v>
          </cell>
        </row>
        <row r="556">
          <cell r="X556" t="str">
            <v>IGNACO_1_QF</v>
          </cell>
        </row>
        <row r="557">
          <cell r="X557" t="str">
            <v>INDIGO_1_UNIT 1</v>
          </cell>
        </row>
        <row r="558">
          <cell r="X558" t="str">
            <v>INDIGO_1_UNIT 2</v>
          </cell>
        </row>
        <row r="559">
          <cell r="X559" t="str">
            <v>INDIGO_1_UNIT 3</v>
          </cell>
        </row>
        <row r="560">
          <cell r="X560" t="str">
            <v>INDVLY_1_UNITS</v>
          </cell>
        </row>
        <row r="561">
          <cell r="X561" t="str">
            <v>INLDEM_5_UNIT 1</v>
          </cell>
        </row>
        <row r="562">
          <cell r="X562" t="str">
            <v>INLDEM_5_UNIT 2</v>
          </cell>
        </row>
        <row r="563">
          <cell r="X563" t="str">
            <v>INSKIP_2_UNIT</v>
          </cell>
        </row>
        <row r="564">
          <cell r="X564" t="str">
            <v>INTKEP_2_HOLM 1</v>
          </cell>
        </row>
        <row r="565">
          <cell r="X565" t="str">
            <v>INTKEP_2_HOLM 2</v>
          </cell>
        </row>
        <row r="566">
          <cell r="X566" t="str">
            <v>INTKEP_2_KIRKW1</v>
          </cell>
        </row>
        <row r="567">
          <cell r="X567" t="str">
            <v>INTKEP_2_KIRKW2</v>
          </cell>
        </row>
        <row r="568">
          <cell r="X568" t="str">
            <v>INTKEP_2_KIRKW3</v>
          </cell>
        </row>
        <row r="569">
          <cell r="X569" t="str">
            <v>INTTRB_6_UNIT</v>
          </cell>
        </row>
        <row r="570">
          <cell r="X570" t="str">
            <v>IVANPA_1_UNIT1</v>
          </cell>
        </row>
        <row r="571">
          <cell r="X571" t="str">
            <v>IVANPA_1_UNIT2</v>
          </cell>
        </row>
        <row r="572">
          <cell r="X572" t="str">
            <v>IVANPA_1_UNIT3</v>
          </cell>
        </row>
        <row r="573">
          <cell r="X573" t="str">
            <v>IVSLRP_2_SOLAR1</v>
          </cell>
        </row>
        <row r="574">
          <cell r="X574" t="str">
            <v>JAKVAL_2_IONE</v>
          </cell>
        </row>
        <row r="575">
          <cell r="X575" t="str">
            <v>JAKVAL_6_UNITG1</v>
          </cell>
        </row>
        <row r="576">
          <cell r="X576" t="str">
            <v>JAWBNE_2_NSRWND</v>
          </cell>
        </row>
        <row r="577">
          <cell r="X577" t="str">
            <v>JAWBNE_2_SRWND</v>
          </cell>
        </row>
        <row r="578">
          <cell r="X578" t="str">
            <v>JAYNE_6_WLSLR</v>
          </cell>
        </row>
        <row r="579">
          <cell r="X579" t="str">
            <v>JESSUP_1_HUDSON</v>
          </cell>
        </row>
        <row r="580">
          <cell r="X580" t="str">
            <v>JOHANN_6_QFA1</v>
          </cell>
        </row>
        <row r="581">
          <cell r="X581" t="str">
            <v>JRWOOD_1_UNIT 1</v>
          </cell>
        </row>
        <row r="582">
          <cell r="X582" t="str">
            <v>JVENTR_2_QFUNTS</v>
          </cell>
        </row>
        <row r="583">
          <cell r="X583" t="str">
            <v>KALINA_2_UNIT 1</v>
          </cell>
        </row>
        <row r="584">
          <cell r="X584" t="str">
            <v>KANAKA_1_UNIT</v>
          </cell>
        </row>
        <row r="585">
          <cell r="X585" t="str">
            <v>KANSAS_6_SOLAR</v>
          </cell>
        </row>
        <row r="586">
          <cell r="X586" t="str">
            <v>KEARNY_7_KY1</v>
          </cell>
        </row>
        <row r="587">
          <cell r="X587" t="str">
            <v>KEARNY_7_KY2</v>
          </cell>
        </row>
        <row r="588">
          <cell r="X588" t="str">
            <v>KEARNY_7_KY2A</v>
          </cell>
        </row>
        <row r="589">
          <cell r="X589" t="str">
            <v>KEARNY_7_KY2B</v>
          </cell>
        </row>
        <row r="590">
          <cell r="X590" t="str">
            <v>KEARNY_7_KY2C</v>
          </cell>
        </row>
        <row r="591">
          <cell r="X591" t="str">
            <v>KEARNY_7_KY2D</v>
          </cell>
        </row>
        <row r="592">
          <cell r="X592" t="str">
            <v>KEARNY_7_KY3</v>
          </cell>
        </row>
        <row r="593">
          <cell r="X593" t="str">
            <v>KEARNY_7_KY3A</v>
          </cell>
        </row>
        <row r="594">
          <cell r="X594" t="str">
            <v>KEARNY_7_KY3B</v>
          </cell>
        </row>
        <row r="595">
          <cell r="X595" t="str">
            <v>KEARNY_7_KY3C</v>
          </cell>
        </row>
        <row r="596">
          <cell r="X596" t="str">
            <v>KEARNY_7_KY3D</v>
          </cell>
        </row>
        <row r="597">
          <cell r="X597" t="str">
            <v>KEKAWK_6_UNIT</v>
          </cell>
        </row>
        <row r="598">
          <cell r="X598" t="str">
            <v>KELSO_2_UNITS</v>
          </cell>
        </row>
        <row r="599">
          <cell r="X599" t="str">
            <v>KELYRG_6_UNIT</v>
          </cell>
        </row>
        <row r="600">
          <cell r="X600" t="str">
            <v>KERKH1_7_UNIT 1</v>
          </cell>
        </row>
        <row r="601">
          <cell r="X601" t="str">
            <v>KERKH1_7_UNIT 2</v>
          </cell>
        </row>
        <row r="602">
          <cell r="X602" t="str">
            <v>KERKH1_7_UNIT 3</v>
          </cell>
        </row>
        <row r="603">
          <cell r="X603" t="str">
            <v>KERKH2_7_UNIT 1</v>
          </cell>
        </row>
        <row r="604">
          <cell r="X604" t="str">
            <v>KERNFT_1_UNITS</v>
          </cell>
        </row>
        <row r="605">
          <cell r="X605" t="str">
            <v>KERNRG_1_UNITS</v>
          </cell>
        </row>
        <row r="606">
          <cell r="X606" t="str">
            <v>KERRGN_1_UNIT 1</v>
          </cell>
        </row>
        <row r="607">
          <cell r="X607" t="str">
            <v>KILARC_2_UNIT 1</v>
          </cell>
        </row>
        <row r="608">
          <cell r="X608" t="str">
            <v>KINGCO_1_KINGBR</v>
          </cell>
        </row>
        <row r="609">
          <cell r="X609" t="str">
            <v>KINGRV_7_UNIT 1</v>
          </cell>
        </row>
        <row r="610">
          <cell r="X610" t="str">
            <v>KIRKER_7_KELCYN</v>
          </cell>
        </row>
        <row r="611">
          <cell r="X611" t="str">
            <v>KNGBRG_1_KBSLR1</v>
          </cell>
        </row>
        <row r="612">
          <cell r="X612" t="str">
            <v>KNGBRG_1_KBSLR2</v>
          </cell>
        </row>
        <row r="613">
          <cell r="X613" t="str">
            <v>KNGCTY_6_UNITA1</v>
          </cell>
        </row>
        <row r="614">
          <cell r="X614" t="str">
            <v>KRAMER_1_SEGS37</v>
          </cell>
        </row>
        <row r="615">
          <cell r="X615" t="str">
            <v>KRAMER_2_SEGS89</v>
          </cell>
        </row>
        <row r="616">
          <cell r="X616" t="str">
            <v>KRNCNY_6_UNIT</v>
          </cell>
        </row>
        <row r="617">
          <cell r="X617" t="str">
            <v>KRNOIL_7_TEXEXP</v>
          </cell>
        </row>
        <row r="618">
          <cell r="X618" t="str">
            <v>KYCORA_7_UNIT 1</v>
          </cell>
        </row>
        <row r="619">
          <cell r="X619" t="str">
            <v>LACIEN_2_VENICE</v>
          </cell>
        </row>
        <row r="620">
          <cell r="X620" t="str">
            <v>LAFRES_6_QF</v>
          </cell>
        </row>
        <row r="621">
          <cell r="X621" t="str">
            <v>LAGBEL_6_QF</v>
          </cell>
        </row>
        <row r="622">
          <cell r="X622" t="str">
            <v>LAKHDG_6_UNIT 1</v>
          </cell>
        </row>
        <row r="623">
          <cell r="X623" t="str">
            <v>LAKHDG_6_UNIT 2</v>
          </cell>
        </row>
        <row r="624">
          <cell r="X624" t="str">
            <v>LAPAC_6_UNIT</v>
          </cell>
        </row>
        <row r="625">
          <cell r="X625" t="str">
            <v>LAPLMA_2_UNIT 1</v>
          </cell>
        </row>
        <row r="626">
          <cell r="X626" t="str">
            <v>LAPLMA_2_UNIT 2</v>
          </cell>
        </row>
        <row r="627">
          <cell r="X627" t="str">
            <v>LAPLMA_2_UNIT 3</v>
          </cell>
        </row>
        <row r="628">
          <cell r="X628" t="str">
            <v>LAPLMA_2_UNIT 4</v>
          </cell>
        </row>
        <row r="629">
          <cell r="X629" t="str">
            <v>LARKSP_6_UNIT 1</v>
          </cell>
        </row>
        <row r="630">
          <cell r="X630" t="str">
            <v>LARKSP_6_UNIT 2</v>
          </cell>
        </row>
        <row r="631">
          <cell r="X631" t="str">
            <v>LAROA1_2_UNITA1</v>
          </cell>
        </row>
        <row r="632">
          <cell r="X632" t="str">
            <v>LAROA2_2_CTG 2S</v>
          </cell>
        </row>
        <row r="633">
          <cell r="X633" t="str">
            <v>LAROA2_2_STG 2C</v>
          </cell>
        </row>
        <row r="634">
          <cell r="X634" t="str">
            <v>LAROA2_2_UNITA1</v>
          </cell>
        </row>
        <row r="635">
          <cell r="X635" t="str">
            <v>LASSEN_6_AGV1</v>
          </cell>
        </row>
        <row r="636">
          <cell r="X636" t="str">
            <v>LASSEN_6_UNITS</v>
          </cell>
        </row>
        <row r="637">
          <cell r="X637" t="str">
            <v>LAWRNC_7_SUNYVL</v>
          </cell>
        </row>
        <row r="638">
          <cell r="X638" t="str">
            <v>LEBECS_2_UNITS</v>
          </cell>
        </row>
        <row r="639">
          <cell r="X639" t="str">
            <v>LEBECS_7_CTG1</v>
          </cell>
        </row>
        <row r="640">
          <cell r="X640" t="str">
            <v>LEBECS_7_CTG2</v>
          </cell>
        </row>
        <row r="641">
          <cell r="X641" t="str">
            <v>LEBECS_7_CTG4</v>
          </cell>
        </row>
        <row r="642">
          <cell r="X642" t="str">
            <v>LEBECS_7_STG3</v>
          </cell>
        </row>
        <row r="643">
          <cell r="X643" t="str">
            <v>LEBECS_7_STG5</v>
          </cell>
        </row>
        <row r="644">
          <cell r="X644" t="str">
            <v>LECEF_1_CGT 1</v>
          </cell>
        </row>
        <row r="645">
          <cell r="X645" t="str">
            <v>LECEF_1_CGT 2</v>
          </cell>
        </row>
        <row r="646">
          <cell r="X646" t="str">
            <v>LECEF_1_CGT 3</v>
          </cell>
        </row>
        <row r="647">
          <cell r="X647" t="str">
            <v>LECEF_1_CGT 4</v>
          </cell>
        </row>
        <row r="648">
          <cell r="X648" t="str">
            <v>LECEF_1_STG1</v>
          </cell>
        </row>
        <row r="649">
          <cell r="X649" t="str">
            <v>LECEF_1_UNITS</v>
          </cell>
        </row>
        <row r="650">
          <cell r="X650" t="str">
            <v>LEWSTN_7_UNIT 1</v>
          </cell>
        </row>
        <row r="651">
          <cell r="X651" t="str">
            <v>LEWSTN_7_WEBRFL</v>
          </cell>
        </row>
        <row r="652">
          <cell r="X652" t="str">
            <v>LFC 51_2_UNIT 1</v>
          </cell>
        </row>
        <row r="653">
          <cell r="X653" t="str">
            <v>LGHTHP_6_ICEGEN</v>
          </cell>
        </row>
        <row r="654">
          <cell r="X654" t="str">
            <v>LGHTHP_6_QF</v>
          </cell>
        </row>
        <row r="655">
          <cell r="X655" t="str">
            <v>LIVOAK_1_UNIT 1</v>
          </cell>
        </row>
        <row r="656">
          <cell r="X656" t="str">
            <v>LMBEPK_2_UNITA1</v>
          </cell>
        </row>
        <row r="657">
          <cell r="X657" t="str">
            <v>LMBEPK_2_UNITA2</v>
          </cell>
        </row>
        <row r="658">
          <cell r="X658" t="str">
            <v>LMBEPK_2_UNITA3</v>
          </cell>
        </row>
        <row r="659">
          <cell r="X659" t="str">
            <v>LMEC_1_CTG1</v>
          </cell>
        </row>
        <row r="660">
          <cell r="X660" t="str">
            <v>LMEC_1_CTG2</v>
          </cell>
        </row>
        <row r="661">
          <cell r="X661" t="str">
            <v>LMEC_1_PL1X3</v>
          </cell>
        </row>
        <row r="662">
          <cell r="X662" t="str">
            <v>LMEC_1_STG</v>
          </cell>
        </row>
        <row r="663">
          <cell r="X663" t="str">
            <v>LNCSTR_6_SOLAR</v>
          </cell>
        </row>
        <row r="664">
          <cell r="X664" t="str">
            <v>LOCKFD_1_BEARCK</v>
          </cell>
        </row>
        <row r="665">
          <cell r="X665" t="str">
            <v>LOCKFD_1_KSOLAR</v>
          </cell>
        </row>
        <row r="666">
          <cell r="X666" t="str">
            <v>LODI25_2_UNIT 1</v>
          </cell>
        </row>
        <row r="667">
          <cell r="X667" t="str">
            <v>LODIEC_2_CTG</v>
          </cell>
        </row>
        <row r="668">
          <cell r="X668" t="str">
            <v>LODIEC_2_PL1X2</v>
          </cell>
        </row>
        <row r="669">
          <cell r="X669" t="str">
            <v>LODIEC_2_STG</v>
          </cell>
        </row>
        <row r="670">
          <cell r="X670" t="str">
            <v>LOWGAP_7_MATHEW</v>
          </cell>
        </row>
        <row r="671">
          <cell r="X671" t="str">
            <v>LOWGAP_7_QFUNTS</v>
          </cell>
        </row>
        <row r="672">
          <cell r="X672" t="str">
            <v>LOWGAP_7_SULPHR</v>
          </cell>
        </row>
        <row r="673">
          <cell r="X673" t="str">
            <v>MALAGA_1_PL1X2</v>
          </cell>
        </row>
        <row r="674">
          <cell r="X674" t="str">
            <v>MALAGA_7_CTG1</v>
          </cell>
        </row>
        <row r="675">
          <cell r="X675" t="str">
            <v>MALAGA_7_CTG2</v>
          </cell>
        </row>
        <row r="676">
          <cell r="X676" t="str">
            <v>MALCHQ_7_UNIT 1</v>
          </cell>
        </row>
        <row r="677">
          <cell r="X677" t="str">
            <v>MAMMTH_7_UNIT 1</v>
          </cell>
        </row>
        <row r="678">
          <cell r="X678" t="str">
            <v>MAMMTH_7_UNIT 2</v>
          </cell>
        </row>
        <row r="679">
          <cell r="X679" t="str">
            <v>MANZNA_2_WIND</v>
          </cell>
        </row>
        <row r="680">
          <cell r="X680" t="str">
            <v>MARKHM_1_CATLST</v>
          </cell>
        </row>
        <row r="681">
          <cell r="X681" t="str">
            <v>MARTIN_1_SUNSET</v>
          </cell>
        </row>
        <row r="682">
          <cell r="X682" t="str">
            <v>MCARTH_6_FRIVRB</v>
          </cell>
        </row>
        <row r="683">
          <cell r="X683" t="str">
            <v>MCCALL_1_QF</v>
          </cell>
        </row>
        <row r="684">
          <cell r="X684" t="str">
            <v>MCGEN_1_UNIT</v>
          </cell>
        </row>
        <row r="685">
          <cell r="X685" t="str">
            <v>MCSWAN_6_UNITS</v>
          </cell>
        </row>
        <row r="686">
          <cell r="X686" t="str">
            <v>MDFKRL_2_PROJCT</v>
          </cell>
        </row>
        <row r="687">
          <cell r="X687" t="str">
            <v>MENBIO_6_RENEW1</v>
          </cell>
        </row>
        <row r="688">
          <cell r="X688" t="str">
            <v>MENBIO_6_UNIT</v>
          </cell>
        </row>
        <row r="689">
          <cell r="X689" t="str">
            <v>MERCFL_6_UNIT</v>
          </cell>
        </row>
        <row r="690">
          <cell r="X690" t="str">
            <v>MESAP_1_QF</v>
          </cell>
        </row>
        <row r="691">
          <cell r="X691" t="str">
            <v>MESAS_2_QF</v>
          </cell>
        </row>
        <row r="692">
          <cell r="X692" t="str">
            <v>METCLF_1_QF</v>
          </cell>
        </row>
        <row r="693">
          <cell r="X693" t="str">
            <v>METEC_2_PL1X3</v>
          </cell>
        </row>
        <row r="694">
          <cell r="X694" t="str">
            <v>METEC_7_CTG1</v>
          </cell>
        </row>
        <row r="695">
          <cell r="X695" t="str">
            <v>METEC_7_CTG2</v>
          </cell>
        </row>
        <row r="696">
          <cell r="X696" t="str">
            <v>METEC_7_STG3</v>
          </cell>
        </row>
        <row r="697">
          <cell r="X697" t="str">
            <v>MIDFRK_7_UNIT 1</v>
          </cell>
        </row>
        <row r="698">
          <cell r="X698" t="str">
            <v>MIDFRK_7_UNIT 2</v>
          </cell>
        </row>
        <row r="699">
          <cell r="X699" t="str">
            <v>MIDSET_1_UNIT 1</v>
          </cell>
        </row>
        <row r="700">
          <cell r="X700" t="str">
            <v>MIDWAY_1_QF</v>
          </cell>
        </row>
        <row r="701">
          <cell r="X701" t="str">
            <v>MIDWD_6_WNDLND</v>
          </cell>
        </row>
        <row r="702">
          <cell r="X702" t="str">
            <v>MIDWD_7_CORAMB</v>
          </cell>
        </row>
        <row r="703">
          <cell r="X703" t="str">
            <v>MILBRA_1_QF</v>
          </cell>
        </row>
        <row r="704">
          <cell r="X704" t="str">
            <v>MIRAGE_2_COCHLA</v>
          </cell>
        </row>
        <row r="705">
          <cell r="X705" t="str">
            <v>MIRLOM_2_CORONA</v>
          </cell>
        </row>
        <row r="706">
          <cell r="X706" t="str">
            <v>MIRLOM_2_ONTARO</v>
          </cell>
        </row>
        <row r="707">
          <cell r="X707" t="str">
            <v>MIRLOM_2_TEMESC</v>
          </cell>
        </row>
        <row r="708">
          <cell r="X708" t="str">
            <v>MIRLOM_6_DELGEN</v>
          </cell>
        </row>
        <row r="709">
          <cell r="X709" t="str">
            <v>MIRLOM_6_PEAKER</v>
          </cell>
        </row>
        <row r="710">
          <cell r="X710" t="str">
            <v>MIRLOM_7_MWDLKM</v>
          </cell>
        </row>
        <row r="711">
          <cell r="X711" t="str">
            <v>MISSIX_1_QF</v>
          </cell>
        </row>
        <row r="712">
          <cell r="X712" t="str">
            <v>MKTRCK_1_UNIT 1</v>
          </cell>
        </row>
        <row r="713">
          <cell r="X713" t="str">
            <v>MLPTAS_7_QFUNTS</v>
          </cell>
        </row>
        <row r="714">
          <cell r="X714" t="str">
            <v>MNDALY_6_MCGRTH</v>
          </cell>
        </row>
        <row r="715">
          <cell r="X715" t="str">
            <v>MNDALY_7_UNIT 1</v>
          </cell>
        </row>
        <row r="716">
          <cell r="X716" t="str">
            <v>MNDALY_7_UNIT 2</v>
          </cell>
        </row>
        <row r="717">
          <cell r="X717" t="str">
            <v>MNDALY_7_UNIT 3</v>
          </cell>
        </row>
        <row r="718">
          <cell r="X718" t="str">
            <v>MNTAGU_7_NEWBYI</v>
          </cell>
        </row>
        <row r="719">
          <cell r="X719" t="str">
            <v>MNTGRY_6_ROHR1</v>
          </cell>
        </row>
        <row r="720">
          <cell r="X720" t="str">
            <v>MOBGEN_6_UNIT 1</v>
          </cell>
        </row>
        <row r="721">
          <cell r="X721" t="str">
            <v>MOCCPH_7_UNIT 1</v>
          </cell>
        </row>
        <row r="722">
          <cell r="X722" t="str">
            <v>MOCCPH_7_UNIT 2</v>
          </cell>
        </row>
        <row r="723">
          <cell r="X723" t="str">
            <v>MOJAVE_1_SIPHON</v>
          </cell>
        </row>
        <row r="724">
          <cell r="X724" t="str">
            <v>MOJAVE_1_UNIT 1</v>
          </cell>
        </row>
        <row r="725">
          <cell r="X725" t="str">
            <v>MOJAVE_1_UNIT 2</v>
          </cell>
        </row>
        <row r="726">
          <cell r="X726" t="str">
            <v>MOJAVE_1_UNIT 3</v>
          </cell>
        </row>
        <row r="727">
          <cell r="X727" t="str">
            <v>MONLTH_6_BOREL</v>
          </cell>
        </row>
        <row r="728">
          <cell r="X728" t="str">
            <v>MONTPH_7_UNIT 1</v>
          </cell>
        </row>
        <row r="729">
          <cell r="X729" t="str">
            <v>MONTPH_7_UNIT 2</v>
          </cell>
        </row>
        <row r="730">
          <cell r="X730" t="str">
            <v>MONTPH_7_UNIT 3</v>
          </cell>
        </row>
        <row r="731">
          <cell r="X731" t="str">
            <v>MONTPH_7_UNITS</v>
          </cell>
        </row>
        <row r="732">
          <cell r="X732" t="str">
            <v>MOORPK_2_CALABS</v>
          </cell>
        </row>
        <row r="733">
          <cell r="X733" t="str">
            <v>MOORPK_6_QF</v>
          </cell>
        </row>
        <row r="734">
          <cell r="X734" t="str">
            <v>MOORPK_7_UNITA1</v>
          </cell>
        </row>
        <row r="735">
          <cell r="X735" t="str">
            <v>MOSSLD_1_QF</v>
          </cell>
        </row>
        <row r="736">
          <cell r="X736" t="str">
            <v>MOSSLD_2_PSP1</v>
          </cell>
        </row>
        <row r="737">
          <cell r="X737" t="str">
            <v>MOSSLD_2_PSP1G1</v>
          </cell>
        </row>
        <row r="738">
          <cell r="X738" t="str">
            <v>MOSSLD_2_PSP1G2</v>
          </cell>
        </row>
        <row r="739">
          <cell r="X739" t="str">
            <v>MOSSLD_2_PSP1G3</v>
          </cell>
        </row>
        <row r="740">
          <cell r="X740" t="str">
            <v>MOSSLD_2_PSP2</v>
          </cell>
        </row>
        <row r="741">
          <cell r="X741" t="str">
            <v>MOSSLD_2_PSP2G1</v>
          </cell>
        </row>
        <row r="742">
          <cell r="X742" t="str">
            <v>MOSSLD_2_PSP2G2</v>
          </cell>
        </row>
        <row r="743">
          <cell r="X743" t="str">
            <v>MOSSLD_2_PSP2G3</v>
          </cell>
        </row>
        <row r="744">
          <cell r="X744" t="str">
            <v>MOSSLD_7_UNIT 6</v>
          </cell>
        </row>
        <row r="745">
          <cell r="X745" t="str">
            <v>MOSSLD_7_UNIT 7</v>
          </cell>
        </row>
        <row r="746">
          <cell r="X746" t="str">
            <v>MRCHNT_2_PL1X3</v>
          </cell>
        </row>
        <row r="747">
          <cell r="X747" t="str">
            <v>MRGT_6_MEF2</v>
          </cell>
        </row>
        <row r="748">
          <cell r="X748" t="str">
            <v>MRGT_6_MMAREF</v>
          </cell>
        </row>
        <row r="749">
          <cell r="X749" t="str">
            <v>MRGT_7_MR1A</v>
          </cell>
        </row>
        <row r="750">
          <cell r="X750" t="str">
            <v>MRGT_7_MR1B</v>
          </cell>
        </row>
        <row r="751">
          <cell r="X751" t="str">
            <v>MRGT_7_UNITS</v>
          </cell>
        </row>
        <row r="752">
          <cell r="X752" t="str">
            <v>MSHGTS_6_MMARLF</v>
          </cell>
        </row>
        <row r="753">
          <cell r="X753" t="str">
            <v>MSOLAR_2_SOLAR1</v>
          </cell>
        </row>
        <row r="754">
          <cell r="X754" t="str">
            <v>MSSION_2_QF</v>
          </cell>
        </row>
        <row r="755">
          <cell r="X755" t="str">
            <v>MSSION_6_UNTRIB</v>
          </cell>
        </row>
        <row r="756">
          <cell r="X756" t="str">
            <v>MTNLAS_6_UNIT</v>
          </cell>
        </row>
        <row r="757">
          <cell r="X757" t="str">
            <v>MTNPOS_1_UNIT</v>
          </cell>
        </row>
        <row r="758">
          <cell r="X758" t="str">
            <v>MTWIND_1_UNIT 1</v>
          </cell>
        </row>
        <row r="759">
          <cell r="X759" t="str">
            <v>MTWIND_1_UNIT 2</v>
          </cell>
        </row>
        <row r="760">
          <cell r="X760" t="str">
            <v>MTWIND_1_UNIT 3</v>
          </cell>
        </row>
        <row r="761">
          <cell r="X761" t="str">
            <v>MURRAY_7_SDSU A</v>
          </cell>
        </row>
        <row r="762">
          <cell r="X762" t="str">
            <v>NAPA_2_UNIT</v>
          </cell>
        </row>
        <row r="763">
          <cell r="X763" t="str">
            <v>NAROW1_2_UNIT</v>
          </cell>
        </row>
        <row r="764">
          <cell r="X764" t="str">
            <v>NAROW2_2_UNIT</v>
          </cell>
        </row>
        <row r="765">
          <cell r="X765" t="str">
            <v>NAVY35_1_UNITS</v>
          </cell>
        </row>
        <row r="766">
          <cell r="X766" t="str">
            <v>NAVYII_2_UNIT 4</v>
          </cell>
        </row>
        <row r="767">
          <cell r="X767" t="str">
            <v>NAVYII_2_UNIT 5</v>
          </cell>
        </row>
        <row r="768">
          <cell r="X768" t="str">
            <v>NAVYII_2_UNIT 6</v>
          </cell>
        </row>
        <row r="769">
          <cell r="X769" t="str">
            <v>NAVYII_2_UNITS</v>
          </cell>
        </row>
        <row r="770">
          <cell r="X770" t="str">
            <v>NCPA_7_GP1UN1</v>
          </cell>
        </row>
        <row r="771">
          <cell r="X771" t="str">
            <v>NCPA_7_GP1UN2</v>
          </cell>
        </row>
        <row r="772">
          <cell r="X772" t="str">
            <v>NCPA_7_GP2UN3</v>
          </cell>
        </row>
        <row r="773">
          <cell r="X773" t="str">
            <v>NCPA_7_GP2UN4</v>
          </cell>
        </row>
        <row r="774">
          <cell r="X774" t="str">
            <v>NEENCH_6_SOLAR</v>
          </cell>
        </row>
        <row r="775">
          <cell r="X775" t="str">
            <v>NEWARK_1_QF</v>
          </cell>
        </row>
        <row r="776">
          <cell r="X776" t="str">
            <v>NHOGAN_6_UNIT 1</v>
          </cell>
        </row>
        <row r="777">
          <cell r="X777" t="str">
            <v>NHOGAN_6_UNIT 2</v>
          </cell>
        </row>
        <row r="778">
          <cell r="X778" t="str">
            <v>NHOGAN_6_UNITS</v>
          </cell>
        </row>
        <row r="779">
          <cell r="X779" t="str">
            <v>NIMTG_6_NICOGN</v>
          </cell>
        </row>
        <row r="780">
          <cell r="X780" t="str">
            <v>NIMTG_6_NIQF</v>
          </cell>
        </row>
        <row r="781">
          <cell r="X781" t="str">
            <v>NWCSTL_7_UNIT 1</v>
          </cell>
        </row>
        <row r="782">
          <cell r="X782" t="str">
            <v>NZWIND_6_CALWND</v>
          </cell>
        </row>
        <row r="783">
          <cell r="X783" t="str">
            <v>NZWIND_6_WDSTR</v>
          </cell>
        </row>
        <row r="784">
          <cell r="X784" t="str">
            <v>NZWIND_6_WDSTR2</v>
          </cell>
        </row>
        <row r="785">
          <cell r="X785" t="str">
            <v>OAK C_7_UNIT 1</v>
          </cell>
        </row>
        <row r="786">
          <cell r="X786" t="str">
            <v>OAK C_7_UNIT 2</v>
          </cell>
        </row>
        <row r="787">
          <cell r="X787" t="str">
            <v>OAK C_7_UNIT 3</v>
          </cell>
        </row>
        <row r="788">
          <cell r="X788" t="str">
            <v>OAKWD_6_ZEPHWD</v>
          </cell>
        </row>
        <row r="789">
          <cell r="X789" t="str">
            <v>OCTILO_5_WIND</v>
          </cell>
        </row>
        <row r="790">
          <cell r="X790" t="str">
            <v>OGROVE_6_PL1X2</v>
          </cell>
        </row>
        <row r="791">
          <cell r="X791" t="str">
            <v>OILDAL_1_UNIT 1</v>
          </cell>
        </row>
        <row r="792">
          <cell r="X792" t="str">
            <v>OILFLD_7_QFUNTS</v>
          </cell>
        </row>
        <row r="793">
          <cell r="X793" t="str">
            <v>OLDRIV_6_BIOGAS</v>
          </cell>
        </row>
        <row r="794">
          <cell r="X794" t="str">
            <v>OLINDA_2_COYCRK</v>
          </cell>
        </row>
        <row r="795">
          <cell r="X795" t="str">
            <v>OLINDA_2_LNDFL2</v>
          </cell>
        </row>
        <row r="796">
          <cell r="X796" t="str">
            <v>OLINDA_2_QF</v>
          </cell>
        </row>
        <row r="797">
          <cell r="X797" t="str">
            <v>OLINDA_7_BLKSND</v>
          </cell>
        </row>
        <row r="798">
          <cell r="X798" t="str">
            <v>OLINDA_7_LNDFIL</v>
          </cell>
        </row>
        <row r="799">
          <cell r="X799" t="str">
            <v>OLIVEP_1_SOLAR</v>
          </cell>
        </row>
        <row r="800">
          <cell r="X800" t="str">
            <v>OLIVEP_1_SOLAR2</v>
          </cell>
        </row>
        <row r="801">
          <cell r="X801" t="str">
            <v>OLSEN_2_UNIT</v>
          </cell>
        </row>
        <row r="802">
          <cell r="X802" t="str">
            <v>OMAR_2_UNIT 1</v>
          </cell>
        </row>
        <row r="803">
          <cell r="X803" t="str">
            <v>OMAR_2_UNIT 2</v>
          </cell>
        </row>
        <row r="804">
          <cell r="X804" t="str">
            <v>OMAR_2_UNIT 3</v>
          </cell>
        </row>
        <row r="805">
          <cell r="X805" t="str">
            <v>OMAR_2_UNIT 4</v>
          </cell>
        </row>
        <row r="806">
          <cell r="X806" t="str">
            <v>ONLLPP_6_UNIT 1</v>
          </cell>
        </row>
        <row r="807">
          <cell r="X807" t="str">
            <v>ONLLPP_6_UNIT 2</v>
          </cell>
        </row>
        <row r="808">
          <cell r="X808" t="str">
            <v>ONLLPP_6_UNIT 3</v>
          </cell>
        </row>
        <row r="809">
          <cell r="X809" t="str">
            <v>ONLLPP_6_UNIT 4</v>
          </cell>
        </row>
        <row r="810">
          <cell r="X810" t="str">
            <v>ONLLPP_6_UNIT 5</v>
          </cell>
        </row>
        <row r="811">
          <cell r="X811" t="str">
            <v>ONLLPP_6_UNIT 6</v>
          </cell>
        </row>
        <row r="812">
          <cell r="X812" t="str">
            <v>ONLLPP_6_UNITS</v>
          </cell>
        </row>
        <row r="813">
          <cell r="X813" t="str">
            <v>ORLND_6_HIGHLI</v>
          </cell>
        </row>
        <row r="814">
          <cell r="X814" t="str">
            <v>ORMOND_7_UNIT 1</v>
          </cell>
        </row>
        <row r="815">
          <cell r="X815" t="str">
            <v>ORMOND_7_UNIT 2</v>
          </cell>
        </row>
        <row r="816">
          <cell r="X816" t="str">
            <v>OROVIL_6_UNIT</v>
          </cell>
        </row>
        <row r="817">
          <cell r="X817" t="str">
            <v>OTAY_6_LNDFL5</v>
          </cell>
        </row>
        <row r="818">
          <cell r="X818" t="str">
            <v>OTAY_6_LNDFL6</v>
          </cell>
        </row>
        <row r="819">
          <cell r="X819" t="str">
            <v>OTAY_6_PL1X2</v>
          </cell>
        </row>
        <row r="820">
          <cell r="X820" t="str">
            <v>OTAY_6_UNITB1</v>
          </cell>
        </row>
        <row r="821">
          <cell r="X821" t="str">
            <v>OTAY_7_UNITC1</v>
          </cell>
        </row>
        <row r="822">
          <cell r="X822" t="str">
            <v>OTMESA_2_PL1X3</v>
          </cell>
        </row>
        <row r="823">
          <cell r="X823" t="str">
            <v>OXBOW_6_DRUM</v>
          </cell>
        </row>
        <row r="824">
          <cell r="X824" t="str">
            <v>OXMTN_6_LNDFIL</v>
          </cell>
        </row>
        <row r="825">
          <cell r="X825" t="str">
            <v>PACLUM_6_UNIT</v>
          </cell>
        </row>
        <row r="826">
          <cell r="X826" t="str">
            <v>PACORO_6_UNIT</v>
          </cell>
        </row>
        <row r="827">
          <cell r="X827" t="str">
            <v>PADUA_2_ONTARO</v>
          </cell>
        </row>
        <row r="828">
          <cell r="X828" t="str">
            <v>PADUA_6_MWDSDM</v>
          </cell>
        </row>
        <row r="829">
          <cell r="X829" t="str">
            <v>PADUA_6_QF</v>
          </cell>
        </row>
        <row r="830">
          <cell r="X830" t="str">
            <v>PADUA_7_SDIMAS</v>
          </cell>
        </row>
        <row r="831">
          <cell r="X831" t="str">
            <v>PALALT_7_COBUG</v>
          </cell>
        </row>
        <row r="832">
          <cell r="X832" t="str">
            <v>PALOMR_2_PL1X3</v>
          </cell>
        </row>
        <row r="833">
          <cell r="X833" t="str">
            <v>PALOMR_7_CTG1</v>
          </cell>
        </row>
        <row r="834">
          <cell r="X834" t="str">
            <v>PALOMR_7_CTG2</v>
          </cell>
        </row>
        <row r="835">
          <cell r="X835" t="str">
            <v>PALOMR_7_STG3</v>
          </cell>
        </row>
        <row r="836">
          <cell r="X836" t="str">
            <v>PANDOL_6_UNIT</v>
          </cell>
        </row>
        <row r="837">
          <cell r="X837" t="str">
            <v>PANDOL_6_UNIT 1</v>
          </cell>
        </row>
        <row r="838">
          <cell r="X838" t="str">
            <v>PANDOL_6_UNIT 2</v>
          </cell>
        </row>
        <row r="839">
          <cell r="X839" t="str">
            <v>PARDEB_2_UNIT 1</v>
          </cell>
        </row>
        <row r="840">
          <cell r="X840" t="str">
            <v>PARDEB_2_UNIT 2</v>
          </cell>
        </row>
        <row r="841">
          <cell r="X841" t="str">
            <v>PARDEB_2_UNIT 3</v>
          </cell>
        </row>
        <row r="842">
          <cell r="X842" t="str">
            <v>PARDEB_6_UNITS</v>
          </cell>
        </row>
        <row r="843">
          <cell r="X843" t="str">
            <v>PEABDY_2_LNDFIL</v>
          </cell>
        </row>
        <row r="844">
          <cell r="X844" t="str">
            <v>PEORIA_1_SOLAR</v>
          </cell>
        </row>
        <row r="845">
          <cell r="X845" t="str">
            <v>PHOENX_1_UNIT</v>
          </cell>
        </row>
        <row r="846">
          <cell r="X846" t="str">
            <v>PICO_6_THUMS1</v>
          </cell>
        </row>
        <row r="847">
          <cell r="X847" t="str">
            <v>PINFLT_7_UNIT 1</v>
          </cell>
        </row>
        <row r="848">
          <cell r="X848" t="str">
            <v>PINFLT_7_UNIT 2</v>
          </cell>
        </row>
        <row r="849">
          <cell r="X849" t="str">
            <v>PINFLT_7_UNIT 3</v>
          </cell>
        </row>
        <row r="850">
          <cell r="X850" t="str">
            <v>PINFLT_7_UNITS</v>
          </cell>
        </row>
        <row r="851">
          <cell r="X851" t="str">
            <v>PIT1_6_FRIVRA</v>
          </cell>
        </row>
        <row r="852">
          <cell r="X852" t="str">
            <v>PIT1_7_UNIT 1</v>
          </cell>
        </row>
        <row r="853">
          <cell r="X853" t="str">
            <v>PIT1_7_UNIT 2</v>
          </cell>
        </row>
        <row r="854">
          <cell r="X854" t="str">
            <v>PIT3_7_PL1X3</v>
          </cell>
        </row>
        <row r="855">
          <cell r="X855" t="str">
            <v>PIT3_7_UNIT 1</v>
          </cell>
        </row>
        <row r="856">
          <cell r="X856" t="str">
            <v>PIT3_7_UNIT 2</v>
          </cell>
        </row>
        <row r="857">
          <cell r="X857" t="str">
            <v>PIT3_7_UNIT 3</v>
          </cell>
        </row>
        <row r="858">
          <cell r="X858" t="str">
            <v>PIT4_7_PL1X2</v>
          </cell>
        </row>
        <row r="859">
          <cell r="X859" t="str">
            <v>PIT4_7_UNIT 1</v>
          </cell>
        </row>
        <row r="860">
          <cell r="X860" t="str">
            <v>PIT4_7_UNIT 2</v>
          </cell>
        </row>
        <row r="861">
          <cell r="X861" t="str">
            <v>PIT5_7_NELSON</v>
          </cell>
        </row>
        <row r="862">
          <cell r="X862" t="str">
            <v>PIT5_7_PL1X2</v>
          </cell>
        </row>
        <row r="863">
          <cell r="X863" t="str">
            <v>PIT5_7_PL3X4</v>
          </cell>
        </row>
        <row r="864">
          <cell r="X864" t="str">
            <v>PIT5_7_QFUNTS</v>
          </cell>
        </row>
        <row r="865">
          <cell r="X865" t="str">
            <v>PIT5_7_UNIT 1</v>
          </cell>
        </row>
        <row r="866">
          <cell r="X866" t="str">
            <v>PIT5_7_UNIT 2</v>
          </cell>
        </row>
        <row r="867">
          <cell r="X867" t="str">
            <v>PIT5_7_UNIT 3</v>
          </cell>
        </row>
        <row r="868">
          <cell r="X868" t="str">
            <v>PIT5_7_UNIT 4</v>
          </cell>
        </row>
        <row r="869">
          <cell r="X869" t="str">
            <v>PIT6_7_UNIT 1</v>
          </cell>
        </row>
        <row r="870">
          <cell r="X870" t="str">
            <v>PIT6_7_UNIT 2</v>
          </cell>
        </row>
        <row r="871">
          <cell r="X871" t="str">
            <v>PIT7_7_UNIT 1</v>
          </cell>
        </row>
        <row r="872">
          <cell r="X872" t="str">
            <v>PIT7_7_UNIT 2</v>
          </cell>
        </row>
        <row r="873">
          <cell r="X873" t="str">
            <v>PITTSP_7_UNIT 5</v>
          </cell>
        </row>
        <row r="874">
          <cell r="X874" t="str">
            <v>PITTSP_7_UNIT 6</v>
          </cell>
        </row>
        <row r="875">
          <cell r="X875" t="str">
            <v>PITTSP_7_UNIT 7</v>
          </cell>
        </row>
        <row r="876">
          <cell r="X876" t="str">
            <v>PLACVL_1_CHILIB</v>
          </cell>
        </row>
        <row r="877">
          <cell r="X877" t="str">
            <v>PLACVL_1_RCKCRE</v>
          </cell>
        </row>
        <row r="878">
          <cell r="X878" t="str">
            <v>PLSNTG_7_LNCLND</v>
          </cell>
        </row>
        <row r="879">
          <cell r="X879" t="str">
            <v>PNCHEG_2_PL1X4</v>
          </cell>
        </row>
        <row r="880">
          <cell r="X880" t="str">
            <v>PNCHPP_1_PL1X2</v>
          </cell>
        </row>
        <row r="881">
          <cell r="X881" t="str">
            <v>PNOCHE_1_PL1X2</v>
          </cell>
        </row>
        <row r="882">
          <cell r="X882" t="str">
            <v>PNOCHE_1_UNITA1</v>
          </cell>
        </row>
        <row r="883">
          <cell r="X883" t="str">
            <v>PNOCHE_7_CTG1</v>
          </cell>
        </row>
        <row r="884">
          <cell r="X884" t="str">
            <v>PNOCHE_7_ICE2</v>
          </cell>
        </row>
        <row r="885">
          <cell r="X885" t="str">
            <v>POEPH_7_UNIT 1</v>
          </cell>
        </row>
        <row r="886">
          <cell r="X886" t="str">
            <v>POEPH_7_UNIT 2</v>
          </cell>
        </row>
        <row r="887">
          <cell r="X887" t="str">
            <v>POTTER_6_UNIT 1</v>
          </cell>
        </row>
        <row r="888">
          <cell r="X888" t="str">
            <v>POTTER_6_UNIT 2</v>
          </cell>
        </row>
        <row r="889">
          <cell r="X889" t="str">
            <v>POTTER_6_UNIT 3</v>
          </cell>
        </row>
        <row r="890">
          <cell r="X890" t="str">
            <v>POTTER_6_UNITS</v>
          </cell>
        </row>
        <row r="891">
          <cell r="X891" t="str">
            <v>POTTER_7_VECINO</v>
          </cell>
        </row>
        <row r="892">
          <cell r="X892" t="str">
            <v>PSWEET_1_STCRUZ</v>
          </cell>
        </row>
        <row r="893">
          <cell r="X893" t="str">
            <v>PSWEET_7_QFUNTS</v>
          </cell>
        </row>
        <row r="894">
          <cell r="X894" t="str">
            <v>PTLOMA_6_NTCCGN</v>
          </cell>
        </row>
        <row r="895">
          <cell r="X895" t="str">
            <v>PTLOMA_6_NTCQF</v>
          </cell>
        </row>
        <row r="896">
          <cell r="X896" t="str">
            <v>PWEST_1_UNIT</v>
          </cell>
        </row>
        <row r="897">
          <cell r="X897" t="str">
            <v>RALSTN_7_UNIT 1</v>
          </cell>
        </row>
        <row r="898">
          <cell r="X898" t="str">
            <v>RCKCRK_7_UNIT 1</v>
          </cell>
        </row>
        <row r="899">
          <cell r="X899" t="str">
            <v>RCKCRK_7_UNIT 2</v>
          </cell>
        </row>
        <row r="900">
          <cell r="X900" t="str">
            <v>RECTOR_2_KAWEAH</v>
          </cell>
        </row>
        <row r="901">
          <cell r="X901" t="str">
            <v>RECTOR_2_KAWH 1</v>
          </cell>
        </row>
        <row r="902">
          <cell r="X902" t="str">
            <v>RECTOR_2_QF</v>
          </cell>
        </row>
        <row r="903">
          <cell r="X903" t="str">
            <v>RECTOR_7_TULARE</v>
          </cell>
        </row>
        <row r="904">
          <cell r="X904" t="str">
            <v>REDBLF_6_GEN 1</v>
          </cell>
        </row>
        <row r="905">
          <cell r="X905" t="str">
            <v>REDBLF_6_GEN 10</v>
          </cell>
        </row>
        <row r="906">
          <cell r="X906" t="str">
            <v>REDBLF_6_GEN 11</v>
          </cell>
        </row>
        <row r="907">
          <cell r="X907" t="str">
            <v>REDBLF_6_GEN 12</v>
          </cell>
        </row>
        <row r="908">
          <cell r="X908" t="str">
            <v>REDBLF_6_GEN 13</v>
          </cell>
        </row>
        <row r="909">
          <cell r="X909" t="str">
            <v>REDBLF_6_GEN 14</v>
          </cell>
        </row>
        <row r="910">
          <cell r="X910" t="str">
            <v>REDBLF_6_GEN 15</v>
          </cell>
        </row>
        <row r="911">
          <cell r="X911" t="str">
            <v>REDBLF_6_GEN 16</v>
          </cell>
        </row>
        <row r="912">
          <cell r="X912" t="str">
            <v>REDBLF_6_GEN 2</v>
          </cell>
        </row>
        <row r="913">
          <cell r="X913" t="str">
            <v>REDBLF_6_GEN 3</v>
          </cell>
        </row>
        <row r="914">
          <cell r="X914" t="str">
            <v>REDBLF_6_GEN 4</v>
          </cell>
        </row>
        <row r="915">
          <cell r="X915" t="str">
            <v>REDBLF_6_GEN 5</v>
          </cell>
        </row>
        <row r="916">
          <cell r="X916" t="str">
            <v>REDBLF_6_GEN 6</v>
          </cell>
        </row>
        <row r="917">
          <cell r="X917" t="str">
            <v>REDBLF_6_GEN 7</v>
          </cell>
        </row>
        <row r="918">
          <cell r="X918" t="str">
            <v>REDBLF_6_GEN 8</v>
          </cell>
        </row>
        <row r="919">
          <cell r="X919" t="str">
            <v>REDBLF_6_GEN 9</v>
          </cell>
        </row>
        <row r="920">
          <cell r="X920" t="str">
            <v>REDBLF_6_UNIT</v>
          </cell>
        </row>
        <row r="921">
          <cell r="X921" t="str">
            <v>REDOND_7_UNIT 5</v>
          </cell>
        </row>
        <row r="922">
          <cell r="X922" t="str">
            <v>REDOND_7_UNIT 6</v>
          </cell>
        </row>
        <row r="923">
          <cell r="X923" t="str">
            <v>REDOND_7_UNIT 7</v>
          </cell>
        </row>
        <row r="924">
          <cell r="X924" t="str">
            <v>REDOND_7_UNIT 8</v>
          </cell>
        </row>
        <row r="925">
          <cell r="X925" t="str">
            <v>REEDLY_6_SOLAR</v>
          </cell>
        </row>
        <row r="926">
          <cell r="X926" t="str">
            <v>RHONDO_2_QF</v>
          </cell>
        </row>
        <row r="927">
          <cell r="X927" t="str">
            <v>RHONDO_6_PUENTE</v>
          </cell>
        </row>
        <row r="928">
          <cell r="X928" t="str">
            <v>RICHMN_7_BAYENV</v>
          </cell>
        </row>
        <row r="929">
          <cell r="X929" t="str">
            <v>RIOBRV_6_UNIT 1</v>
          </cell>
        </row>
        <row r="930">
          <cell r="X930" t="str">
            <v>RIOOSO_1_QF</v>
          </cell>
        </row>
        <row r="931">
          <cell r="X931" t="str">
            <v>RIVRBK_1_LNDFIL</v>
          </cell>
        </row>
        <row r="932">
          <cell r="X932" t="str">
            <v>ROLLIN_6_UNIT</v>
          </cell>
        </row>
        <row r="933">
          <cell r="X933" t="str">
            <v>ROSMDW_2_WIND1</v>
          </cell>
        </row>
        <row r="934">
          <cell r="X934" t="str">
            <v>RSMSLR_6_SOLAR1</v>
          </cell>
        </row>
        <row r="935">
          <cell r="X935" t="str">
            <v>RSMSLR_6_SOLAR2</v>
          </cell>
        </row>
        <row r="936">
          <cell r="X936" t="str">
            <v>RUSCTY_2_UNITS</v>
          </cell>
        </row>
        <row r="937">
          <cell r="X937" t="str">
            <v>RVRVEW_1_UNITA1</v>
          </cell>
        </row>
        <row r="938">
          <cell r="X938" t="str">
            <v>RVSIDE_2_RERCU3</v>
          </cell>
        </row>
        <row r="939">
          <cell r="X939" t="str">
            <v>RVSIDE_2_RERCU4</v>
          </cell>
        </row>
        <row r="940">
          <cell r="X940" t="str">
            <v>RVSIDE_6_RERCU1</v>
          </cell>
        </row>
        <row r="941">
          <cell r="X941" t="str">
            <v>RVSIDE_6_RERCU2</v>
          </cell>
        </row>
        <row r="942">
          <cell r="X942" t="str">
            <v>RVSIDE_6_SPRING</v>
          </cell>
        </row>
        <row r="943">
          <cell r="X943" t="str">
            <v>RVSIDE_7_SPRGU1</v>
          </cell>
        </row>
        <row r="944">
          <cell r="X944" t="str">
            <v>RVSIDE_7_SPRGU2</v>
          </cell>
        </row>
        <row r="945">
          <cell r="X945" t="str">
            <v>RVSIDE_7_SPRGU3</v>
          </cell>
        </row>
        <row r="946">
          <cell r="X946" t="str">
            <v>RVSIDE_7_SPRGU4</v>
          </cell>
        </row>
        <row r="947">
          <cell r="X947" t="str">
            <v>SALIRV_2_UNIT</v>
          </cell>
        </row>
        <row r="948">
          <cell r="X948" t="str">
            <v>SALTSP_7_UNIT 1</v>
          </cell>
        </row>
        <row r="949">
          <cell r="X949" t="str">
            <v>SALTSP_7_UNIT 2</v>
          </cell>
        </row>
        <row r="950">
          <cell r="X950" t="str">
            <v>SALTSP_7_UNITS</v>
          </cell>
        </row>
        <row r="951">
          <cell r="X951" t="str">
            <v>SAMPSN_6_KELCO1</v>
          </cell>
        </row>
        <row r="952">
          <cell r="X952" t="str">
            <v>SANITR_6_CTG1</v>
          </cell>
        </row>
        <row r="953">
          <cell r="X953" t="str">
            <v>SANITR_6_CTG2</v>
          </cell>
        </row>
        <row r="954">
          <cell r="X954" t="str">
            <v>SANITR_6_CTG3</v>
          </cell>
        </row>
        <row r="955">
          <cell r="X955" t="str">
            <v>SANITR_6_STG4</v>
          </cell>
        </row>
        <row r="956">
          <cell r="X956" t="str">
            <v>SANITR_6_UNITS</v>
          </cell>
        </row>
        <row r="957">
          <cell r="X957" t="str">
            <v>SANJOA_1_UNIT 1</v>
          </cell>
        </row>
        <row r="958">
          <cell r="X958" t="str">
            <v>SANLOB_1_LNDFIL</v>
          </cell>
        </row>
        <row r="959">
          <cell r="X959" t="str">
            <v>SANTFG_7_UNIT 1</v>
          </cell>
        </row>
        <row r="960">
          <cell r="X960" t="str">
            <v>SANTFG_7_UNIT 2</v>
          </cell>
        </row>
        <row r="961">
          <cell r="X961" t="str">
            <v>SANTFG_7_UNITS</v>
          </cell>
        </row>
        <row r="962">
          <cell r="X962" t="str">
            <v>SANTGO_6_COYOTE</v>
          </cell>
        </row>
        <row r="963">
          <cell r="X963" t="str">
            <v>SANWD_1_QF</v>
          </cell>
        </row>
        <row r="964">
          <cell r="X964" t="str">
            <v>SARGNT_2_UNIT</v>
          </cell>
        </row>
        <row r="965">
          <cell r="X965" t="str">
            <v>SAUGUS_2_TOLAND</v>
          </cell>
        </row>
        <row r="966">
          <cell r="X966" t="str">
            <v>SAUGUS_6_MWDFTH</v>
          </cell>
        </row>
        <row r="967">
          <cell r="X967" t="str">
            <v>SAUGUS_6_PTCHGN</v>
          </cell>
        </row>
        <row r="968">
          <cell r="X968" t="str">
            <v>SAUGUS_6_QF</v>
          </cell>
        </row>
        <row r="969">
          <cell r="X969" t="str">
            <v>SAUGUS_7_CHIQCN</v>
          </cell>
        </row>
        <row r="970">
          <cell r="X970" t="str">
            <v>SAUGUS_7_LOPEZ</v>
          </cell>
        </row>
        <row r="971">
          <cell r="X971" t="str">
            <v>SBERDO_2_PSP3</v>
          </cell>
        </row>
        <row r="972">
          <cell r="X972" t="str">
            <v>SBERDO_2_PSP4</v>
          </cell>
        </row>
        <row r="973">
          <cell r="X973" t="str">
            <v>SBERDO_2_QF</v>
          </cell>
        </row>
        <row r="974">
          <cell r="X974" t="str">
            <v>SBERDO_2_REDLND</v>
          </cell>
        </row>
        <row r="975">
          <cell r="X975" t="str">
            <v>SBERDO_2_RTS005</v>
          </cell>
        </row>
        <row r="976">
          <cell r="X976" t="str">
            <v>SBERDO_2_RTS007</v>
          </cell>
        </row>
        <row r="977">
          <cell r="X977" t="str">
            <v>SBERDO_2_SNTANA</v>
          </cell>
        </row>
        <row r="978">
          <cell r="X978" t="str">
            <v>SBERDO_6_MILLCK</v>
          </cell>
        </row>
        <row r="979">
          <cell r="X979" t="str">
            <v>SBERDO_7_CT3A</v>
          </cell>
        </row>
        <row r="980">
          <cell r="X980" t="str">
            <v>SBERDO_7_CT3B</v>
          </cell>
        </row>
        <row r="981">
          <cell r="X981" t="str">
            <v>SBERDO_7_CT4A</v>
          </cell>
        </row>
        <row r="982">
          <cell r="X982" t="str">
            <v>SBERDO_7_CT4B</v>
          </cell>
        </row>
        <row r="983">
          <cell r="X983" t="str">
            <v>SBERDO_7_STG3</v>
          </cell>
        </row>
        <row r="984">
          <cell r="X984" t="str">
            <v>SBERDO_7_STG4</v>
          </cell>
        </row>
        <row r="985">
          <cell r="X985" t="str">
            <v>SCHLTE_1_PL1X3</v>
          </cell>
        </row>
        <row r="986">
          <cell r="X986" t="str">
            <v>SCHLTE_1_UNITA1</v>
          </cell>
        </row>
        <row r="987">
          <cell r="X987" t="str">
            <v>SCHLTE_1_UNITA2</v>
          </cell>
        </row>
        <row r="988">
          <cell r="X988" t="str">
            <v>SCHNDR_1_FIVPTS</v>
          </cell>
        </row>
        <row r="989">
          <cell r="X989" t="str">
            <v>SCHNDR_1_WSTSDE</v>
          </cell>
        </row>
        <row r="990">
          <cell r="X990" t="str">
            <v>SEARLS_7_ARGUS</v>
          </cell>
        </row>
        <row r="991">
          <cell r="X991" t="str">
            <v>SEARLS_7_WESTEN</v>
          </cell>
        </row>
        <row r="992">
          <cell r="X992" t="str">
            <v>SEAWST_6_LAPOS</v>
          </cell>
        </row>
        <row r="993">
          <cell r="X993" t="str">
            <v>SEGS_1_SEGS2</v>
          </cell>
        </row>
        <row r="994">
          <cell r="X994" t="str">
            <v>SENTNL_2_CTG1</v>
          </cell>
        </row>
        <row r="995">
          <cell r="X995" t="str">
            <v>SENTNL_2_CTG2</v>
          </cell>
        </row>
        <row r="996">
          <cell r="X996" t="str">
            <v>SENTNL_2_CTG3</v>
          </cell>
        </row>
        <row r="997">
          <cell r="X997" t="str">
            <v>SENTNL_2_CTG4</v>
          </cell>
        </row>
        <row r="998">
          <cell r="X998" t="str">
            <v>SENTNL_2_CTG5</v>
          </cell>
        </row>
        <row r="999">
          <cell r="X999" t="str">
            <v>SENTNL_2_CTG6</v>
          </cell>
        </row>
        <row r="1000">
          <cell r="X1000" t="str">
            <v>SENTNL_2_CTG7</v>
          </cell>
        </row>
        <row r="1001">
          <cell r="X1001" t="str">
            <v>SENTNL_2_CTG8</v>
          </cell>
        </row>
        <row r="1002">
          <cell r="X1002" t="str">
            <v>SGREGY_6_SANGER</v>
          </cell>
        </row>
        <row r="1003">
          <cell r="X1003" t="str">
            <v>SHELRF_1_UNITS</v>
          </cell>
        </row>
        <row r="1004">
          <cell r="X1004" t="str">
            <v>SHELRF_7_UNIT 1</v>
          </cell>
        </row>
        <row r="1005">
          <cell r="X1005" t="str">
            <v>SHELRF_7_UNIT 2</v>
          </cell>
        </row>
        <row r="1006">
          <cell r="X1006" t="str">
            <v>SHELRF_7_UNIT 3</v>
          </cell>
        </row>
        <row r="1007">
          <cell r="X1007" t="str">
            <v>SIERRA_1_UNITS</v>
          </cell>
        </row>
        <row r="1008">
          <cell r="X1008" t="str">
            <v>SISQUC_1_SMARIA</v>
          </cell>
        </row>
        <row r="1009">
          <cell r="X1009" t="str">
            <v>SJOSEA_7_SJCONV</v>
          </cell>
        </row>
        <row r="1010">
          <cell r="X1010" t="str">
            <v>SLSTR1_2_SOLAR1</v>
          </cell>
        </row>
        <row r="1011">
          <cell r="X1011" t="str">
            <v>SLSTR1_2_SOLR1A</v>
          </cell>
        </row>
        <row r="1012">
          <cell r="X1012" t="str">
            <v>SLSTR2_2_SOLAR2</v>
          </cell>
        </row>
        <row r="1013">
          <cell r="X1013" t="str">
            <v>SLUISP_2_UNIT 1</v>
          </cell>
        </row>
        <row r="1014">
          <cell r="X1014" t="str">
            <v>SLUISP_2_UNIT 2</v>
          </cell>
        </row>
        <row r="1015">
          <cell r="X1015" t="str">
            <v>SLUISP_2_UNIT 3</v>
          </cell>
        </row>
        <row r="1016">
          <cell r="X1016" t="str">
            <v>SLUISP_2_UNIT 4</v>
          </cell>
        </row>
        <row r="1017">
          <cell r="X1017" t="str">
            <v>SLUISP_2_UNIT 5</v>
          </cell>
        </row>
        <row r="1018">
          <cell r="X1018" t="str">
            <v>SLUISP_2_UNIT 6</v>
          </cell>
        </row>
        <row r="1019">
          <cell r="X1019" t="str">
            <v>SLUISP_2_UNIT 7</v>
          </cell>
        </row>
        <row r="1020">
          <cell r="X1020" t="str">
            <v>SLUISP_2_UNIT 8</v>
          </cell>
        </row>
        <row r="1021">
          <cell r="X1021" t="str">
            <v>SLUISP_2_UNITS</v>
          </cell>
        </row>
        <row r="1022">
          <cell r="X1022" t="str">
            <v>SLVRPK_7_SPP</v>
          </cell>
        </row>
        <row r="1023">
          <cell r="X1023" t="str">
            <v>SLYCRK_1_UNIT 1</v>
          </cell>
        </row>
        <row r="1024">
          <cell r="X1024" t="str">
            <v>SMARQF_1_UNIT 1</v>
          </cell>
        </row>
        <row r="1025">
          <cell r="X1025" t="str">
            <v>SMPAND_7_UNIT</v>
          </cell>
        </row>
        <row r="1026">
          <cell r="X1026" t="str">
            <v>SMPRIP_1_SMPSON</v>
          </cell>
        </row>
        <row r="1027">
          <cell r="X1027" t="str">
            <v>SMRCOS_6_LNDFIL</v>
          </cell>
        </row>
        <row r="1028">
          <cell r="X1028" t="str">
            <v>SMRCOS_6_UNIT 1</v>
          </cell>
        </row>
        <row r="1029">
          <cell r="X1029" t="str">
            <v>SMUDGO_7_UNIT 1</v>
          </cell>
        </row>
        <row r="1030">
          <cell r="X1030" t="str">
            <v>SNCLRA_2_HOWLNG</v>
          </cell>
        </row>
        <row r="1031">
          <cell r="X1031" t="str">
            <v>SNCLRA_6_OXGEN</v>
          </cell>
        </row>
        <row r="1032">
          <cell r="X1032" t="str">
            <v>SNCLRA_6_PROCGN</v>
          </cell>
        </row>
        <row r="1033">
          <cell r="X1033" t="str">
            <v>SNCLRA_6_QF</v>
          </cell>
        </row>
        <row r="1034">
          <cell r="X1034" t="str">
            <v>SNCLRA_6_WILLMT</v>
          </cell>
        </row>
        <row r="1035">
          <cell r="X1035" t="str">
            <v>SNDBAR_7_UNIT 1</v>
          </cell>
        </row>
        <row r="1036">
          <cell r="X1036" t="str">
            <v>SNMALF_6_UNITS</v>
          </cell>
        </row>
        <row r="1037">
          <cell r="X1037" t="str">
            <v>SOLDAD_1_SLDPRS</v>
          </cell>
        </row>
        <row r="1038">
          <cell r="X1038" t="str">
            <v>SOUTH_2_UNIT</v>
          </cell>
        </row>
        <row r="1039">
          <cell r="X1039" t="str">
            <v>SPAULD_6_UNIT 1</v>
          </cell>
        </row>
        <row r="1040">
          <cell r="X1040" t="str">
            <v>SPAULD_6_UNIT 2</v>
          </cell>
        </row>
        <row r="1041">
          <cell r="X1041" t="str">
            <v>SPAULD_6_UNIT 3</v>
          </cell>
        </row>
        <row r="1042">
          <cell r="X1042" t="str">
            <v>SPAULD_6_UNIT12</v>
          </cell>
        </row>
        <row r="1043">
          <cell r="X1043" t="str">
            <v>SPBURN_2_UNIT 1</v>
          </cell>
        </row>
        <row r="1044">
          <cell r="X1044" t="str">
            <v>SPBURN_7_SNOWMT</v>
          </cell>
        </row>
        <row r="1045">
          <cell r="X1045" t="str">
            <v>SPI LI_2_UNIT 1</v>
          </cell>
        </row>
        <row r="1046">
          <cell r="X1046" t="str">
            <v>SPIAND_1_UNIT</v>
          </cell>
        </row>
        <row r="1047">
          <cell r="X1047" t="str">
            <v>SPICER_1_UNIT 1</v>
          </cell>
        </row>
        <row r="1048">
          <cell r="X1048" t="str">
            <v>SPICER_1_UNIT 2</v>
          </cell>
        </row>
        <row r="1049">
          <cell r="X1049" t="str">
            <v>SPICER_1_UNIT 3</v>
          </cell>
        </row>
        <row r="1050">
          <cell r="X1050" t="str">
            <v>SPICER_1_UNITS</v>
          </cell>
        </row>
        <row r="1051">
          <cell r="X1051" t="str">
            <v>SPIFBD_1_PL1X2</v>
          </cell>
        </row>
        <row r="1052">
          <cell r="X1052" t="str">
            <v>SPQUIN_6_SRPCQU</v>
          </cell>
        </row>
        <row r="1053">
          <cell r="X1053" t="str">
            <v>SPRGAP_1_UNIT 1</v>
          </cell>
        </row>
        <row r="1054">
          <cell r="X1054" t="str">
            <v>SPRGVL_2_QF</v>
          </cell>
        </row>
        <row r="1055">
          <cell r="X1055" t="str">
            <v>SPRGVL_2_TULE</v>
          </cell>
        </row>
        <row r="1056">
          <cell r="X1056" t="str">
            <v>SPRGVL_2_TULESC</v>
          </cell>
        </row>
        <row r="1057">
          <cell r="X1057" t="str">
            <v>SPSUSN_6_UNIT</v>
          </cell>
        </row>
        <row r="1058">
          <cell r="X1058" t="str">
            <v>SRINTL_6_UNIT</v>
          </cell>
        </row>
        <row r="1059">
          <cell r="X1059" t="str">
            <v>STANIS_7_UNIT 1</v>
          </cell>
        </row>
        <row r="1060">
          <cell r="X1060" t="str">
            <v>STAT B_6_SOLTRB</v>
          </cell>
        </row>
        <row r="1061">
          <cell r="X1061" t="str">
            <v>STAUFF_1_UNIT</v>
          </cell>
        </row>
        <row r="1062">
          <cell r="X1062" t="str">
            <v>STIGCT_2_LODI</v>
          </cell>
        </row>
        <row r="1063">
          <cell r="X1063" t="str">
            <v>STNRES_1_UNIT</v>
          </cell>
        </row>
        <row r="1064">
          <cell r="X1064" t="str">
            <v>STOILS_1_UNITS</v>
          </cell>
        </row>
        <row r="1065">
          <cell r="X1065" t="str">
            <v>STOREY_7_MDRCHW</v>
          </cell>
        </row>
        <row r="1066">
          <cell r="X1066" t="str">
            <v>STRMVW_7_SDSU B</v>
          </cell>
        </row>
        <row r="1067">
          <cell r="X1067" t="str">
            <v>STRMVW_7_SDSU C</v>
          </cell>
        </row>
        <row r="1068">
          <cell r="X1068" t="str">
            <v>STROUD_6_SOLAR</v>
          </cell>
        </row>
        <row r="1069">
          <cell r="X1069" t="str">
            <v>SUISUN_7_CTYFAI</v>
          </cell>
        </row>
        <row r="1070">
          <cell r="X1070" t="str">
            <v>SUNNY_1_UNIT</v>
          </cell>
        </row>
        <row r="1071">
          <cell r="X1071" t="str">
            <v>SUNRIS_2_PL1X3</v>
          </cell>
        </row>
        <row r="1072">
          <cell r="X1072" t="str">
            <v>SUNRIS_2_UNIT 1</v>
          </cell>
        </row>
        <row r="1073">
          <cell r="X1073" t="str">
            <v>SUNRIS_2_UNIT 2</v>
          </cell>
        </row>
        <row r="1074">
          <cell r="X1074" t="str">
            <v>SUNRIS_2_UNIT 3</v>
          </cell>
        </row>
        <row r="1075">
          <cell r="X1075" t="str">
            <v>SUNSET_2_UNIT A</v>
          </cell>
        </row>
        <row r="1076">
          <cell r="X1076" t="str">
            <v>SUNSET_2_UNIT B</v>
          </cell>
        </row>
        <row r="1077">
          <cell r="X1077" t="str">
            <v>SUNSET_2_UNIT C</v>
          </cell>
        </row>
        <row r="1078">
          <cell r="X1078" t="str">
            <v>SUNSET_2_UNITS</v>
          </cell>
        </row>
        <row r="1079">
          <cell r="X1079" t="str">
            <v>SUNSHN_2_LNDFL</v>
          </cell>
        </row>
        <row r="1080">
          <cell r="X1080" t="str">
            <v>SUNSHN_2_LNDFL1</v>
          </cell>
        </row>
        <row r="1081">
          <cell r="X1081" t="str">
            <v>SUNSHN_2_LNDFL2</v>
          </cell>
        </row>
        <row r="1082">
          <cell r="X1082" t="str">
            <v>SUNSHN_2_LNDFL3</v>
          </cell>
        </row>
        <row r="1083">
          <cell r="X1083" t="str">
            <v>SUNSHN_2_LNDFL4</v>
          </cell>
        </row>
        <row r="1084">
          <cell r="X1084" t="str">
            <v>SUNSHN_2_LNDFL5</v>
          </cell>
        </row>
        <row r="1085">
          <cell r="X1085" t="str">
            <v>SUTTER_2_CTG1</v>
          </cell>
        </row>
        <row r="1086">
          <cell r="X1086" t="str">
            <v>SUTTER_2_CTG2</v>
          </cell>
        </row>
        <row r="1087">
          <cell r="X1087" t="str">
            <v>SUTTER_2_PL1X3</v>
          </cell>
        </row>
        <row r="1088">
          <cell r="X1088" t="str">
            <v>SUTTER_2_STG</v>
          </cell>
        </row>
        <row r="1089">
          <cell r="X1089" t="str">
            <v>SYCAMR_2_UNIT 1</v>
          </cell>
        </row>
        <row r="1090">
          <cell r="X1090" t="str">
            <v>SYCAMR_2_UNIT 2</v>
          </cell>
        </row>
        <row r="1091">
          <cell r="X1091" t="str">
            <v>SYCAMR_2_UNIT 3</v>
          </cell>
        </row>
        <row r="1092">
          <cell r="X1092" t="str">
            <v>SYCAMR_2_UNIT 4</v>
          </cell>
        </row>
        <row r="1093">
          <cell r="X1093" t="str">
            <v>SYLMAR_2_LDWP</v>
          </cell>
        </row>
        <row r="1094">
          <cell r="X1094" t="str">
            <v>TANHIL_6_SOLART</v>
          </cell>
        </row>
        <row r="1095">
          <cell r="X1095" t="str">
            <v>TBLMTN_6_QF</v>
          </cell>
        </row>
        <row r="1096">
          <cell r="X1096" t="str">
            <v>TEMBLR_7_WELLPT</v>
          </cell>
        </row>
        <row r="1097">
          <cell r="X1097" t="str">
            <v>TENGEN_2_PL1X2</v>
          </cell>
        </row>
        <row r="1098">
          <cell r="X1098" t="str">
            <v>TENGEN_6_UNIT 1</v>
          </cell>
        </row>
        <row r="1099">
          <cell r="X1099" t="str">
            <v>TENGEN_6_UNIT 2</v>
          </cell>
        </row>
        <row r="1100">
          <cell r="X1100" t="str">
            <v>TERMEX_2_PL1X3</v>
          </cell>
        </row>
        <row r="1101">
          <cell r="X1101" t="str">
            <v>TESLA_1_QF</v>
          </cell>
        </row>
        <row r="1102">
          <cell r="X1102" t="str">
            <v>THERMA_2_UNIT 1</v>
          </cell>
        </row>
        <row r="1103">
          <cell r="X1103" t="str">
            <v>THERMA_2_UNIT 2</v>
          </cell>
        </row>
        <row r="1104">
          <cell r="X1104" t="str">
            <v>THERMA_2_UNIT 3</v>
          </cell>
        </row>
        <row r="1105">
          <cell r="X1105" t="str">
            <v>THERMA_2_UNIT 4</v>
          </cell>
        </row>
        <row r="1106">
          <cell r="X1106" t="str">
            <v>THMENG_1_UNIT 1</v>
          </cell>
        </row>
        <row r="1107">
          <cell r="X1107" t="str">
            <v>TIDWTR_2_UNIT 1</v>
          </cell>
        </row>
        <row r="1108">
          <cell r="X1108" t="str">
            <v>TIDWTR_2_UNIT 2</v>
          </cell>
        </row>
        <row r="1109">
          <cell r="X1109" t="str">
            <v>TIDWTR_2_UNIT 3</v>
          </cell>
        </row>
        <row r="1110">
          <cell r="X1110" t="str">
            <v>TIDWTR_2_UNITS</v>
          </cell>
        </row>
        <row r="1111">
          <cell r="X1111" t="str">
            <v>TIFFNY_1_DILLON</v>
          </cell>
        </row>
        <row r="1112">
          <cell r="X1112" t="str">
            <v>TIGRCK_7_UNIT 1</v>
          </cell>
        </row>
        <row r="1113">
          <cell r="X1113" t="str">
            <v>TIGRCK_7_UNIT 2</v>
          </cell>
        </row>
        <row r="1114">
          <cell r="X1114" t="str">
            <v>TIGRCK_7_UNITS</v>
          </cell>
        </row>
        <row r="1115">
          <cell r="X1115" t="str">
            <v>TKOPWR_2_UNIT</v>
          </cell>
        </row>
        <row r="1116">
          <cell r="X1116" t="str">
            <v>TMPLTN_2_SOLAR</v>
          </cell>
        </row>
        <row r="1117">
          <cell r="X1117" t="str">
            <v>TOADTW_6_UNIT</v>
          </cell>
        </row>
        <row r="1118">
          <cell r="X1118" t="str">
            <v>TOPAZ_2_SOLAR</v>
          </cell>
        </row>
        <row r="1119">
          <cell r="X1119" t="str">
            <v>TULLCK_7_UNIT 1</v>
          </cell>
        </row>
        <row r="1120">
          <cell r="X1120" t="str">
            <v>TULLCK_7_UNIT 2</v>
          </cell>
        </row>
        <row r="1121">
          <cell r="X1121" t="str">
            <v>TULLCK_7_UNIT 3</v>
          </cell>
        </row>
        <row r="1122">
          <cell r="X1122" t="str">
            <v>TULLCK_7_UNITS</v>
          </cell>
        </row>
        <row r="1123">
          <cell r="X1123" t="str">
            <v>TUPMAN_1_BIOGAS</v>
          </cell>
        </row>
        <row r="1124">
          <cell r="X1124" t="str">
            <v>TWISSL_6_SOLAR</v>
          </cell>
        </row>
        <row r="1125">
          <cell r="X1125" t="str">
            <v>TXMCKT_6_UNIT</v>
          </cell>
        </row>
        <row r="1126">
          <cell r="X1126" t="str">
            <v>UCMTG_7_UCSD1</v>
          </cell>
        </row>
        <row r="1127">
          <cell r="X1127" t="str">
            <v>UCMTG_7_UCSD2</v>
          </cell>
        </row>
        <row r="1128">
          <cell r="X1128" t="str">
            <v>UKIAH_7_LAKEMN</v>
          </cell>
        </row>
        <row r="1129">
          <cell r="X1129" t="str">
            <v>ULTOGL_1_POSO</v>
          </cell>
        </row>
        <row r="1130">
          <cell r="X1130" t="str">
            <v>ULTPCH_1_UNIT 1</v>
          </cell>
        </row>
        <row r="1131">
          <cell r="X1131" t="str">
            <v>ULTPFR_1_UNIT 1</v>
          </cell>
        </row>
        <row r="1132">
          <cell r="X1132" t="str">
            <v>ULTRCK_2_UNIT</v>
          </cell>
        </row>
        <row r="1133">
          <cell r="X1133" t="str">
            <v>UNCHEM_1_UNIT</v>
          </cell>
        </row>
        <row r="1134">
          <cell r="X1134" t="str">
            <v>UNOCAL_1_UNIT 1</v>
          </cell>
        </row>
        <row r="1135">
          <cell r="X1135" t="str">
            <v>UNOCAL_1_UNIT 2</v>
          </cell>
        </row>
        <row r="1136">
          <cell r="X1136" t="str">
            <v>UNOCAL_1_UNIT 3</v>
          </cell>
        </row>
        <row r="1137">
          <cell r="X1137" t="str">
            <v>UNOCAL_1_UNITS</v>
          </cell>
        </row>
        <row r="1138">
          <cell r="X1138" t="str">
            <v>UNTDQF_7_UNITS</v>
          </cell>
        </row>
        <row r="1139">
          <cell r="X1139" t="str">
            <v>UNVRSY_1_UNIT 1</v>
          </cell>
        </row>
        <row r="1140">
          <cell r="X1140" t="str">
            <v>URBAN_6_NMED1</v>
          </cell>
        </row>
        <row r="1141">
          <cell r="X1141" t="str">
            <v>USWND1_2_UNITS</v>
          </cell>
        </row>
        <row r="1142">
          <cell r="X1142" t="str">
            <v>USWND2_1_UNITS</v>
          </cell>
        </row>
        <row r="1143">
          <cell r="X1143" t="str">
            <v>USWND4_2_UNITS</v>
          </cell>
        </row>
        <row r="1144">
          <cell r="X1144" t="str">
            <v>USWNDR_2_SMUD</v>
          </cell>
        </row>
        <row r="1145">
          <cell r="X1145" t="str">
            <v>USWNDR_2_SMUD2</v>
          </cell>
        </row>
        <row r="1146">
          <cell r="X1146" t="str">
            <v>USWNDR_2_UNITS</v>
          </cell>
        </row>
        <row r="1147">
          <cell r="X1147" t="str">
            <v>USWPFK_6_FRICK</v>
          </cell>
        </row>
        <row r="1148">
          <cell r="X1148" t="str">
            <v>USWPJR_2_UNITS</v>
          </cell>
        </row>
        <row r="1149">
          <cell r="X1149" t="str">
            <v>VACADX_1_NAS</v>
          </cell>
        </row>
        <row r="1150">
          <cell r="X1150" t="str">
            <v>VACADX_1_QF</v>
          </cell>
        </row>
        <row r="1151">
          <cell r="X1151" t="str">
            <v>VACADX_1_SOLAR</v>
          </cell>
        </row>
        <row r="1152">
          <cell r="X1152" t="str">
            <v>VACADX_1_UNITA1</v>
          </cell>
        </row>
        <row r="1153">
          <cell r="X1153" t="str">
            <v>VALLEY_5_PERRIS</v>
          </cell>
        </row>
        <row r="1154">
          <cell r="X1154" t="str">
            <v>VALLEY_5_REDMTN</v>
          </cell>
        </row>
        <row r="1155">
          <cell r="X1155" t="str">
            <v>VALLEY_5_RTS044</v>
          </cell>
        </row>
        <row r="1156">
          <cell r="X1156" t="str">
            <v>VALLEY_7_BADLND</v>
          </cell>
        </row>
        <row r="1157">
          <cell r="X1157" t="str">
            <v>VALLEY_7_UNITA1</v>
          </cell>
        </row>
        <row r="1158">
          <cell r="X1158" t="str">
            <v>VEDDER_1_SEKERN</v>
          </cell>
        </row>
        <row r="1159">
          <cell r="X1159" t="str">
            <v>VERNON_6_GONZL1</v>
          </cell>
        </row>
        <row r="1160">
          <cell r="X1160" t="str">
            <v>VERNON_6_GONZL2</v>
          </cell>
        </row>
        <row r="1161">
          <cell r="X1161" t="str">
            <v>VERNON_6_MALBRG</v>
          </cell>
        </row>
        <row r="1162">
          <cell r="X1162" t="str">
            <v>VERNON_7_CTG1</v>
          </cell>
        </row>
        <row r="1163">
          <cell r="X1163" t="str">
            <v>VERNON_7_CTG2</v>
          </cell>
        </row>
        <row r="1164">
          <cell r="X1164" t="str">
            <v>VERNON_7_STG3</v>
          </cell>
        </row>
        <row r="1165">
          <cell r="X1165" t="str">
            <v>VESTAL_2_KERN</v>
          </cell>
        </row>
        <row r="1166">
          <cell r="X1166" t="str">
            <v>VESTAL_2_RTS042</v>
          </cell>
        </row>
        <row r="1167">
          <cell r="X1167" t="str">
            <v>VESTAL_2_WELLHD</v>
          </cell>
        </row>
        <row r="1168">
          <cell r="X1168" t="str">
            <v>VESTAL_6_KERNU1</v>
          </cell>
        </row>
        <row r="1169">
          <cell r="X1169" t="str">
            <v>VESTAL_6_KERNU2</v>
          </cell>
        </row>
        <row r="1170">
          <cell r="X1170" t="str">
            <v>VESTAL_6_QF</v>
          </cell>
        </row>
        <row r="1171">
          <cell r="X1171" t="str">
            <v>VESTAL_6_ULTRGN</v>
          </cell>
        </row>
        <row r="1172">
          <cell r="X1172" t="str">
            <v>VESTAL_6_WDFIRE</v>
          </cell>
        </row>
        <row r="1173">
          <cell r="X1173" t="str">
            <v>VICTOR_1_EXSLRA</v>
          </cell>
        </row>
        <row r="1174">
          <cell r="X1174" t="str">
            <v>VICTOR_1_EXSLRB</v>
          </cell>
        </row>
        <row r="1175">
          <cell r="X1175" t="str">
            <v>VICTOR_1_QF</v>
          </cell>
        </row>
        <row r="1176">
          <cell r="X1176" t="str">
            <v>VICTOR_1_SLRHES</v>
          </cell>
        </row>
        <row r="1177">
          <cell r="X1177" t="str">
            <v>VICTOR_1_SOLAR1</v>
          </cell>
        </row>
        <row r="1178">
          <cell r="X1178" t="str">
            <v>VILLPK_2_VALLYV</v>
          </cell>
        </row>
        <row r="1179">
          <cell r="X1179" t="str">
            <v>VILLPK_6_MWDYOR</v>
          </cell>
        </row>
        <row r="1180">
          <cell r="X1180" t="str">
            <v>VINCNT_2_QF</v>
          </cell>
        </row>
        <row r="1181">
          <cell r="X1181" t="str">
            <v>VINCNT_2_WESTWD</v>
          </cell>
        </row>
        <row r="1182">
          <cell r="X1182" t="str">
            <v>VISTA_2_FCELL</v>
          </cell>
        </row>
        <row r="1183">
          <cell r="X1183" t="str">
            <v>VISTA_2_RIALTO</v>
          </cell>
        </row>
        <row r="1184">
          <cell r="X1184" t="str">
            <v>VISTA_6_QF</v>
          </cell>
        </row>
        <row r="1185">
          <cell r="X1185" t="str">
            <v>VLCNTR_6_VCSLR1</v>
          </cell>
        </row>
        <row r="1186">
          <cell r="X1186" t="str">
            <v>VLCNTR_6_VCSLR2</v>
          </cell>
        </row>
        <row r="1187">
          <cell r="X1187" t="str">
            <v>VLYHOM_7_SSJID</v>
          </cell>
        </row>
        <row r="1188">
          <cell r="X1188" t="str">
            <v>VOLTA_2_UNIT 1</v>
          </cell>
        </row>
        <row r="1189">
          <cell r="X1189" t="str">
            <v>VOLTA_2_UNIT 2</v>
          </cell>
        </row>
        <row r="1190">
          <cell r="X1190" t="str">
            <v>VOLTA_6_DIGHYD</v>
          </cell>
        </row>
        <row r="1191">
          <cell r="X1191" t="str">
            <v>VOLTA_7_BAILEY</v>
          </cell>
        </row>
        <row r="1192">
          <cell r="X1192" t="str">
            <v>VOLTA_7_QFUNTS</v>
          </cell>
        </row>
        <row r="1193">
          <cell r="X1193" t="str">
            <v>WADHAM_6_UNIT</v>
          </cell>
        </row>
        <row r="1194">
          <cell r="X1194" t="str">
            <v>WALCRK_2_CTG1</v>
          </cell>
        </row>
        <row r="1195">
          <cell r="X1195" t="str">
            <v>WALCRK_2_CTG2</v>
          </cell>
        </row>
        <row r="1196">
          <cell r="X1196" t="str">
            <v>WALCRK_2_CTG3</v>
          </cell>
        </row>
        <row r="1197">
          <cell r="X1197" t="str">
            <v>WALCRK_2_CTG4</v>
          </cell>
        </row>
        <row r="1198">
          <cell r="X1198" t="str">
            <v>WALCRK_2_CTG5</v>
          </cell>
        </row>
        <row r="1199">
          <cell r="X1199" t="str">
            <v>WALNUT_2_SOLAR</v>
          </cell>
        </row>
        <row r="1200">
          <cell r="X1200" t="str">
            <v>WALNUT_6_HILLGEN</v>
          </cell>
        </row>
        <row r="1201">
          <cell r="X1201" t="str">
            <v>WALNUT_7_WCOVCT</v>
          </cell>
        </row>
        <row r="1202">
          <cell r="X1202" t="str">
            <v>WALNUT_7_WCOVST</v>
          </cell>
        </row>
        <row r="1203">
          <cell r="X1203" t="str">
            <v>WARNE_2_UNIT</v>
          </cell>
        </row>
        <row r="1204">
          <cell r="X1204" t="str">
            <v>WARNE_2_UNIT 1</v>
          </cell>
        </row>
        <row r="1205">
          <cell r="X1205" t="str">
            <v>WARNE_2_UNIT 2</v>
          </cell>
        </row>
        <row r="1206">
          <cell r="X1206" t="str">
            <v>WAUKNA_1_SOLAR</v>
          </cell>
        </row>
        <row r="1207">
          <cell r="X1207" t="str">
            <v>WDFRDF_2_UNITS</v>
          </cell>
        </row>
        <row r="1208">
          <cell r="X1208" t="str">
            <v>WDLEAF_7_UNIT 1</v>
          </cell>
        </row>
        <row r="1209">
          <cell r="X1209" t="str">
            <v>WEBER_6_FORWRD</v>
          </cell>
        </row>
        <row r="1210">
          <cell r="X1210" t="str">
            <v>WESTPT_2_UNIT</v>
          </cell>
        </row>
        <row r="1211">
          <cell r="X1211" t="str">
            <v>WFRESN_1_SOLAR</v>
          </cell>
        </row>
        <row r="1212">
          <cell r="X1212" t="str">
            <v>WHEATL_6_LNDFIL</v>
          </cell>
        </row>
        <row r="1213">
          <cell r="X1213" t="str">
            <v>WHTWTR_1_WINDA1</v>
          </cell>
        </row>
        <row r="1214">
          <cell r="X1214" t="str">
            <v>WINAMD_6_UNIT 1</v>
          </cell>
        </row>
        <row r="1215">
          <cell r="X1215" t="str">
            <v>WINAMD_6_UNIT 2</v>
          </cell>
        </row>
        <row r="1216">
          <cell r="X1216" t="str">
            <v>WISE_1_UNIT 1</v>
          </cell>
        </row>
        <row r="1217">
          <cell r="X1217" t="str">
            <v>WISE_1_UNIT 2</v>
          </cell>
        </row>
        <row r="1218">
          <cell r="X1218" t="str">
            <v>WISHON_6_UNIT 1</v>
          </cell>
        </row>
        <row r="1219">
          <cell r="X1219" t="str">
            <v>WISHON_6_UNIT 2</v>
          </cell>
        </row>
        <row r="1220">
          <cell r="X1220" t="str">
            <v>WISHON_6_UNIT 3</v>
          </cell>
        </row>
        <row r="1221">
          <cell r="X1221" t="str">
            <v>WISHON_6_UNIT 4</v>
          </cell>
        </row>
        <row r="1222">
          <cell r="X1222" t="str">
            <v>WISHON_6_UNITS</v>
          </cell>
        </row>
        <row r="1223">
          <cell r="X1223" t="str">
            <v>WLLWCR_6_CEDRFL</v>
          </cell>
        </row>
        <row r="1224">
          <cell r="X1224" t="str">
            <v>WNDMAS_2_UNIT 1</v>
          </cell>
        </row>
        <row r="1225">
          <cell r="X1225" t="str">
            <v>WNDSTR_2_WIND</v>
          </cell>
        </row>
        <row r="1226">
          <cell r="X1226" t="str">
            <v>WNDSTR_2_WIND1</v>
          </cell>
        </row>
        <row r="1227">
          <cell r="X1227" t="str">
            <v>WNDSTR_2_WIND2</v>
          </cell>
        </row>
        <row r="1228">
          <cell r="X1228" t="str">
            <v>WOLFSK_1_UNITA1</v>
          </cell>
        </row>
        <row r="1229">
          <cell r="X1229" t="str">
            <v>WRGHTP_7_AMENGY</v>
          </cell>
        </row>
        <row r="1230">
          <cell r="X1230" t="str">
            <v>WSENGY_1_UNIT 1</v>
          </cell>
        </row>
        <row r="1231">
          <cell r="X1231" t="str">
            <v>YUBACT_1_SUNSWT</v>
          </cell>
        </row>
        <row r="1232">
          <cell r="X1232" t="str">
            <v>YUBACT_6_UNITA1</v>
          </cell>
        </row>
        <row r="1233">
          <cell r="X1233" t="str">
            <v>ZANKER_1_UNIT 1</v>
          </cell>
        </row>
        <row r="1234">
          <cell r="X1234" t="str">
            <v>ZANKER_1_UNIT 2</v>
          </cell>
        </row>
        <row r="1235">
          <cell r="X1235" t="str">
            <v>ZOND_6_UNIT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_Entry_Form"/>
      <sheetName val="List_Data"/>
    </sheetNames>
    <sheetDataSet>
      <sheetData sheetId="0"/>
      <sheetData sheetId="1"/>
      <sheetData sheetId="2">
        <row r="2">
          <cell r="D2" t="str">
            <v>3PR - 3 Phases Renewable Energy</v>
          </cell>
        </row>
        <row r="3">
          <cell r="D3" t="str">
            <v>AGER - Agera Energy</v>
          </cell>
        </row>
        <row r="4">
          <cell r="D4" t="str">
            <v>APM - American PowerNet Management</v>
          </cell>
        </row>
        <row r="5">
          <cell r="D5" t="str">
            <v>AVCE - Apple Valley Clean Energy</v>
          </cell>
        </row>
        <row r="6">
          <cell r="D6" t="str">
            <v>CES - Calpine Energy Solutions</v>
          </cell>
        </row>
        <row r="7">
          <cell r="D7" t="str">
            <v>CPA - Calpine Power America</v>
          </cell>
        </row>
        <row r="8">
          <cell r="D8" t="str">
            <v>COBA - City of Baldwin Park</v>
          </cell>
        </row>
        <row r="9">
          <cell r="D9" t="str">
            <v>COCO - City of Commerce</v>
          </cell>
        </row>
        <row r="10">
          <cell r="D10" t="str">
            <v>COPA - City of Palmdale</v>
          </cell>
        </row>
        <row r="11">
          <cell r="D11" t="str">
            <v>COPO - City of Pomona</v>
          </cell>
        </row>
        <row r="12">
          <cell r="D12" t="str">
            <v>COHA - City of Hanford</v>
          </cell>
        </row>
        <row r="13">
          <cell r="D13" t="str">
            <v>LACC - Clean Power Alliance of Southern California</v>
          </cell>
        </row>
        <row r="14">
          <cell r="D14" t="str">
            <v>CPSF - CleanPowerSF</v>
          </cell>
        </row>
        <row r="15">
          <cell r="D15" t="str">
            <v>CEM1 - Commercial Energy of California</v>
          </cell>
        </row>
        <row r="16">
          <cell r="D16" t="str">
            <v>CNE - Constellation NewEnergy</v>
          </cell>
        </row>
        <row r="17">
          <cell r="D17" t="str">
            <v>DCE - Desert Community Energy</v>
          </cell>
        </row>
        <row r="18">
          <cell r="D18" t="str">
            <v>DEB - Direct Energy Business</v>
          </cell>
        </row>
        <row r="19">
          <cell r="D19" t="str">
            <v>DES - Direct Energy Services</v>
          </cell>
        </row>
        <row r="20">
          <cell r="D20" t="str">
            <v>EBCE - East Bay Community Energy</v>
          </cell>
        </row>
        <row r="21">
          <cell r="D21" t="str">
            <v>EIPS - EDF Trading</v>
          </cell>
        </row>
        <row r="22">
          <cell r="D22" t="str">
            <v>GECA - Gexa Energy California</v>
          </cell>
        </row>
        <row r="23">
          <cell r="D23" t="str">
            <v>CEI - Just Energy Solution</v>
          </cell>
        </row>
        <row r="24">
          <cell r="D24" t="str">
            <v>KCCP - King City Community Power</v>
          </cell>
        </row>
        <row r="25">
          <cell r="D25" t="str">
            <v>LCE - Lancaster Choice Energy</v>
          </cell>
        </row>
        <row r="26">
          <cell r="D26" t="str">
            <v>LPDE - Liberty Power Delaware</v>
          </cell>
        </row>
        <row r="27">
          <cell r="D27" t="str">
            <v>LPH - Liberty Power Holdings</v>
          </cell>
        </row>
        <row r="28">
          <cell r="D28" t="str">
            <v>MPG - Mansfield Power and Gas</v>
          </cell>
        </row>
        <row r="29">
          <cell r="D29" t="str">
            <v>MCE - Marin Clean Energy</v>
          </cell>
        </row>
        <row r="30">
          <cell r="D30" t="str">
            <v>MBCP - Monterey Bay Community Power Authority</v>
          </cell>
        </row>
        <row r="31">
          <cell r="D31" t="str">
            <v>PGE - Pacific Gas &amp; Electric</v>
          </cell>
        </row>
        <row r="32">
          <cell r="D32" t="str">
            <v>PALP - Palmco Power CA</v>
          </cell>
        </row>
        <row r="33">
          <cell r="D33" t="str">
            <v>PCEA - Peninsula Clean Energy Authority</v>
          </cell>
        </row>
        <row r="34">
          <cell r="D34" t="str">
            <v>PRIM - Pico Rivera Innovative Municipal Energy</v>
          </cell>
        </row>
        <row r="35">
          <cell r="D35" t="str">
            <v>PPG - Pilot Power Group</v>
          </cell>
        </row>
        <row r="36">
          <cell r="D36" t="str">
            <v>PION - Pioneer Community Energy</v>
          </cell>
        </row>
        <row r="37">
          <cell r="D37" t="str">
            <v>PRAX - Praxair Plainfield</v>
          </cell>
        </row>
        <row r="38">
          <cell r="D38" t="str">
            <v>RMEA - Rancho Mirage Energy Authority</v>
          </cell>
        </row>
        <row r="39">
          <cell r="D39" t="str">
            <v>RCEA - Redwood Coast Energy Authority</v>
          </cell>
        </row>
        <row r="40">
          <cell r="D40" t="str">
            <v>SDGE - San Diego Gas &amp; Electric</v>
          </cell>
        </row>
        <row r="41">
          <cell r="D41" t="str">
            <v>SJP - San Jacinto Power</v>
          </cell>
        </row>
        <row r="42">
          <cell r="D42" t="str">
            <v>SJCE - San Jose Clean Energy</v>
          </cell>
        </row>
        <row r="43">
          <cell r="D43" t="str">
            <v>SENA - Shell Energy North America</v>
          </cell>
        </row>
        <row r="44">
          <cell r="D44" t="str">
            <v>SVCE - Silicon Valley Clean Energy Authority</v>
          </cell>
        </row>
        <row r="45">
          <cell r="D45" t="str">
            <v>COSB - Solana Energy Alliance</v>
          </cell>
        </row>
        <row r="46">
          <cell r="D46" t="str">
            <v xml:space="preserve">SCP - Sonoma Clean Power Authority </v>
          </cell>
        </row>
        <row r="47">
          <cell r="D47" t="str">
            <v>SCE - Southern California Edison</v>
          </cell>
        </row>
        <row r="48">
          <cell r="D48" t="str">
            <v>TCEM - Tenaska California Energy Marketing</v>
          </cell>
        </row>
        <row r="49">
          <cell r="D49" t="str">
            <v>TPS - Tenaska Power Services</v>
          </cell>
        </row>
        <row r="50">
          <cell r="D50" t="str">
            <v>UCOP - The Regents of the University of California</v>
          </cell>
        </row>
        <row r="51">
          <cell r="D51" t="str">
            <v>TNG - Tiger Natural Gas</v>
          </cell>
        </row>
        <row r="52">
          <cell r="D52" t="str">
            <v>VCEA - Valley Clean Energy Alliance</v>
          </cell>
        </row>
        <row r="53">
          <cell r="D53" t="str">
            <v>WCES - Western Community Energy of Seven Cities</v>
          </cell>
        </row>
        <row r="54">
          <cell r="D54" t="str">
            <v>YEPE - YEP Energy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ader Descriptions"/>
      <sheetName val="2019 NQC List"/>
      <sheetName val="2019 Other"/>
      <sheetName val="2019 Technology Factors"/>
      <sheetName val="List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ader Descriptions"/>
      <sheetName val="2019 NQC List"/>
      <sheetName val="2019 Other"/>
      <sheetName val="2019 Technology Factors"/>
      <sheetName val="List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  <sheetName val="Sheet1"/>
    </sheetNames>
    <sheetDataSet>
      <sheetData sheetId="0" refreshError="1"/>
      <sheetData sheetId="1" refreshError="1"/>
      <sheetData sheetId="2" refreshError="1"/>
      <sheetData sheetId="3">
        <row r="11">
          <cell r="B11" t="str">
            <v>CAISO System</v>
          </cell>
        </row>
        <row r="12">
          <cell r="B12" t="str">
            <v>Big Creek-Ventura</v>
          </cell>
        </row>
        <row r="13">
          <cell r="B13" t="str">
            <v>Bay Area</v>
          </cell>
        </row>
        <row r="14">
          <cell r="B14" t="str">
            <v>Fresno</v>
          </cell>
        </row>
        <row r="15">
          <cell r="B15" t="str">
            <v>Humboldt</v>
          </cell>
        </row>
        <row r="16">
          <cell r="B16" t="str">
            <v>Kern</v>
          </cell>
        </row>
        <row r="17">
          <cell r="B17" t="str">
            <v>LA Basin</v>
          </cell>
        </row>
        <row r="18">
          <cell r="B18" t="str">
            <v>NCNB</v>
          </cell>
        </row>
        <row r="19">
          <cell r="B19" t="str">
            <v>San Diego-IV</v>
          </cell>
        </row>
        <row r="20">
          <cell r="B20" t="str">
            <v>Sierra</v>
          </cell>
        </row>
        <row r="21">
          <cell r="B21" t="str">
            <v>Stockton</v>
          </cell>
        </row>
        <row r="28">
          <cell r="B28" t="str">
            <v>North</v>
          </cell>
        </row>
        <row r="29">
          <cell r="B29" t="str">
            <v>South</v>
          </cell>
        </row>
        <row r="36">
          <cell r="B36" t="str">
            <v>Yes</v>
          </cell>
        </row>
        <row r="37">
          <cell r="B37" t="str">
            <v>No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</sheetNames>
    <sheetDataSet>
      <sheetData sheetId="0" refreshError="1"/>
      <sheetData sheetId="1" refreshError="1"/>
      <sheetData sheetId="2" refreshError="1"/>
      <sheetData sheetId="3">
        <row r="11">
          <cell r="B11" t="str">
            <v>CAISO System</v>
          </cell>
        </row>
        <row r="12">
          <cell r="B12" t="str">
            <v>Big Creek-Ventura</v>
          </cell>
        </row>
        <row r="13">
          <cell r="B13" t="str">
            <v>Bay Area</v>
          </cell>
        </row>
        <row r="14">
          <cell r="B14" t="str">
            <v>Fresno</v>
          </cell>
        </row>
        <row r="15">
          <cell r="B15" t="str">
            <v>Humboldt</v>
          </cell>
        </row>
        <row r="16">
          <cell r="B16" t="str">
            <v>Kern</v>
          </cell>
        </row>
        <row r="17">
          <cell r="B17" t="str">
            <v>LA Basin</v>
          </cell>
        </row>
        <row r="18">
          <cell r="B18" t="str">
            <v>NCNB</v>
          </cell>
        </row>
        <row r="19">
          <cell r="B19" t="str">
            <v>San Diego-IV</v>
          </cell>
        </row>
        <row r="20">
          <cell r="B20" t="str">
            <v>Sierra</v>
          </cell>
        </row>
        <row r="21">
          <cell r="B21" t="str">
            <v>Stockton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</sheetNames>
    <sheetDataSet>
      <sheetData sheetId="0" refreshError="1"/>
      <sheetData sheetId="1" refreshError="1"/>
      <sheetData sheetId="2" refreshError="1"/>
      <sheetData sheetId="3">
        <row r="11">
          <cell r="B11" t="str">
            <v>CAISO System</v>
          </cell>
        </row>
        <row r="12">
          <cell r="B12" t="str">
            <v>Big Creek-Ventura</v>
          </cell>
        </row>
        <row r="13">
          <cell r="B13" t="str">
            <v>Bay Area</v>
          </cell>
        </row>
        <row r="14">
          <cell r="B14" t="str">
            <v>Fresno</v>
          </cell>
        </row>
        <row r="15">
          <cell r="B15" t="str">
            <v>Humboldt</v>
          </cell>
        </row>
        <row r="16">
          <cell r="B16" t="str">
            <v>Kern</v>
          </cell>
        </row>
        <row r="17">
          <cell r="B17" t="str">
            <v>LA Basin</v>
          </cell>
        </row>
        <row r="18">
          <cell r="B18" t="str">
            <v>NCNB</v>
          </cell>
        </row>
        <row r="19">
          <cell r="B19" t="str">
            <v>San Diego-IV</v>
          </cell>
        </row>
        <row r="20">
          <cell r="B20" t="str">
            <v>Sierra</v>
          </cell>
        </row>
        <row r="21">
          <cell r="B21" t="str">
            <v>Stockton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min Info"/>
      <sheetName val="RA Capacity"/>
      <sheetName val="Lists"/>
      <sheetName val="Sheet1"/>
      <sheetName val="Other"/>
      <sheetName val="Resources"/>
      <sheetName val="Flexible RA Capacity"/>
      <sheetName val="PRM For Annual RA"/>
    </sheetNames>
    <sheetDataSet>
      <sheetData sheetId="0"/>
      <sheetData sheetId="1"/>
      <sheetData sheetId="2">
        <row r="6">
          <cell r="A6" t="str">
            <v>D</v>
          </cell>
        </row>
        <row r="7">
          <cell r="A7" t="str">
            <v>S</v>
          </cell>
        </row>
        <row r="8">
          <cell r="A8" t="str">
            <v>N</v>
          </cell>
        </row>
      </sheetData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7C804-428F-413D-9A62-88049787FC28}">
  <sheetPr>
    <pageSetUpPr fitToPage="1"/>
  </sheetPr>
  <dimension ref="A1:AK32"/>
  <sheetViews>
    <sheetView tabSelected="1" zoomScaleNormal="100" workbookViewId="0">
      <selection activeCell="F9" sqref="F9"/>
    </sheetView>
  </sheetViews>
  <sheetFormatPr defaultRowHeight="13.2" x14ac:dyDescent="0.25"/>
  <cols>
    <col min="1" max="1" width="19.33203125" customWidth="1"/>
    <col min="2" max="2" width="30" customWidth="1"/>
    <col min="3" max="6" width="9.44140625" customWidth="1"/>
    <col min="7" max="7" width="9.5546875" customWidth="1"/>
    <col min="8" max="8" width="10.5546875" customWidth="1"/>
    <col min="9" max="9" width="10.5546875" style="3" customWidth="1"/>
    <col min="10" max="10" width="10.6640625" customWidth="1"/>
    <col min="11" max="11" width="10.44140625" customWidth="1"/>
    <col min="12" max="12" width="10" customWidth="1"/>
    <col min="13" max="13" width="10.44140625" customWidth="1"/>
    <col min="14" max="14" width="11.109375" customWidth="1"/>
    <col min="15" max="15" width="16.33203125" bestFit="1" customWidth="1"/>
    <col min="16" max="16" width="11.5546875" customWidth="1"/>
    <col min="17" max="18" width="10.109375" customWidth="1"/>
    <col min="19" max="19" width="11.6640625" customWidth="1"/>
    <col min="20" max="21" width="15.44140625" customWidth="1"/>
    <col min="22" max="22" width="10.88671875" customWidth="1"/>
    <col min="23" max="23" width="42.44140625" customWidth="1"/>
    <col min="25" max="25" width="9.88671875" customWidth="1"/>
    <col min="36" max="36" width="13.88671875" bestFit="1" customWidth="1"/>
  </cols>
  <sheetData>
    <row r="1" spans="1:37" x14ac:dyDescent="0.25">
      <c r="G1" s="1"/>
      <c r="H1" s="2" t="s">
        <v>0</v>
      </c>
    </row>
    <row r="2" spans="1:37" x14ac:dyDescent="0.25">
      <c r="A2" s="4" t="s">
        <v>1</v>
      </c>
      <c r="B2" s="5" t="s">
        <v>2</v>
      </c>
      <c r="C2" s="6"/>
      <c r="D2" s="6"/>
      <c r="E2" s="6"/>
      <c r="F2" s="7"/>
      <c r="G2" s="7"/>
      <c r="H2" s="7"/>
    </row>
    <row r="3" spans="1:37" ht="39.6" x14ac:dyDescent="0.25">
      <c r="A3" s="8" t="s">
        <v>3</v>
      </c>
      <c r="B3" s="8" t="s">
        <v>4</v>
      </c>
      <c r="C3" s="9">
        <v>45292</v>
      </c>
      <c r="D3" s="9">
        <v>45323</v>
      </c>
      <c r="E3" s="9">
        <v>45352</v>
      </c>
      <c r="F3" s="9">
        <v>45383</v>
      </c>
      <c r="G3" s="9">
        <v>45413</v>
      </c>
      <c r="H3" s="9">
        <v>45444</v>
      </c>
      <c r="I3" s="9">
        <v>45474</v>
      </c>
      <c r="J3" s="9">
        <v>45505</v>
      </c>
      <c r="K3" s="9">
        <v>45536</v>
      </c>
      <c r="L3" s="9">
        <v>45566</v>
      </c>
      <c r="M3" s="9">
        <v>45597</v>
      </c>
      <c r="N3" s="9">
        <v>45627</v>
      </c>
      <c r="O3" s="8" t="s">
        <v>5</v>
      </c>
      <c r="P3" s="8" t="s">
        <v>6</v>
      </c>
      <c r="Q3" s="8" t="s">
        <v>7</v>
      </c>
      <c r="R3" s="8" t="s">
        <v>8</v>
      </c>
      <c r="S3" s="10" t="s">
        <v>9</v>
      </c>
      <c r="T3" s="8" t="s">
        <v>10</v>
      </c>
      <c r="U3" s="8" t="s">
        <v>11</v>
      </c>
      <c r="V3" s="11"/>
      <c r="Z3" s="12"/>
      <c r="AA3" s="12"/>
      <c r="AB3" s="12"/>
    </row>
    <row r="4" spans="1:37" x14ac:dyDescent="0.25">
      <c r="A4" s="8"/>
      <c r="B4" s="8"/>
      <c r="C4" s="13">
        <f t="shared" ref="C4:N4" si="0">SUM(C5:C12)</f>
        <v>495.32</v>
      </c>
      <c r="D4" s="13">
        <f t="shared" si="0"/>
        <v>510.02</v>
      </c>
      <c r="E4" s="13">
        <f t="shared" si="0"/>
        <v>494.61</v>
      </c>
      <c r="F4" s="13">
        <f t="shared" si="0"/>
        <v>496.38</v>
      </c>
      <c r="G4" s="13">
        <f t="shared" si="0"/>
        <v>495.88</v>
      </c>
      <c r="H4" s="13">
        <f t="shared" si="0"/>
        <v>494.96000000000004</v>
      </c>
      <c r="I4" s="13">
        <f t="shared" si="0"/>
        <v>501.28999999999996</v>
      </c>
      <c r="J4" s="13">
        <f t="shared" si="0"/>
        <v>497.27</v>
      </c>
      <c r="K4" s="13">
        <f t="shared" si="0"/>
        <v>494.05</v>
      </c>
      <c r="L4" s="13">
        <f t="shared" si="0"/>
        <v>503.65999999999997</v>
      </c>
      <c r="M4" s="13">
        <f t="shared" si="0"/>
        <v>508.81</v>
      </c>
      <c r="N4" s="13">
        <f t="shared" si="0"/>
        <v>495.35</v>
      </c>
      <c r="O4" s="8"/>
      <c r="P4" s="8"/>
      <c r="Q4" s="8"/>
      <c r="R4" s="8"/>
      <c r="S4" s="8"/>
      <c r="T4" s="8"/>
      <c r="U4" s="8"/>
      <c r="V4" s="11"/>
      <c r="W4" s="14" t="s">
        <v>12</v>
      </c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</row>
    <row r="5" spans="1:37" x14ac:dyDescent="0.25">
      <c r="A5" s="15" t="s">
        <v>13</v>
      </c>
      <c r="B5" s="16" t="s">
        <v>14</v>
      </c>
      <c r="C5" s="17">
        <v>0.43</v>
      </c>
      <c r="D5" s="17">
        <v>7.78</v>
      </c>
      <c r="E5" s="17">
        <v>0.23</v>
      </c>
      <c r="F5" s="17">
        <v>2.97</v>
      </c>
      <c r="G5" s="17">
        <v>0.91</v>
      </c>
      <c r="H5" s="17">
        <v>0.66</v>
      </c>
      <c r="I5" s="17">
        <v>0.55000000000000004</v>
      </c>
      <c r="J5" s="18">
        <v>0</v>
      </c>
      <c r="K5" s="18">
        <v>0</v>
      </c>
      <c r="L5" s="18">
        <v>0</v>
      </c>
      <c r="M5" s="18">
        <v>0</v>
      </c>
      <c r="N5" s="18">
        <v>0</v>
      </c>
      <c r="O5" s="17" t="s">
        <v>37</v>
      </c>
      <c r="P5" s="17">
        <f>IF(O5="CAISO System","0.00",J5)</f>
        <v>0</v>
      </c>
      <c r="Q5" s="17">
        <v>4</v>
      </c>
      <c r="R5" s="17" t="s">
        <v>15</v>
      </c>
      <c r="S5" s="17" t="str">
        <f t="shared" ref="S5:S11" si="1">IFERROR(INDEX($AJ$6:$AJ$13,MATCH(B5,$W$6:$W$11,0)),"")</f>
        <v/>
      </c>
      <c r="T5" s="19">
        <v>42948</v>
      </c>
      <c r="U5" s="20">
        <v>45504</v>
      </c>
      <c r="V5" s="21"/>
      <c r="X5" s="22">
        <v>45292</v>
      </c>
      <c r="Y5" s="23">
        <v>45323</v>
      </c>
      <c r="Z5" s="22">
        <v>45352</v>
      </c>
      <c r="AA5" s="23">
        <v>45383</v>
      </c>
      <c r="AB5" s="22">
        <v>45047</v>
      </c>
      <c r="AC5" s="23">
        <v>45444</v>
      </c>
      <c r="AD5" s="22">
        <v>45474</v>
      </c>
      <c r="AE5" s="23">
        <v>45505</v>
      </c>
      <c r="AF5" s="22">
        <v>45536</v>
      </c>
      <c r="AG5" s="23">
        <v>45566</v>
      </c>
      <c r="AH5" s="22">
        <v>45597</v>
      </c>
      <c r="AI5" s="23">
        <v>45627</v>
      </c>
      <c r="AJ5" s="24" t="s">
        <v>16</v>
      </c>
    </row>
    <row r="6" spans="1:37" x14ac:dyDescent="0.25">
      <c r="A6" s="15" t="s">
        <v>17</v>
      </c>
      <c r="B6" s="16" t="s">
        <v>18</v>
      </c>
      <c r="C6" s="17">
        <v>0</v>
      </c>
      <c r="D6" s="17">
        <v>7.46</v>
      </c>
      <c r="E6" s="17">
        <v>0.19</v>
      </c>
      <c r="F6" s="17">
        <v>0</v>
      </c>
      <c r="G6" s="17">
        <v>0</v>
      </c>
      <c r="H6" s="17">
        <v>0</v>
      </c>
      <c r="I6" s="17">
        <v>6.49</v>
      </c>
      <c r="J6" s="17">
        <v>3.33</v>
      </c>
      <c r="K6" s="17">
        <v>0</v>
      </c>
      <c r="L6" s="17">
        <v>11.34</v>
      </c>
      <c r="M6" s="17">
        <v>16.559999999999999</v>
      </c>
      <c r="N6" s="17">
        <v>0</v>
      </c>
      <c r="O6" s="17" t="s">
        <v>37</v>
      </c>
      <c r="P6" s="17">
        <f>IF(O6="CAISO System","0.00",J6)</f>
        <v>3.33</v>
      </c>
      <c r="Q6" s="17">
        <v>4</v>
      </c>
      <c r="R6" s="17" t="s">
        <v>15</v>
      </c>
      <c r="S6" s="17" t="str">
        <f t="shared" si="1"/>
        <v/>
      </c>
      <c r="T6" s="19">
        <v>41852</v>
      </c>
      <c r="U6" s="19">
        <v>46234</v>
      </c>
      <c r="V6" s="21"/>
      <c r="W6" s="25" t="s">
        <v>19</v>
      </c>
      <c r="X6" s="26">
        <v>200</v>
      </c>
      <c r="Y6" s="26">
        <v>200</v>
      </c>
      <c r="Z6" s="26">
        <v>200</v>
      </c>
      <c r="AA6" s="26">
        <f>INDEX('[13]2023 EFC_060923'!E:E,MATCH('PGE CAM eligible contracts ''24'!$W6,'[13]2023 EFC_060923'!$A:$A,0))</f>
        <v>200</v>
      </c>
      <c r="AB6" s="26">
        <f>INDEX('[13]2023 EFC_060923'!F:F,MATCH('PGE CAM eligible contracts ''24'!$W6,'[13]2023 EFC_060923'!$A:$A,0))</f>
        <v>200</v>
      </c>
      <c r="AC6" s="26">
        <f>INDEX('[13]2023 EFC_060923'!G:G,MATCH('PGE CAM eligible contracts ''24'!$W6,'[13]2023 EFC_060923'!$A:$A,0))</f>
        <v>200</v>
      </c>
      <c r="AD6" s="26">
        <f>INDEX('[13]2023 EFC_060923'!H:H,MATCH('PGE CAM eligible contracts ''24'!$W6,'[13]2023 EFC_060923'!$A:$A,0))</f>
        <v>200</v>
      </c>
      <c r="AE6" s="26">
        <f>INDEX('[13]2023 EFC_060923'!I:I,MATCH('PGE CAM eligible contracts ''24'!$W6,'[13]2023 EFC_060923'!$A:$A,0))</f>
        <v>200</v>
      </c>
      <c r="AF6" s="26">
        <f>INDEX('[13]2023 EFC_060923'!J:J,MATCH('PGE CAM eligible contracts ''24'!$W6,'[13]2023 EFC_060923'!$A:$A,0))</f>
        <v>200</v>
      </c>
      <c r="AG6" s="26">
        <f>INDEX('[13]2023 EFC_060923'!K:K,MATCH('PGE CAM eligible contracts ''24'!$W6,'[13]2023 EFC_060923'!$A:$A,0))</f>
        <v>200</v>
      </c>
      <c r="AH6" s="26">
        <f>INDEX('[13]2023 EFC_060923'!L:L,MATCH('PGE CAM eligible contracts ''24'!$W6,'[13]2023 EFC_060923'!$A:$A,0))</f>
        <v>200</v>
      </c>
      <c r="AI6" s="26">
        <f>INDEX('[13]2023 EFC_060923'!M:M,MATCH('PGE CAM eligible contracts ''24'!$W6,'[13]2023 EFC_060923'!$A:$A,0))</f>
        <v>200</v>
      </c>
      <c r="AJ6" s="27">
        <v>1</v>
      </c>
    </row>
    <row r="7" spans="1:37" x14ac:dyDescent="0.25">
      <c r="A7" s="15" t="s">
        <v>20</v>
      </c>
      <c r="B7" s="16" t="s">
        <v>21</v>
      </c>
      <c r="C7" s="17">
        <v>0.87</v>
      </c>
      <c r="D7" s="17">
        <v>0.44</v>
      </c>
      <c r="E7" s="17">
        <v>0.21</v>
      </c>
      <c r="F7" s="17">
        <v>0.87</v>
      </c>
      <c r="G7" s="17">
        <v>0.79</v>
      </c>
      <c r="H7" s="17">
        <v>0.79</v>
      </c>
      <c r="I7" s="17">
        <v>0.68</v>
      </c>
      <c r="J7" s="17">
        <v>0.62</v>
      </c>
      <c r="K7" s="17">
        <v>0.46</v>
      </c>
      <c r="L7" s="17">
        <v>0.46</v>
      </c>
      <c r="M7" s="17">
        <v>0.84</v>
      </c>
      <c r="N7" s="17">
        <v>0.98</v>
      </c>
      <c r="O7" s="17" t="s">
        <v>31</v>
      </c>
      <c r="P7" s="17" t="str">
        <f t="shared" ref="P7:P12" si="2">IF(O7="CAISO System","0.00",J7)</f>
        <v>0.00</v>
      </c>
      <c r="Q7" s="17">
        <v>4</v>
      </c>
      <c r="R7" s="17" t="s">
        <v>15</v>
      </c>
      <c r="S7" s="17" t="str">
        <f t="shared" si="1"/>
        <v/>
      </c>
      <c r="T7" s="19">
        <v>43739</v>
      </c>
      <c r="U7" s="19">
        <v>46295</v>
      </c>
      <c r="V7" s="28"/>
      <c r="W7" s="25" t="s">
        <v>22</v>
      </c>
      <c r="X7" s="26">
        <v>200</v>
      </c>
      <c r="Y7" s="26">
        <v>200</v>
      </c>
      <c r="Z7" s="26">
        <v>200</v>
      </c>
      <c r="AA7" s="26">
        <f>INDEX('[13]2023 EFC_060923'!E:E,MATCH('PGE CAM eligible contracts ''24'!$W7,'[13]2023 EFC_060923'!$A:$A,0))</f>
        <v>200</v>
      </c>
      <c r="AB7" s="26">
        <f>INDEX('[13]2023 EFC_060923'!F:F,MATCH('PGE CAM eligible contracts ''24'!$W7,'[13]2023 EFC_060923'!$A:$A,0))</f>
        <v>200</v>
      </c>
      <c r="AC7" s="26">
        <f>INDEX('[13]2023 EFC_060923'!G:G,MATCH('PGE CAM eligible contracts ''24'!$W7,'[13]2023 EFC_060923'!$A:$A,0))</f>
        <v>200</v>
      </c>
      <c r="AD7" s="26">
        <f>INDEX('[13]2023 EFC_060923'!H:H,MATCH('PGE CAM eligible contracts ''24'!$W7,'[13]2023 EFC_060923'!$A:$A,0))</f>
        <v>200</v>
      </c>
      <c r="AE7" s="26">
        <f>INDEX('[13]2023 EFC_060923'!I:I,MATCH('PGE CAM eligible contracts ''24'!$W7,'[13]2023 EFC_060923'!$A:$A,0))</f>
        <v>200</v>
      </c>
      <c r="AF7" s="26">
        <f>INDEX('[13]2023 EFC_060923'!J:J,MATCH('PGE CAM eligible contracts ''24'!$W7,'[13]2023 EFC_060923'!$A:$A,0))</f>
        <v>200</v>
      </c>
      <c r="AG7" s="26">
        <f>INDEX('[13]2023 EFC_060923'!K:K,MATCH('PGE CAM eligible contracts ''24'!$W7,'[13]2023 EFC_060923'!$A:$A,0))</f>
        <v>200</v>
      </c>
      <c r="AH7" s="26">
        <f>INDEX('[13]2023 EFC_060923'!L:L,MATCH('PGE CAM eligible contracts ''24'!$W7,'[13]2023 EFC_060923'!$A:$A,0))</f>
        <v>200</v>
      </c>
      <c r="AI7" s="26">
        <f>INDEX('[13]2023 EFC_060923'!M:M,MATCH('PGE CAM eligible contracts ''24'!$W7,'[13]2023 EFC_060923'!$A:$A,0))</f>
        <v>200</v>
      </c>
      <c r="AJ7" s="27">
        <v>1</v>
      </c>
    </row>
    <row r="8" spans="1:37" x14ac:dyDescent="0.25">
      <c r="A8" s="29" t="s">
        <v>23</v>
      </c>
      <c r="B8" s="30" t="s">
        <v>24</v>
      </c>
      <c r="C8" s="17">
        <v>11.52</v>
      </c>
      <c r="D8" s="17">
        <v>11.84</v>
      </c>
      <c r="E8" s="17">
        <v>11.48</v>
      </c>
      <c r="F8" s="17">
        <v>10.039999999999999</v>
      </c>
      <c r="G8" s="17">
        <v>11.68</v>
      </c>
      <c r="H8" s="17">
        <v>11.01</v>
      </c>
      <c r="I8" s="17">
        <v>11.07</v>
      </c>
      <c r="J8" s="17">
        <v>10.82</v>
      </c>
      <c r="K8" s="17">
        <v>11.09</v>
      </c>
      <c r="L8" s="17">
        <v>9.36</v>
      </c>
      <c r="M8" s="17">
        <v>8.91</v>
      </c>
      <c r="N8" s="17">
        <v>11.87</v>
      </c>
      <c r="O8" s="17" t="s">
        <v>31</v>
      </c>
      <c r="P8" s="17" t="str">
        <f t="shared" si="2"/>
        <v>0.00</v>
      </c>
      <c r="Q8" s="17">
        <v>4</v>
      </c>
      <c r="R8" s="17" t="s">
        <v>15</v>
      </c>
      <c r="S8" s="17" t="str">
        <f t="shared" si="1"/>
        <v/>
      </c>
      <c r="T8" s="19">
        <v>43800</v>
      </c>
      <c r="U8" s="19">
        <v>46356</v>
      </c>
      <c r="V8" s="28"/>
      <c r="W8" s="25" t="s">
        <v>25</v>
      </c>
      <c r="X8" s="26">
        <v>200</v>
      </c>
      <c r="Y8" s="26">
        <v>200</v>
      </c>
      <c r="Z8" s="26">
        <v>200</v>
      </c>
      <c r="AA8" s="26">
        <f>INDEX('[13]2023 EFC_060923'!E:E,MATCH('PGE CAM eligible contracts ''24'!$W8,'[13]2023 EFC_060923'!$A:$A,0))</f>
        <v>200</v>
      </c>
      <c r="AB8" s="26">
        <f>INDEX('[13]2023 EFC_060923'!F:F,MATCH('PGE CAM eligible contracts ''24'!$W8,'[13]2023 EFC_060923'!$A:$A,0))</f>
        <v>200</v>
      </c>
      <c r="AC8" s="26">
        <f>INDEX('[13]2023 EFC_060923'!G:G,MATCH('PGE CAM eligible contracts ''24'!$W8,'[13]2023 EFC_060923'!$A:$A,0))</f>
        <v>200</v>
      </c>
      <c r="AD8" s="26">
        <f>INDEX('[13]2023 EFC_060923'!H:H,MATCH('PGE CAM eligible contracts ''24'!$W8,'[13]2023 EFC_060923'!$A:$A,0))</f>
        <v>200</v>
      </c>
      <c r="AE8" s="26">
        <f>INDEX('[13]2023 EFC_060923'!I:I,MATCH('PGE CAM eligible contracts ''24'!$W8,'[13]2023 EFC_060923'!$A:$A,0))</f>
        <v>200</v>
      </c>
      <c r="AF8" s="26">
        <f>INDEX('[13]2023 EFC_060923'!J:J,MATCH('PGE CAM eligible contracts ''24'!$W8,'[13]2023 EFC_060923'!$A:$A,0))</f>
        <v>200</v>
      </c>
      <c r="AG8" s="26">
        <f>INDEX('[13]2023 EFC_060923'!K:K,MATCH('PGE CAM eligible contracts ''24'!$W8,'[13]2023 EFC_060923'!$A:$A,0))</f>
        <v>200</v>
      </c>
      <c r="AH8" s="26">
        <f>INDEX('[13]2023 EFC_060923'!L:L,MATCH('PGE CAM eligible contracts ''24'!$W8,'[13]2023 EFC_060923'!$A:$A,0))</f>
        <v>200</v>
      </c>
      <c r="AI8" s="26">
        <f>INDEX('[13]2023 EFC_060923'!M:M,MATCH('PGE CAM eligible contracts ''24'!$W8,'[13]2023 EFC_060923'!$A:$A,0))</f>
        <v>200</v>
      </c>
      <c r="AJ8" s="27">
        <v>1</v>
      </c>
    </row>
    <row r="9" spans="1:37" x14ac:dyDescent="0.25">
      <c r="A9" s="31" t="s">
        <v>26</v>
      </c>
      <c r="B9" s="32" t="s">
        <v>19</v>
      </c>
      <c r="C9" s="17">
        <v>100</v>
      </c>
      <c r="D9" s="17">
        <v>100</v>
      </c>
      <c r="E9" s="17">
        <v>100</v>
      </c>
      <c r="F9" s="17">
        <v>100</v>
      </c>
      <c r="G9" s="17">
        <v>100</v>
      </c>
      <c r="H9" s="17">
        <v>100</v>
      </c>
      <c r="I9" s="17">
        <v>100</v>
      </c>
      <c r="J9" s="17">
        <v>100</v>
      </c>
      <c r="K9" s="17">
        <v>100</v>
      </c>
      <c r="L9" s="17">
        <v>100</v>
      </c>
      <c r="M9" s="17">
        <v>100</v>
      </c>
      <c r="N9" s="17">
        <v>100</v>
      </c>
      <c r="O9" s="17" t="s">
        <v>37</v>
      </c>
      <c r="P9" s="17">
        <f t="shared" si="2"/>
        <v>100</v>
      </c>
      <c r="Q9" s="17">
        <v>1</v>
      </c>
      <c r="R9" s="17" t="s">
        <v>27</v>
      </c>
      <c r="S9" s="17">
        <f t="shared" si="1"/>
        <v>1</v>
      </c>
      <c r="T9" s="33">
        <v>44348</v>
      </c>
      <c r="U9" s="33">
        <v>51652</v>
      </c>
      <c r="V9" s="28"/>
      <c r="W9" s="34" t="s">
        <v>28</v>
      </c>
      <c r="X9" s="26">
        <v>365</v>
      </c>
      <c r="Y9" s="26">
        <v>365</v>
      </c>
      <c r="Z9" s="26">
        <v>365</v>
      </c>
      <c r="AA9" s="26">
        <v>365</v>
      </c>
      <c r="AB9" s="26">
        <v>365</v>
      </c>
      <c r="AC9" s="26">
        <v>365</v>
      </c>
      <c r="AD9" s="26">
        <v>365</v>
      </c>
      <c r="AE9" s="26">
        <v>365</v>
      </c>
      <c r="AF9" s="26">
        <v>365</v>
      </c>
      <c r="AG9" s="26">
        <v>365</v>
      </c>
      <c r="AH9" s="26">
        <v>365</v>
      </c>
      <c r="AI9" s="26">
        <v>365</v>
      </c>
      <c r="AJ9" s="27">
        <v>1</v>
      </c>
      <c r="AK9" s="12"/>
    </row>
    <row r="10" spans="1:37" x14ac:dyDescent="0.25">
      <c r="A10" s="31" t="s">
        <v>26</v>
      </c>
      <c r="B10" s="32" t="s">
        <v>22</v>
      </c>
      <c r="C10" s="17">
        <v>100</v>
      </c>
      <c r="D10" s="17">
        <v>100</v>
      </c>
      <c r="E10" s="17">
        <v>100</v>
      </c>
      <c r="F10" s="17">
        <v>100</v>
      </c>
      <c r="G10" s="17">
        <v>100</v>
      </c>
      <c r="H10" s="17">
        <v>100</v>
      </c>
      <c r="I10" s="17">
        <v>100</v>
      </c>
      <c r="J10" s="17">
        <v>100</v>
      </c>
      <c r="K10" s="17">
        <v>100</v>
      </c>
      <c r="L10" s="17">
        <v>100</v>
      </c>
      <c r="M10" s="17">
        <v>100</v>
      </c>
      <c r="N10" s="17">
        <v>100</v>
      </c>
      <c r="O10" s="17" t="s">
        <v>37</v>
      </c>
      <c r="P10" s="17">
        <f t="shared" si="2"/>
        <v>100</v>
      </c>
      <c r="Q10" s="17">
        <v>1</v>
      </c>
      <c r="R10" s="17" t="s">
        <v>27</v>
      </c>
      <c r="S10" s="17">
        <f t="shared" si="1"/>
        <v>1</v>
      </c>
      <c r="T10" s="33">
        <v>44348</v>
      </c>
      <c r="U10" s="33">
        <v>51652</v>
      </c>
      <c r="V10" s="28"/>
      <c r="W10" s="25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7"/>
    </row>
    <row r="11" spans="1:37" x14ac:dyDescent="0.25">
      <c r="A11" s="31" t="s">
        <v>26</v>
      </c>
      <c r="B11" s="32" t="s">
        <v>25</v>
      </c>
      <c r="C11" s="17">
        <v>100</v>
      </c>
      <c r="D11" s="17">
        <v>100</v>
      </c>
      <c r="E11" s="17">
        <v>100</v>
      </c>
      <c r="F11" s="17">
        <v>100</v>
      </c>
      <c r="G11" s="17">
        <v>100</v>
      </c>
      <c r="H11" s="17">
        <v>100</v>
      </c>
      <c r="I11" s="17">
        <v>100</v>
      </c>
      <c r="J11" s="17">
        <v>100</v>
      </c>
      <c r="K11" s="17">
        <v>100</v>
      </c>
      <c r="L11" s="17">
        <v>100</v>
      </c>
      <c r="M11" s="17">
        <v>100</v>
      </c>
      <c r="N11" s="17">
        <v>100</v>
      </c>
      <c r="O11" s="17" t="s">
        <v>37</v>
      </c>
      <c r="P11" s="17">
        <f t="shared" si="2"/>
        <v>100</v>
      </c>
      <c r="Q11" s="17">
        <v>1</v>
      </c>
      <c r="R11" s="17" t="s">
        <v>27</v>
      </c>
      <c r="S11" s="17">
        <f t="shared" si="1"/>
        <v>1</v>
      </c>
      <c r="T11" s="33">
        <v>44348</v>
      </c>
      <c r="U11" s="33">
        <v>51652</v>
      </c>
      <c r="V11" s="28"/>
      <c r="W11" s="25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7"/>
    </row>
    <row r="12" spans="1:37" x14ac:dyDescent="0.25">
      <c r="A12" s="29" t="s">
        <v>28</v>
      </c>
      <c r="B12" s="34" t="s">
        <v>28</v>
      </c>
      <c r="C12" s="17">
        <v>182.5</v>
      </c>
      <c r="D12" s="17">
        <v>182.5</v>
      </c>
      <c r="E12" s="17">
        <v>182.5</v>
      </c>
      <c r="F12" s="17">
        <v>182.5</v>
      </c>
      <c r="G12" s="17">
        <v>182.5</v>
      </c>
      <c r="H12" s="17">
        <v>182.5</v>
      </c>
      <c r="I12" s="17">
        <v>182.5</v>
      </c>
      <c r="J12" s="17">
        <v>182.5</v>
      </c>
      <c r="K12" s="17">
        <v>182.5</v>
      </c>
      <c r="L12" s="17">
        <v>182.5</v>
      </c>
      <c r="M12" s="17">
        <v>182.5</v>
      </c>
      <c r="N12" s="17">
        <v>182.5</v>
      </c>
      <c r="O12" s="17" t="s">
        <v>37</v>
      </c>
      <c r="P12" s="17">
        <f t="shared" si="2"/>
        <v>182.5</v>
      </c>
      <c r="Q12" s="17">
        <v>1</v>
      </c>
      <c r="R12" s="17" t="s">
        <v>27</v>
      </c>
      <c r="S12" s="17">
        <v>1</v>
      </c>
      <c r="T12" s="19">
        <v>44470</v>
      </c>
      <c r="U12" s="19">
        <v>55153</v>
      </c>
      <c r="V12" s="28"/>
      <c r="W12" s="35" t="s">
        <v>29</v>
      </c>
      <c r="X12" s="36">
        <f>SUM(X6:X10)</f>
        <v>965</v>
      </c>
      <c r="Y12" s="36">
        <f t="shared" ref="Y12:AI12" si="3">SUM(Y6:Y10)</f>
        <v>965</v>
      </c>
      <c r="Z12" s="36">
        <f t="shared" si="3"/>
        <v>965</v>
      </c>
      <c r="AA12" s="36">
        <f t="shared" si="3"/>
        <v>965</v>
      </c>
      <c r="AB12" s="36">
        <f t="shared" si="3"/>
        <v>965</v>
      </c>
      <c r="AC12" s="36">
        <f t="shared" si="3"/>
        <v>965</v>
      </c>
      <c r="AD12" s="36">
        <f t="shared" si="3"/>
        <v>965</v>
      </c>
      <c r="AE12" s="36">
        <f t="shared" si="3"/>
        <v>965</v>
      </c>
      <c r="AF12" s="36">
        <f t="shared" si="3"/>
        <v>965</v>
      </c>
      <c r="AG12" s="36">
        <f t="shared" si="3"/>
        <v>965</v>
      </c>
      <c r="AH12" s="36">
        <f t="shared" si="3"/>
        <v>965</v>
      </c>
      <c r="AI12" s="36">
        <f t="shared" si="3"/>
        <v>965</v>
      </c>
      <c r="AJ12" s="37"/>
    </row>
    <row r="13" spans="1:37" x14ac:dyDescent="0.25">
      <c r="V13" s="28"/>
    </row>
    <row r="14" spans="1:37" x14ac:dyDescent="0.25">
      <c r="A14" s="38"/>
      <c r="B14" s="38" t="s">
        <v>30</v>
      </c>
      <c r="C14" s="39">
        <v>19</v>
      </c>
      <c r="D14" s="39">
        <v>19.71</v>
      </c>
      <c r="E14" s="39">
        <v>19.71</v>
      </c>
      <c r="F14" s="39">
        <v>22.69</v>
      </c>
      <c r="G14" s="39">
        <v>27.91</v>
      </c>
      <c r="H14" s="39">
        <v>31.42</v>
      </c>
      <c r="I14" s="39">
        <v>33.49</v>
      </c>
      <c r="J14" s="39">
        <v>33.49</v>
      </c>
      <c r="K14" s="39">
        <v>33.49</v>
      </c>
      <c r="L14" s="39">
        <v>26.96</v>
      </c>
      <c r="M14" s="39">
        <v>20.14</v>
      </c>
      <c r="N14" s="39">
        <v>20.14</v>
      </c>
      <c r="O14" s="40" t="s">
        <v>31</v>
      </c>
      <c r="P14" s="40"/>
      <c r="Q14" s="40"/>
      <c r="R14" s="40"/>
      <c r="S14" s="40"/>
      <c r="T14" s="41">
        <v>45292</v>
      </c>
      <c r="U14" s="41">
        <v>45657</v>
      </c>
      <c r="V14" s="28"/>
    </row>
    <row r="15" spans="1:37" x14ac:dyDescent="0.25">
      <c r="A15" s="38"/>
      <c r="B15" s="38" t="s">
        <v>32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40"/>
      <c r="P15" s="40"/>
      <c r="Q15" s="40"/>
      <c r="R15" s="40"/>
      <c r="S15" s="40"/>
      <c r="T15" s="41"/>
      <c r="U15" s="41"/>
      <c r="V15" s="42"/>
      <c r="X15" s="12"/>
      <c r="Z15" s="43"/>
      <c r="AA15" s="43"/>
    </row>
    <row r="16" spans="1:37" x14ac:dyDescent="0.25">
      <c r="A16" s="38"/>
      <c r="B16" s="38" t="s">
        <v>33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40"/>
      <c r="P16" s="40"/>
      <c r="Q16" s="40"/>
      <c r="R16" s="40"/>
      <c r="S16" s="40"/>
      <c r="T16" s="41"/>
      <c r="U16" s="41"/>
      <c r="V16" s="42"/>
      <c r="X16" s="12"/>
      <c r="Z16" s="43"/>
      <c r="AA16" s="43"/>
    </row>
    <row r="17" spans="1:27" x14ac:dyDescent="0.25">
      <c r="A17" s="38"/>
      <c r="B17" s="38" t="s">
        <v>34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40"/>
      <c r="P17" s="40"/>
      <c r="Q17" s="40"/>
      <c r="R17" s="40"/>
      <c r="S17" s="40"/>
      <c r="T17" s="41"/>
      <c r="U17" s="41"/>
      <c r="V17" s="42"/>
      <c r="X17" s="12"/>
      <c r="Z17" s="43"/>
      <c r="AA17" s="43"/>
    </row>
    <row r="18" spans="1:27" x14ac:dyDescent="0.25">
      <c r="I18"/>
      <c r="V18" s="42"/>
      <c r="X18" s="12"/>
      <c r="Z18" s="43"/>
      <c r="AA18" s="43"/>
    </row>
    <row r="19" spans="1:27" x14ac:dyDescent="0.25">
      <c r="B19" s="44" t="s">
        <v>35</v>
      </c>
      <c r="C19" s="13">
        <f t="shared" ref="C19:N19" si="4">SUM(C5:C12)+C14</f>
        <v>514.31999999999994</v>
      </c>
      <c r="D19" s="13">
        <f t="shared" si="4"/>
        <v>529.73</v>
      </c>
      <c r="E19" s="13">
        <f t="shared" si="4"/>
        <v>514.32000000000005</v>
      </c>
      <c r="F19" s="13">
        <f t="shared" si="4"/>
        <v>519.07000000000005</v>
      </c>
      <c r="G19" s="13">
        <f t="shared" si="4"/>
        <v>523.79</v>
      </c>
      <c r="H19" s="13">
        <f t="shared" si="4"/>
        <v>526.38</v>
      </c>
      <c r="I19" s="13">
        <f t="shared" si="4"/>
        <v>534.78</v>
      </c>
      <c r="J19" s="13">
        <f t="shared" si="4"/>
        <v>530.76</v>
      </c>
      <c r="K19" s="13">
        <f t="shared" si="4"/>
        <v>527.54</v>
      </c>
      <c r="L19" s="13">
        <f t="shared" si="4"/>
        <v>530.62</v>
      </c>
      <c r="M19" s="13">
        <f t="shared" si="4"/>
        <v>528.95000000000005</v>
      </c>
      <c r="N19" s="13">
        <f t="shared" si="4"/>
        <v>515.49</v>
      </c>
      <c r="X19" s="12"/>
      <c r="Z19" s="43"/>
      <c r="AA19" s="43"/>
    </row>
    <row r="20" spans="1:27" ht="24" customHeight="1" x14ac:dyDescent="0.25">
      <c r="X20" s="12"/>
    </row>
    <row r="21" spans="1:27" x14ac:dyDescent="0.25">
      <c r="B21" s="45" t="s">
        <v>36</v>
      </c>
      <c r="C21" s="46"/>
      <c r="D21" s="12"/>
      <c r="E21" s="12"/>
      <c r="X21" s="12"/>
    </row>
    <row r="22" spans="1:27" x14ac:dyDescent="0.25">
      <c r="B22" s="46" t="s">
        <v>37</v>
      </c>
      <c r="C22" s="47">
        <f t="shared" ref="C22:C27" si="5">SUMIF($O$5:$O$12,B22,$J$5:$J$12)</f>
        <v>485.83</v>
      </c>
      <c r="D22" s="12"/>
      <c r="E22" s="12"/>
      <c r="X22" s="12"/>
    </row>
    <row r="23" spans="1:27" x14ac:dyDescent="0.25">
      <c r="B23" s="48" t="s">
        <v>38</v>
      </c>
      <c r="C23" s="47">
        <f t="shared" si="5"/>
        <v>0</v>
      </c>
      <c r="D23" s="12"/>
      <c r="E23" s="12"/>
      <c r="X23" s="12"/>
    </row>
    <row r="24" spans="1:27" x14ac:dyDescent="0.25">
      <c r="B24" s="48" t="s">
        <v>39</v>
      </c>
      <c r="C24" s="47">
        <f t="shared" si="5"/>
        <v>0</v>
      </c>
      <c r="D24" s="12"/>
      <c r="E24" s="12"/>
      <c r="X24" s="12"/>
    </row>
    <row r="25" spans="1:27" x14ac:dyDescent="0.25">
      <c r="B25" s="48" t="s">
        <v>40</v>
      </c>
      <c r="C25" s="47">
        <f t="shared" si="5"/>
        <v>0</v>
      </c>
      <c r="D25" s="12"/>
      <c r="E25" s="12"/>
      <c r="X25" s="12"/>
    </row>
    <row r="26" spans="1:27" x14ac:dyDescent="0.25">
      <c r="B26" s="48" t="s">
        <v>41</v>
      </c>
      <c r="C26" s="47">
        <f t="shared" si="5"/>
        <v>0</v>
      </c>
      <c r="D26" s="12"/>
      <c r="E26" s="12"/>
      <c r="X26" s="12"/>
    </row>
    <row r="27" spans="1:27" x14ac:dyDescent="0.25">
      <c r="B27" s="48" t="s">
        <v>31</v>
      </c>
      <c r="C27" s="47">
        <f t="shared" si="5"/>
        <v>11.44</v>
      </c>
      <c r="X27" s="12"/>
    </row>
    <row r="28" spans="1:27" x14ac:dyDescent="0.25">
      <c r="B28" s="46"/>
      <c r="C28" s="46"/>
      <c r="X28" s="12"/>
    </row>
    <row r="29" spans="1:27" x14ac:dyDescent="0.25">
      <c r="B29" s="48" t="s">
        <v>29</v>
      </c>
      <c r="C29" s="47">
        <f>SUM(C22:C27)</f>
        <v>497.27</v>
      </c>
      <c r="X29" s="12"/>
    </row>
    <row r="30" spans="1:27" x14ac:dyDescent="0.25">
      <c r="B30" s="12"/>
      <c r="C30" s="12"/>
      <c r="D30" s="12"/>
      <c r="E30" s="12"/>
      <c r="X30" s="12"/>
    </row>
    <row r="31" spans="1:27" x14ac:dyDescent="0.25">
      <c r="X31" s="12"/>
    </row>
    <row r="32" spans="1:27" x14ac:dyDescent="0.25">
      <c r="X32" s="12"/>
    </row>
  </sheetData>
  <pageMargins left="0.75" right="0.75" top="1" bottom="1" header="0.5" footer="0.5"/>
  <pageSetup scale="28" orientation="landscape" r:id="rId1"/>
  <headerFooter alignWithMargins="0">
    <oddFooter>&amp;C&amp;1#&amp;"Calibri"&amp;12&amp;K000000Internal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02FA3-BDC9-4F37-BCB1-97E9B10D02E4}">
  <dimension ref="A1:V24"/>
  <sheetViews>
    <sheetView topLeftCell="A8" zoomScale="87" zoomScaleNormal="87" workbookViewId="0">
      <selection activeCell="I19" sqref="I19"/>
    </sheetView>
  </sheetViews>
  <sheetFormatPr defaultRowHeight="14.4" x14ac:dyDescent="0.3"/>
  <cols>
    <col min="1" max="1" width="28" style="177" bestFit="1" customWidth="1"/>
    <col min="2" max="2" width="29.44140625" style="177" customWidth="1"/>
    <col min="3" max="3" width="26.6640625" style="177" customWidth="1"/>
    <col min="4" max="4" width="12" style="177" customWidth="1"/>
    <col min="5" max="9" width="10" style="177" customWidth="1"/>
    <col min="10" max="10" width="13.33203125" style="177" customWidth="1"/>
    <col min="11" max="11" width="9" style="177" bestFit="1" customWidth="1"/>
    <col min="12" max="15" width="10" style="177" customWidth="1"/>
    <col min="16" max="16" width="10.5546875" style="177" customWidth="1"/>
    <col min="17" max="17" width="14.33203125" style="177" customWidth="1"/>
    <col min="18" max="18" width="13.33203125" style="177" customWidth="1"/>
    <col min="19" max="19" width="26.44140625" style="177" customWidth="1"/>
    <col min="20" max="21" width="14.33203125" style="177" customWidth="1"/>
    <col min="22" max="22" width="37.33203125" style="177" bestFit="1" customWidth="1"/>
    <col min="23" max="16384" width="8.88671875" style="177"/>
  </cols>
  <sheetData>
    <row r="1" spans="1:22" x14ac:dyDescent="0.3">
      <c r="D1" s="232">
        <v>4</v>
      </c>
      <c r="E1" s="232">
        <v>5</v>
      </c>
      <c r="F1" s="232">
        <v>6</v>
      </c>
      <c r="G1" s="232">
        <v>7</v>
      </c>
      <c r="H1" s="232">
        <v>8</v>
      </c>
      <c r="I1" s="232">
        <v>9</v>
      </c>
      <c r="J1" s="232">
        <v>10</v>
      </c>
      <c r="K1" s="232">
        <v>11</v>
      </c>
      <c r="L1" s="232">
        <v>12</v>
      </c>
      <c r="M1" s="232">
        <v>13</v>
      </c>
      <c r="N1" s="232">
        <v>14</v>
      </c>
      <c r="O1" s="232">
        <v>15</v>
      </c>
      <c r="P1" s="232"/>
    </row>
    <row r="2" spans="1:22" ht="53.4" x14ac:dyDescent="0.3">
      <c r="A2" s="233" t="s">
        <v>3</v>
      </c>
      <c r="B2" s="233" t="s">
        <v>4</v>
      </c>
      <c r="C2" s="233" t="s">
        <v>53</v>
      </c>
      <c r="D2" s="234" t="s">
        <v>286</v>
      </c>
      <c r="E2" s="234" t="s">
        <v>286</v>
      </c>
      <c r="F2" s="234" t="s">
        <v>286</v>
      </c>
      <c r="G2" s="234" t="s">
        <v>286</v>
      </c>
      <c r="H2" s="234" t="s">
        <v>286</v>
      </c>
      <c r="I2" s="234" t="s">
        <v>286</v>
      </c>
      <c r="J2" s="234" t="s">
        <v>286</v>
      </c>
      <c r="K2" s="234" t="s">
        <v>286</v>
      </c>
      <c r="L2" s="234" t="s">
        <v>286</v>
      </c>
      <c r="M2" s="234" t="s">
        <v>286</v>
      </c>
      <c r="N2" s="234" t="s">
        <v>286</v>
      </c>
      <c r="O2" s="234" t="s">
        <v>286</v>
      </c>
      <c r="P2" s="234" t="s">
        <v>235</v>
      </c>
      <c r="Q2" s="235" t="s">
        <v>5</v>
      </c>
      <c r="R2" s="236" t="s">
        <v>287</v>
      </c>
      <c r="S2" s="236" t="s">
        <v>11</v>
      </c>
      <c r="T2" s="236" t="s">
        <v>7</v>
      </c>
      <c r="U2" s="236" t="s">
        <v>236</v>
      </c>
    </row>
    <row r="3" spans="1:22" x14ac:dyDescent="0.3">
      <c r="D3" s="238" t="s">
        <v>237</v>
      </c>
      <c r="E3" s="238" t="s">
        <v>238</v>
      </c>
      <c r="F3" s="238" t="s">
        <v>239</v>
      </c>
      <c r="G3" s="238" t="s">
        <v>240</v>
      </c>
      <c r="H3" s="238" t="s">
        <v>65</v>
      </c>
      <c r="I3" s="239" t="s">
        <v>241</v>
      </c>
      <c r="J3" s="240" t="s">
        <v>242</v>
      </c>
      <c r="K3" s="241" t="s">
        <v>243</v>
      </c>
      <c r="L3" s="242" t="s">
        <v>244</v>
      </c>
      <c r="M3" s="241" t="s">
        <v>245</v>
      </c>
      <c r="N3" s="241" t="s">
        <v>246</v>
      </c>
      <c r="O3" s="243" t="s">
        <v>247</v>
      </c>
      <c r="P3" s="243"/>
      <c r="Q3" s="244"/>
      <c r="R3" s="245"/>
      <c r="S3" s="245"/>
      <c r="T3" s="245"/>
      <c r="U3" s="245"/>
    </row>
    <row r="4" spans="1:22" x14ac:dyDescent="0.3">
      <c r="A4" s="233"/>
      <c r="B4" s="233"/>
      <c r="C4" s="233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4"/>
      <c r="R4" s="244"/>
      <c r="S4" s="244"/>
      <c r="T4" s="244"/>
      <c r="U4" s="244"/>
    </row>
    <row r="5" spans="1:22" ht="30" customHeight="1" x14ac:dyDescent="0.3">
      <c r="A5" s="249" t="s">
        <v>288</v>
      </c>
      <c r="B5" s="249" t="s">
        <v>289</v>
      </c>
      <c r="C5" s="249" t="s">
        <v>250</v>
      </c>
      <c r="D5" s="250">
        <v>26.44</v>
      </c>
      <c r="E5" s="250">
        <v>26.44</v>
      </c>
      <c r="F5" s="250">
        <v>26.44</v>
      </c>
      <c r="G5" s="250">
        <v>26.44</v>
      </c>
      <c r="H5" s="250">
        <v>26.44</v>
      </c>
      <c r="I5" s="250">
        <v>26.44</v>
      </c>
      <c r="J5" s="250">
        <v>26.44</v>
      </c>
      <c r="K5" s="250">
        <v>26.44</v>
      </c>
      <c r="L5" s="250">
        <v>26.44</v>
      </c>
      <c r="M5" s="250">
        <v>26.44</v>
      </c>
      <c r="N5" s="250">
        <v>26.44</v>
      </c>
      <c r="O5" s="250">
        <v>26.44</v>
      </c>
      <c r="P5" s="250">
        <f>$K5</f>
        <v>26.44</v>
      </c>
      <c r="Q5" s="248" t="s">
        <v>84</v>
      </c>
      <c r="R5" s="251">
        <v>44348</v>
      </c>
      <c r="S5" s="251">
        <v>46143</v>
      </c>
      <c r="T5" s="252">
        <v>1</v>
      </c>
      <c r="U5" s="252" t="s">
        <v>252</v>
      </c>
    </row>
    <row r="6" spans="1:22" ht="30" customHeight="1" x14ac:dyDescent="0.3">
      <c r="A6" s="249" t="s">
        <v>290</v>
      </c>
      <c r="B6" s="249" t="s">
        <v>129</v>
      </c>
      <c r="C6" s="249" t="s">
        <v>250</v>
      </c>
      <c r="D6" s="250">
        <v>20</v>
      </c>
      <c r="E6" s="250">
        <v>20</v>
      </c>
      <c r="F6" s="250">
        <v>20</v>
      </c>
      <c r="G6" s="250">
        <v>20</v>
      </c>
      <c r="H6" s="250">
        <v>20</v>
      </c>
      <c r="I6" s="250">
        <v>20</v>
      </c>
      <c r="J6" s="250">
        <v>20</v>
      </c>
      <c r="K6" s="250">
        <v>20</v>
      </c>
      <c r="L6" s="250">
        <v>20</v>
      </c>
      <c r="M6" s="250">
        <v>20</v>
      </c>
      <c r="N6" s="250">
        <v>20</v>
      </c>
      <c r="O6" s="250">
        <v>20</v>
      </c>
      <c r="P6" s="250">
        <f t="shared" ref="P6:P7" si="0">$K6</f>
        <v>20</v>
      </c>
      <c r="Q6" s="250" t="s">
        <v>251</v>
      </c>
      <c r="R6" s="251">
        <v>45231</v>
      </c>
      <c r="S6" s="251">
        <v>73050</v>
      </c>
      <c r="T6" s="252">
        <v>1</v>
      </c>
      <c r="U6" s="252" t="s">
        <v>252</v>
      </c>
    </row>
    <row r="7" spans="1:22" ht="30" customHeight="1" x14ac:dyDescent="0.3">
      <c r="A7" s="249" t="s">
        <v>291</v>
      </c>
      <c r="B7" s="249" t="s">
        <v>129</v>
      </c>
      <c r="C7" s="249" t="s">
        <v>250</v>
      </c>
      <c r="D7" s="250">
        <v>10</v>
      </c>
      <c r="E7" s="250">
        <v>10</v>
      </c>
      <c r="F7" s="250">
        <v>10</v>
      </c>
      <c r="G7" s="250">
        <v>10</v>
      </c>
      <c r="H7" s="250">
        <v>10</v>
      </c>
      <c r="I7" s="250">
        <v>10</v>
      </c>
      <c r="J7" s="250">
        <v>10</v>
      </c>
      <c r="K7" s="250">
        <v>10</v>
      </c>
      <c r="L7" s="250">
        <v>10</v>
      </c>
      <c r="M7" s="250">
        <v>10</v>
      </c>
      <c r="N7" s="250">
        <v>10</v>
      </c>
      <c r="O7" s="250">
        <v>10</v>
      </c>
      <c r="P7" s="250">
        <f t="shared" si="0"/>
        <v>10</v>
      </c>
      <c r="Q7" s="250" t="s">
        <v>251</v>
      </c>
      <c r="R7" s="251">
        <v>45200</v>
      </c>
      <c r="S7" s="251">
        <v>73050</v>
      </c>
      <c r="T7" s="252">
        <v>1</v>
      </c>
      <c r="U7" s="252" t="s">
        <v>252</v>
      </c>
    </row>
    <row r="8" spans="1:22" ht="30" customHeight="1" x14ac:dyDescent="0.3">
      <c r="A8" s="249" t="s">
        <v>292</v>
      </c>
      <c r="B8" s="249" t="s">
        <v>129</v>
      </c>
      <c r="C8" s="249" t="s">
        <v>250</v>
      </c>
      <c r="D8" s="250">
        <v>10</v>
      </c>
      <c r="E8" s="250">
        <v>10</v>
      </c>
      <c r="F8" s="250">
        <v>10</v>
      </c>
      <c r="G8" s="250">
        <v>10</v>
      </c>
      <c r="H8" s="250">
        <v>10</v>
      </c>
      <c r="I8" s="250">
        <v>10</v>
      </c>
      <c r="J8" s="250">
        <v>10</v>
      </c>
      <c r="K8" s="250">
        <v>10</v>
      </c>
      <c r="L8" s="250">
        <v>10</v>
      </c>
      <c r="M8" s="250">
        <v>10</v>
      </c>
      <c r="N8" s="250">
        <v>10</v>
      </c>
      <c r="O8" s="250">
        <v>10</v>
      </c>
      <c r="P8" s="250">
        <v>10</v>
      </c>
      <c r="Q8" s="250" t="s">
        <v>251</v>
      </c>
      <c r="R8" s="251">
        <v>45200</v>
      </c>
      <c r="S8" s="251">
        <v>73050</v>
      </c>
      <c r="T8" s="252">
        <v>1</v>
      </c>
      <c r="U8" s="252" t="s">
        <v>252</v>
      </c>
    </row>
    <row r="9" spans="1:22" ht="30" customHeight="1" x14ac:dyDescent="0.3">
      <c r="A9" s="249" t="s">
        <v>293</v>
      </c>
      <c r="B9" s="249" t="s">
        <v>129</v>
      </c>
      <c r="C9" s="249" t="s">
        <v>250</v>
      </c>
      <c r="D9" s="250">
        <v>10</v>
      </c>
      <c r="E9" s="250">
        <v>10</v>
      </c>
      <c r="F9" s="250">
        <v>10</v>
      </c>
      <c r="G9" s="250">
        <v>10</v>
      </c>
      <c r="H9" s="250">
        <v>10</v>
      </c>
      <c r="I9" s="250">
        <v>10</v>
      </c>
      <c r="J9" s="250">
        <v>10</v>
      </c>
      <c r="K9" s="250">
        <v>10</v>
      </c>
      <c r="L9" s="250">
        <v>10</v>
      </c>
      <c r="M9" s="250">
        <v>10</v>
      </c>
      <c r="N9" s="250">
        <v>10</v>
      </c>
      <c r="O9" s="250">
        <v>10</v>
      </c>
      <c r="P9" s="250">
        <v>10</v>
      </c>
      <c r="Q9" s="250" t="s">
        <v>251</v>
      </c>
      <c r="R9" s="251">
        <v>45200</v>
      </c>
      <c r="S9" s="251">
        <v>73050</v>
      </c>
      <c r="T9" s="252">
        <v>1</v>
      </c>
      <c r="U9" s="252" t="s">
        <v>252</v>
      </c>
    </row>
    <row r="10" spans="1:22" ht="30" customHeight="1" x14ac:dyDescent="0.3">
      <c r="A10" s="249" t="s">
        <v>294</v>
      </c>
      <c r="B10" s="249" t="s">
        <v>129</v>
      </c>
      <c r="C10" s="249" t="s">
        <v>250</v>
      </c>
      <c r="D10" s="250">
        <v>10</v>
      </c>
      <c r="E10" s="250">
        <v>10</v>
      </c>
      <c r="F10" s="250">
        <v>10</v>
      </c>
      <c r="G10" s="250">
        <v>10</v>
      </c>
      <c r="H10" s="250">
        <v>10</v>
      </c>
      <c r="I10" s="250">
        <v>10</v>
      </c>
      <c r="J10" s="250">
        <v>10</v>
      </c>
      <c r="K10" s="250">
        <v>10</v>
      </c>
      <c r="L10" s="250">
        <v>10</v>
      </c>
      <c r="M10" s="250">
        <v>10</v>
      </c>
      <c r="N10" s="250">
        <v>10</v>
      </c>
      <c r="O10" s="250">
        <v>10</v>
      </c>
      <c r="P10" s="250">
        <v>10</v>
      </c>
      <c r="Q10" s="250" t="s">
        <v>251</v>
      </c>
      <c r="R10" s="251">
        <v>45200</v>
      </c>
      <c r="S10" s="251">
        <v>73050</v>
      </c>
      <c r="T10" s="252">
        <v>1</v>
      </c>
      <c r="U10" s="252" t="s">
        <v>252</v>
      </c>
    </row>
    <row r="11" spans="1:22" ht="30" customHeight="1" x14ac:dyDescent="0.3">
      <c r="A11" s="249" t="s">
        <v>295</v>
      </c>
      <c r="B11" s="249" t="s">
        <v>129</v>
      </c>
      <c r="C11" s="249" t="s">
        <v>250</v>
      </c>
      <c r="D11" s="250">
        <v>10</v>
      </c>
      <c r="E11" s="250">
        <v>10</v>
      </c>
      <c r="F11" s="250">
        <v>10</v>
      </c>
      <c r="G11" s="250">
        <v>10</v>
      </c>
      <c r="H11" s="250">
        <v>10</v>
      </c>
      <c r="I11" s="250">
        <v>10</v>
      </c>
      <c r="J11" s="250">
        <v>10</v>
      </c>
      <c r="K11" s="250">
        <v>10</v>
      </c>
      <c r="L11" s="250">
        <v>10</v>
      </c>
      <c r="M11" s="250">
        <v>10</v>
      </c>
      <c r="N11" s="250">
        <v>10</v>
      </c>
      <c r="O11" s="250">
        <v>10</v>
      </c>
      <c r="P11" s="250">
        <v>0</v>
      </c>
      <c r="Q11" s="250" t="s">
        <v>251</v>
      </c>
      <c r="R11" s="251">
        <v>45261</v>
      </c>
      <c r="S11" s="251">
        <v>73050</v>
      </c>
      <c r="T11" s="252">
        <v>1</v>
      </c>
      <c r="U11" s="252" t="s">
        <v>252</v>
      </c>
      <c r="V11" s="272"/>
    </row>
    <row r="12" spans="1:22" x14ac:dyDescent="0.3">
      <c r="A12" s="273"/>
      <c r="B12" s="273"/>
      <c r="C12" s="273"/>
      <c r="D12" s="264">
        <f>SUM(D5:D11)</f>
        <v>96.44</v>
      </c>
      <c r="E12" s="264">
        <f t="shared" ref="E12:H12" si="1">SUM(E5:E11)</f>
        <v>96.44</v>
      </c>
      <c r="F12" s="264">
        <f t="shared" si="1"/>
        <v>96.44</v>
      </c>
      <c r="G12" s="264">
        <f t="shared" si="1"/>
        <v>96.44</v>
      </c>
      <c r="H12" s="264">
        <f t="shared" si="1"/>
        <v>96.44</v>
      </c>
      <c r="I12" s="264"/>
      <c r="J12" s="264" t="s">
        <v>296</v>
      </c>
      <c r="K12" s="264">
        <f>SUM(K6:K11)</f>
        <v>70</v>
      </c>
      <c r="L12" s="264"/>
      <c r="M12" s="264"/>
      <c r="N12" s="264">
        <f>SUM(N5:N11)</f>
        <v>96.44</v>
      </c>
      <c r="O12" s="264">
        <f>SUM(O5:O11)</f>
        <v>96.44</v>
      </c>
      <c r="P12" s="264"/>
      <c r="Q12" s="265"/>
      <c r="R12" s="274"/>
      <c r="S12" s="274"/>
      <c r="T12" s="274"/>
      <c r="U12" s="274"/>
    </row>
    <row r="13" spans="1:22" x14ac:dyDescent="0.3">
      <c r="K13" s="275"/>
    </row>
    <row r="15" spans="1:22" x14ac:dyDescent="0.3">
      <c r="C15" s="232"/>
      <c r="D15" s="232"/>
      <c r="E15" s="232"/>
      <c r="F15" s="232"/>
      <c r="G15" s="232"/>
      <c r="H15" s="232"/>
      <c r="I15" s="232"/>
      <c r="J15" s="232"/>
      <c r="K15" s="232"/>
      <c r="L15" s="232"/>
      <c r="M15" s="232"/>
      <c r="N15" s="232"/>
    </row>
    <row r="16" spans="1:22" ht="40.200000000000003" x14ac:dyDescent="0.3">
      <c r="A16" s="233" t="s">
        <v>3</v>
      </c>
      <c r="B16" s="233" t="s">
        <v>4</v>
      </c>
      <c r="C16" s="233" t="s">
        <v>53</v>
      </c>
      <c r="D16" s="233" t="s">
        <v>280</v>
      </c>
      <c r="E16" s="233" t="s">
        <v>280</v>
      </c>
      <c r="F16" s="233" t="s">
        <v>280</v>
      </c>
      <c r="G16" s="233" t="s">
        <v>280</v>
      </c>
      <c r="H16" s="233" t="s">
        <v>280</v>
      </c>
      <c r="I16" s="233" t="s">
        <v>280</v>
      </c>
      <c r="J16" s="233" t="s">
        <v>280</v>
      </c>
      <c r="K16" s="233" t="s">
        <v>280</v>
      </c>
      <c r="L16" s="233" t="s">
        <v>280</v>
      </c>
      <c r="M16" s="233" t="s">
        <v>280</v>
      </c>
      <c r="N16" s="233" t="s">
        <v>280</v>
      </c>
      <c r="O16" s="233" t="s">
        <v>280</v>
      </c>
      <c r="P16" s="233" t="s">
        <v>9</v>
      </c>
      <c r="Q16" s="236" t="s">
        <v>297</v>
      </c>
      <c r="R16" s="236" t="s">
        <v>11</v>
      </c>
      <c r="S16" s="236" t="s">
        <v>236</v>
      </c>
    </row>
    <row r="17" spans="1:19" x14ac:dyDescent="0.3">
      <c r="D17" s="238" t="s">
        <v>237</v>
      </c>
      <c r="E17" s="238" t="s">
        <v>238</v>
      </c>
      <c r="F17" s="238" t="s">
        <v>239</v>
      </c>
      <c r="G17" s="238" t="s">
        <v>240</v>
      </c>
      <c r="H17" s="238" t="s">
        <v>65</v>
      </c>
      <c r="I17" s="239" t="s">
        <v>241</v>
      </c>
      <c r="J17" s="240" t="s">
        <v>242</v>
      </c>
      <c r="K17" s="241" t="s">
        <v>243</v>
      </c>
      <c r="L17" s="242" t="s">
        <v>244</v>
      </c>
      <c r="M17" s="241" t="s">
        <v>245</v>
      </c>
      <c r="N17" s="241" t="s">
        <v>246</v>
      </c>
      <c r="O17" s="243" t="s">
        <v>247</v>
      </c>
      <c r="P17" s="244"/>
      <c r="Q17" s="276"/>
      <c r="R17" s="245"/>
      <c r="S17" s="252"/>
    </row>
    <row r="18" spans="1:19" ht="42.6" customHeight="1" x14ac:dyDescent="0.3">
      <c r="A18" s="249" t="s">
        <v>288</v>
      </c>
      <c r="B18" s="249" t="s">
        <v>289</v>
      </c>
      <c r="C18" s="249" t="s">
        <v>250</v>
      </c>
      <c r="D18" s="250">
        <v>26.44</v>
      </c>
      <c r="E18" s="250">
        <v>26.44</v>
      </c>
      <c r="F18" s="250">
        <v>26.44</v>
      </c>
      <c r="G18" s="250">
        <v>26.44</v>
      </c>
      <c r="H18" s="250">
        <v>26.44</v>
      </c>
      <c r="I18" s="250">
        <v>26.44</v>
      </c>
      <c r="J18" s="250">
        <v>26.44</v>
      </c>
      <c r="K18" s="250">
        <v>26.44</v>
      </c>
      <c r="L18" s="250">
        <v>26.44</v>
      </c>
      <c r="M18" s="250">
        <v>26.44</v>
      </c>
      <c r="N18" s="250">
        <v>26.44</v>
      </c>
      <c r="O18" s="250">
        <v>26.44</v>
      </c>
      <c r="P18" s="277">
        <v>1</v>
      </c>
      <c r="Q18" s="251">
        <v>44348</v>
      </c>
      <c r="R18" s="251">
        <v>46143</v>
      </c>
      <c r="S18" s="252" t="s">
        <v>252</v>
      </c>
    </row>
    <row r="19" spans="1:19" ht="45" customHeight="1" x14ac:dyDescent="0.3">
      <c r="A19" s="249" t="s">
        <v>290</v>
      </c>
      <c r="B19" s="249" t="s">
        <v>129</v>
      </c>
      <c r="C19" s="249" t="s">
        <v>250</v>
      </c>
      <c r="D19" s="250">
        <v>40</v>
      </c>
      <c r="E19" s="250">
        <v>40</v>
      </c>
      <c r="F19" s="250">
        <v>40</v>
      </c>
      <c r="G19" s="250">
        <v>40</v>
      </c>
      <c r="H19" s="250">
        <v>40</v>
      </c>
      <c r="I19" s="250">
        <v>40</v>
      </c>
      <c r="J19" s="250">
        <v>40</v>
      </c>
      <c r="K19" s="250">
        <v>40</v>
      </c>
      <c r="L19" s="250">
        <v>40</v>
      </c>
      <c r="M19" s="250">
        <v>40</v>
      </c>
      <c r="N19" s="250">
        <v>40</v>
      </c>
      <c r="O19" s="250">
        <v>40</v>
      </c>
      <c r="P19" s="277">
        <v>1</v>
      </c>
      <c r="Q19" s="251">
        <v>45231</v>
      </c>
      <c r="R19" s="251">
        <v>73050</v>
      </c>
      <c r="S19" s="252" t="s">
        <v>252</v>
      </c>
    </row>
    <row r="20" spans="1:19" ht="45" customHeight="1" x14ac:dyDescent="0.3">
      <c r="A20" s="249" t="s">
        <v>291</v>
      </c>
      <c r="B20" s="249" t="s">
        <v>129</v>
      </c>
      <c r="C20" s="249" t="s">
        <v>250</v>
      </c>
      <c r="D20" s="250">
        <v>20</v>
      </c>
      <c r="E20" s="250">
        <v>20</v>
      </c>
      <c r="F20" s="250">
        <v>20</v>
      </c>
      <c r="G20" s="250">
        <v>20</v>
      </c>
      <c r="H20" s="250">
        <v>20</v>
      </c>
      <c r="I20" s="250">
        <v>20</v>
      </c>
      <c r="J20" s="250">
        <v>20</v>
      </c>
      <c r="K20" s="250">
        <v>20</v>
      </c>
      <c r="L20" s="250">
        <v>20</v>
      </c>
      <c r="M20" s="250">
        <v>20</v>
      </c>
      <c r="N20" s="250">
        <v>20</v>
      </c>
      <c r="O20" s="250">
        <v>20</v>
      </c>
      <c r="P20" s="277">
        <v>1</v>
      </c>
      <c r="Q20" s="251">
        <v>45200</v>
      </c>
      <c r="R20" s="251">
        <v>73050</v>
      </c>
      <c r="S20" s="252" t="s">
        <v>252</v>
      </c>
    </row>
    <row r="21" spans="1:19" x14ac:dyDescent="0.3">
      <c r="A21" s="261"/>
      <c r="B21" s="265" t="s">
        <v>283</v>
      </c>
      <c r="D21" s="232">
        <f t="shared" ref="D21:O21" si="2">SUMIF($P$18:$P$20, 1, D$18:D$20)</f>
        <v>86.44</v>
      </c>
      <c r="E21" s="232">
        <f t="shared" si="2"/>
        <v>86.44</v>
      </c>
      <c r="F21" s="232">
        <f t="shared" si="2"/>
        <v>86.44</v>
      </c>
      <c r="G21" s="232">
        <f t="shared" si="2"/>
        <v>86.44</v>
      </c>
      <c r="H21" s="232">
        <f t="shared" si="2"/>
        <v>86.44</v>
      </c>
      <c r="I21" s="232">
        <f t="shared" si="2"/>
        <v>86.44</v>
      </c>
      <c r="J21" s="232">
        <f t="shared" si="2"/>
        <v>86.44</v>
      </c>
      <c r="K21" s="232">
        <f t="shared" si="2"/>
        <v>86.44</v>
      </c>
      <c r="L21" s="232">
        <f t="shared" si="2"/>
        <v>86.44</v>
      </c>
      <c r="M21" s="232">
        <f t="shared" si="2"/>
        <v>86.44</v>
      </c>
      <c r="N21" s="232">
        <f t="shared" si="2"/>
        <v>86.44</v>
      </c>
      <c r="O21" s="232">
        <f t="shared" si="2"/>
        <v>86.44</v>
      </c>
    </row>
    <row r="22" spans="1:19" x14ac:dyDescent="0.3">
      <c r="B22" s="265" t="s">
        <v>284</v>
      </c>
      <c r="D22" s="232">
        <f t="shared" ref="D22:O22" si="3" xml:space="preserve"> SUMIF($P$18:$P$20, 2,D$18:D$20)</f>
        <v>0</v>
      </c>
      <c r="E22" s="232">
        <f t="shared" si="3"/>
        <v>0</v>
      </c>
      <c r="F22" s="232">
        <f t="shared" si="3"/>
        <v>0</v>
      </c>
      <c r="G22" s="232">
        <f t="shared" si="3"/>
        <v>0</v>
      </c>
      <c r="H22" s="232">
        <f t="shared" si="3"/>
        <v>0</v>
      </c>
      <c r="I22" s="232">
        <f t="shared" si="3"/>
        <v>0</v>
      </c>
      <c r="J22" s="232">
        <f t="shared" si="3"/>
        <v>0</v>
      </c>
      <c r="K22" s="232">
        <f t="shared" si="3"/>
        <v>0</v>
      </c>
      <c r="L22" s="232">
        <f t="shared" si="3"/>
        <v>0</v>
      </c>
      <c r="M22" s="232">
        <f t="shared" si="3"/>
        <v>0</v>
      </c>
      <c r="N22" s="232">
        <f t="shared" si="3"/>
        <v>0</v>
      </c>
      <c r="O22" s="232">
        <f t="shared" si="3"/>
        <v>0</v>
      </c>
    </row>
    <row r="23" spans="1:19" x14ac:dyDescent="0.3">
      <c r="B23" s="265" t="s">
        <v>298</v>
      </c>
      <c r="D23" s="232">
        <f t="shared" ref="D23:O23" si="4" xml:space="preserve"> SUMIF($P$18:$P$20, 3,D$18:D$20)</f>
        <v>0</v>
      </c>
      <c r="E23" s="232">
        <f t="shared" si="4"/>
        <v>0</v>
      </c>
      <c r="F23" s="232">
        <f t="shared" si="4"/>
        <v>0</v>
      </c>
      <c r="G23" s="232">
        <f t="shared" si="4"/>
        <v>0</v>
      </c>
      <c r="H23" s="232">
        <f t="shared" si="4"/>
        <v>0</v>
      </c>
      <c r="I23" s="232">
        <f t="shared" si="4"/>
        <v>0</v>
      </c>
      <c r="J23" s="232">
        <f t="shared" si="4"/>
        <v>0</v>
      </c>
      <c r="K23" s="232">
        <f t="shared" si="4"/>
        <v>0</v>
      </c>
      <c r="L23" s="232">
        <f t="shared" si="4"/>
        <v>0</v>
      </c>
      <c r="M23" s="232">
        <f t="shared" si="4"/>
        <v>0</v>
      </c>
      <c r="N23" s="232">
        <f t="shared" si="4"/>
        <v>0</v>
      </c>
      <c r="O23" s="232">
        <f t="shared" si="4"/>
        <v>0</v>
      </c>
    </row>
    <row r="24" spans="1:19" x14ac:dyDescent="0.3">
      <c r="B24" s="270" t="s">
        <v>285</v>
      </c>
      <c r="D24" s="271">
        <f>SUM(D21:D22)</f>
        <v>86.44</v>
      </c>
      <c r="E24" s="271">
        <f t="shared" ref="E24:O24" si="5">SUM(E21:E22)</f>
        <v>86.44</v>
      </c>
      <c r="F24" s="271">
        <f t="shared" si="5"/>
        <v>86.44</v>
      </c>
      <c r="G24" s="271">
        <f t="shared" si="5"/>
        <v>86.44</v>
      </c>
      <c r="H24" s="271">
        <f t="shared" si="5"/>
        <v>86.44</v>
      </c>
      <c r="I24" s="271">
        <f t="shared" si="5"/>
        <v>86.44</v>
      </c>
      <c r="J24" s="271">
        <f t="shared" si="5"/>
        <v>86.44</v>
      </c>
      <c r="K24" s="271">
        <f t="shared" si="5"/>
        <v>86.44</v>
      </c>
      <c r="L24" s="271">
        <f t="shared" si="5"/>
        <v>86.44</v>
      </c>
      <c r="M24" s="271">
        <f t="shared" si="5"/>
        <v>86.44</v>
      </c>
      <c r="N24" s="271">
        <f t="shared" si="5"/>
        <v>86.44</v>
      </c>
      <c r="O24" s="271">
        <f t="shared" si="5"/>
        <v>86.44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79192-5BA2-4BB7-B745-D08E065F14BB}">
  <dimension ref="A1:AJ28"/>
  <sheetViews>
    <sheetView workbookViewId="0">
      <selection activeCell="O5" sqref="O5"/>
    </sheetView>
  </sheetViews>
  <sheetFormatPr defaultColWidth="9.109375" defaultRowHeight="13.2" x14ac:dyDescent="0.25"/>
  <cols>
    <col min="1" max="1" width="19.33203125" style="49" customWidth="1"/>
    <col min="2" max="2" width="30" style="49" customWidth="1"/>
    <col min="3" max="6" width="9.44140625" style="49" customWidth="1"/>
    <col min="7" max="7" width="9.5546875" style="49" customWidth="1"/>
    <col min="8" max="8" width="10.5546875" style="49" customWidth="1"/>
    <col min="9" max="9" width="10.5546875" style="52" customWidth="1"/>
    <col min="10" max="10" width="10.6640625" style="49" customWidth="1"/>
    <col min="11" max="11" width="10.44140625" style="49" customWidth="1"/>
    <col min="12" max="12" width="10" style="49" customWidth="1"/>
    <col min="13" max="13" width="10.44140625" style="49" customWidth="1"/>
    <col min="14" max="14" width="11.109375" style="49" customWidth="1"/>
    <col min="15" max="15" width="16.33203125" style="49" bestFit="1" customWidth="1"/>
    <col min="16" max="16" width="11.5546875" style="49" customWidth="1"/>
    <col min="17" max="18" width="10.109375" style="49" customWidth="1"/>
    <col min="19" max="19" width="11.6640625" style="49" customWidth="1"/>
    <col min="20" max="21" width="15.44140625" style="49" customWidth="1"/>
    <col min="22" max="22" width="10.88671875" style="49" customWidth="1"/>
    <col min="23" max="23" width="42.44140625" style="49" customWidth="1"/>
    <col min="24" max="24" width="9.109375" style="49"/>
    <col min="25" max="25" width="9.88671875" style="49" customWidth="1"/>
    <col min="26" max="35" width="9.109375" style="49"/>
    <col min="36" max="36" width="13.88671875" style="49" bestFit="1" customWidth="1"/>
    <col min="37" max="16384" width="9.109375" style="49"/>
  </cols>
  <sheetData>
    <row r="1" spans="1:36" x14ac:dyDescent="0.25">
      <c r="G1" s="50"/>
      <c r="H1" s="51" t="s">
        <v>0</v>
      </c>
    </row>
    <row r="2" spans="1:36" x14ac:dyDescent="0.25">
      <c r="A2" s="53" t="s">
        <v>1</v>
      </c>
      <c r="B2" s="54" t="s">
        <v>42</v>
      </c>
      <c r="C2" s="55"/>
      <c r="D2" s="55"/>
      <c r="E2" s="55"/>
      <c r="F2" s="56"/>
      <c r="G2" s="56"/>
      <c r="H2" s="56"/>
    </row>
    <row r="3" spans="1:36" ht="39.6" x14ac:dyDescent="0.25">
      <c r="A3" s="57" t="s">
        <v>3</v>
      </c>
      <c r="B3" s="57" t="s">
        <v>4</v>
      </c>
      <c r="C3" s="58">
        <v>45658</v>
      </c>
      <c r="D3" s="58">
        <v>45689</v>
      </c>
      <c r="E3" s="58">
        <v>45717</v>
      </c>
      <c r="F3" s="58">
        <v>45748</v>
      </c>
      <c r="G3" s="58">
        <v>45778</v>
      </c>
      <c r="H3" s="58">
        <v>45809</v>
      </c>
      <c r="I3" s="58">
        <v>45839</v>
      </c>
      <c r="J3" s="58">
        <v>45870</v>
      </c>
      <c r="K3" s="58">
        <v>45901</v>
      </c>
      <c r="L3" s="58">
        <v>45931</v>
      </c>
      <c r="M3" s="58">
        <v>45962</v>
      </c>
      <c r="N3" s="58">
        <v>45992</v>
      </c>
      <c r="O3" s="57" t="s">
        <v>5</v>
      </c>
      <c r="P3" s="57" t="s">
        <v>6</v>
      </c>
      <c r="Q3" s="57" t="s">
        <v>7</v>
      </c>
      <c r="R3" s="57" t="s">
        <v>8</v>
      </c>
      <c r="S3" s="59" t="s">
        <v>9</v>
      </c>
      <c r="T3" s="57" t="s">
        <v>10</v>
      </c>
      <c r="U3" s="57" t="s">
        <v>11</v>
      </c>
      <c r="V3" s="60"/>
    </row>
    <row r="4" spans="1:36" x14ac:dyDescent="0.25">
      <c r="A4" s="57"/>
      <c r="B4" s="57"/>
      <c r="C4" s="61">
        <f t="shared" ref="C4:N4" si="0">SUM(C5:C11)</f>
        <v>494.89</v>
      </c>
      <c r="D4" s="61">
        <f t="shared" si="0"/>
        <v>502.24</v>
      </c>
      <c r="E4" s="61">
        <f t="shared" si="0"/>
        <v>494.38</v>
      </c>
      <c r="F4" s="61">
        <f t="shared" si="0"/>
        <v>493.40999999999997</v>
      </c>
      <c r="G4" s="61">
        <f t="shared" si="0"/>
        <v>494.97</v>
      </c>
      <c r="H4" s="61">
        <f t="shared" si="0"/>
        <v>494.3</v>
      </c>
      <c r="I4" s="61">
        <f t="shared" si="0"/>
        <v>500.74</v>
      </c>
      <c r="J4" s="61">
        <f t="shared" si="0"/>
        <v>497.27</v>
      </c>
      <c r="K4" s="61">
        <f t="shared" si="0"/>
        <v>494.05</v>
      </c>
      <c r="L4" s="61">
        <f t="shared" si="0"/>
        <v>503.65999999999997</v>
      </c>
      <c r="M4" s="61">
        <f t="shared" si="0"/>
        <v>508.81</v>
      </c>
      <c r="N4" s="61">
        <f t="shared" si="0"/>
        <v>495.35</v>
      </c>
      <c r="O4" s="57"/>
      <c r="P4" s="57"/>
      <c r="Q4" s="57"/>
      <c r="R4" s="57"/>
      <c r="S4" s="57"/>
      <c r="T4" s="57"/>
      <c r="U4" s="57"/>
      <c r="V4" s="60"/>
      <c r="W4" s="62" t="s">
        <v>12</v>
      </c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</row>
    <row r="5" spans="1:36" x14ac:dyDescent="0.25">
      <c r="A5" s="63" t="s">
        <v>17</v>
      </c>
      <c r="B5" s="64" t="s">
        <v>18</v>
      </c>
      <c r="C5" s="65">
        <v>0</v>
      </c>
      <c r="D5" s="65">
        <v>7.46</v>
      </c>
      <c r="E5" s="65">
        <v>0.19</v>
      </c>
      <c r="F5" s="65">
        <v>0</v>
      </c>
      <c r="G5" s="65">
        <v>0</v>
      </c>
      <c r="H5" s="65">
        <v>0</v>
      </c>
      <c r="I5" s="65">
        <v>6.49</v>
      </c>
      <c r="J5" s="65">
        <v>3.33</v>
      </c>
      <c r="K5" s="65">
        <v>0</v>
      </c>
      <c r="L5" s="65">
        <v>11.34</v>
      </c>
      <c r="M5" s="65">
        <v>16.559999999999999</v>
      </c>
      <c r="N5" s="65">
        <v>0</v>
      </c>
      <c r="O5" s="65" t="s">
        <v>37</v>
      </c>
      <c r="P5" s="65">
        <f t="shared" ref="P5:P11" si="1">IF(O5="CAISO System","0.00",J5)</f>
        <v>3.33</v>
      </c>
      <c r="Q5" s="65">
        <v>4</v>
      </c>
      <c r="R5" s="65" t="s">
        <v>15</v>
      </c>
      <c r="S5" s="65" t="str">
        <f t="shared" ref="S5:S10" si="2">IFERROR(INDEX($AJ$6:$AJ$12,MATCH(B5,$W$6:$W$11,0)),"")</f>
        <v/>
      </c>
      <c r="T5" s="33">
        <v>41852</v>
      </c>
      <c r="U5" s="33">
        <v>46234</v>
      </c>
      <c r="V5" s="66"/>
      <c r="X5" s="67">
        <v>45658</v>
      </c>
      <c r="Y5" s="68">
        <v>45689</v>
      </c>
      <c r="Z5" s="67">
        <v>45717</v>
      </c>
      <c r="AA5" s="68">
        <v>45748</v>
      </c>
      <c r="AB5" s="67">
        <v>45778</v>
      </c>
      <c r="AC5" s="68">
        <v>45809</v>
      </c>
      <c r="AD5" s="67">
        <v>45839</v>
      </c>
      <c r="AE5" s="68">
        <v>45870</v>
      </c>
      <c r="AF5" s="67">
        <v>45901</v>
      </c>
      <c r="AG5" s="68">
        <v>45931</v>
      </c>
      <c r="AH5" s="67">
        <v>45962</v>
      </c>
      <c r="AI5" s="68">
        <v>45992</v>
      </c>
      <c r="AJ5" s="69" t="s">
        <v>16</v>
      </c>
    </row>
    <row r="6" spans="1:36" x14ac:dyDescent="0.25">
      <c r="A6" s="63" t="s">
        <v>20</v>
      </c>
      <c r="B6" s="64" t="s">
        <v>21</v>
      </c>
      <c r="C6" s="65">
        <v>0.87</v>
      </c>
      <c r="D6" s="65">
        <v>0.44</v>
      </c>
      <c r="E6" s="65">
        <v>0.21</v>
      </c>
      <c r="F6" s="65">
        <v>0.87</v>
      </c>
      <c r="G6" s="65">
        <v>0.79</v>
      </c>
      <c r="H6" s="65">
        <v>0.79</v>
      </c>
      <c r="I6" s="65">
        <v>0.68</v>
      </c>
      <c r="J6" s="65">
        <v>0.62</v>
      </c>
      <c r="K6" s="65">
        <v>0.46</v>
      </c>
      <c r="L6" s="65">
        <v>0.46</v>
      </c>
      <c r="M6" s="65">
        <v>0.84</v>
      </c>
      <c r="N6" s="65">
        <v>0.98</v>
      </c>
      <c r="O6" s="65" t="s">
        <v>31</v>
      </c>
      <c r="P6" s="65" t="str">
        <f t="shared" si="1"/>
        <v>0.00</v>
      </c>
      <c r="Q6" s="65">
        <v>4</v>
      </c>
      <c r="R6" s="65" t="s">
        <v>15</v>
      </c>
      <c r="S6" s="65" t="str">
        <f t="shared" si="2"/>
        <v/>
      </c>
      <c r="T6" s="33">
        <v>43739</v>
      </c>
      <c r="U6" s="33">
        <v>46295</v>
      </c>
      <c r="V6" s="70"/>
      <c r="W6" s="64" t="s">
        <v>19</v>
      </c>
      <c r="X6" s="71">
        <v>200</v>
      </c>
      <c r="Y6" s="71">
        <v>200</v>
      </c>
      <c r="Z6" s="71">
        <v>200</v>
      </c>
      <c r="AA6" s="71">
        <f>INDEX('[14]2023 EFC_060623'!E:E,MATCH('[14]CAM eligible contracts ''24'!$W6,'[14]2023 EFC_060623'!$A:$A,0))</f>
        <v>200</v>
      </c>
      <c r="AB6" s="71">
        <f>INDEX('[14]2023 EFC_060623'!F:F,MATCH('[14]CAM eligible contracts ''24'!$W6,'[14]2023 EFC_060623'!$A:$A,0))</f>
        <v>200</v>
      </c>
      <c r="AC6" s="71">
        <f>INDEX('[14]2023 EFC_060623'!G:G,MATCH('[14]CAM eligible contracts ''24'!$W6,'[14]2023 EFC_060623'!$A:$A,0))</f>
        <v>200</v>
      </c>
      <c r="AD6" s="71">
        <f>INDEX('[14]2023 EFC_060623'!H:H,MATCH('[14]CAM eligible contracts ''24'!$W6,'[14]2023 EFC_060623'!$A:$A,0))</f>
        <v>200</v>
      </c>
      <c r="AE6" s="71">
        <f>INDEX('[14]2023 EFC_060623'!I:I,MATCH('[14]CAM eligible contracts ''24'!$W6,'[14]2023 EFC_060623'!$A:$A,0))</f>
        <v>200</v>
      </c>
      <c r="AF6" s="71">
        <f>INDEX('[14]2023 EFC_060623'!J:J,MATCH('[14]CAM eligible contracts ''24'!$W6,'[14]2023 EFC_060623'!$A:$A,0))</f>
        <v>200</v>
      </c>
      <c r="AG6" s="71">
        <f>INDEX('[14]2023 EFC_060623'!K:K,MATCH('[14]CAM eligible contracts ''24'!$W6,'[14]2023 EFC_060623'!$A:$A,0))</f>
        <v>200</v>
      </c>
      <c r="AH6" s="71">
        <f>INDEX('[14]2023 EFC_060623'!L:L,MATCH('[14]CAM eligible contracts ''24'!$W6,'[14]2023 EFC_060623'!$A:$A,0))</f>
        <v>200</v>
      </c>
      <c r="AI6" s="71">
        <f>INDEX('[14]2023 EFC_060623'!M:M,MATCH('[14]CAM eligible contracts ''24'!$W6,'[14]2023 EFC_060623'!$A:$A,0))</f>
        <v>200</v>
      </c>
      <c r="AJ6" s="72">
        <v>1</v>
      </c>
    </row>
    <row r="7" spans="1:36" x14ac:dyDescent="0.25">
      <c r="A7" s="31" t="s">
        <v>23</v>
      </c>
      <c r="B7" s="73" t="s">
        <v>24</v>
      </c>
      <c r="C7" s="65">
        <v>11.52</v>
      </c>
      <c r="D7" s="65">
        <v>11.84</v>
      </c>
      <c r="E7" s="65">
        <v>11.48</v>
      </c>
      <c r="F7" s="65">
        <v>10.039999999999999</v>
      </c>
      <c r="G7" s="65">
        <v>11.68</v>
      </c>
      <c r="H7" s="65">
        <v>11.01</v>
      </c>
      <c r="I7" s="65">
        <v>11.07</v>
      </c>
      <c r="J7" s="65">
        <v>10.82</v>
      </c>
      <c r="K7" s="65">
        <v>11.09</v>
      </c>
      <c r="L7" s="65">
        <v>9.36</v>
      </c>
      <c r="M7" s="65">
        <v>8.91</v>
      </c>
      <c r="N7" s="65">
        <v>11.87</v>
      </c>
      <c r="O7" s="65" t="s">
        <v>31</v>
      </c>
      <c r="P7" s="65" t="str">
        <f t="shared" si="1"/>
        <v>0.00</v>
      </c>
      <c r="Q7" s="65">
        <v>4</v>
      </c>
      <c r="R7" s="65" t="s">
        <v>15</v>
      </c>
      <c r="S7" s="65" t="str">
        <f t="shared" si="2"/>
        <v/>
      </c>
      <c r="T7" s="33">
        <v>43800</v>
      </c>
      <c r="U7" s="33">
        <v>46356</v>
      </c>
      <c r="V7" s="70"/>
      <c r="W7" s="64" t="s">
        <v>22</v>
      </c>
      <c r="X7" s="71">
        <v>200</v>
      </c>
      <c r="Y7" s="71">
        <v>200</v>
      </c>
      <c r="Z7" s="71">
        <v>200</v>
      </c>
      <c r="AA7" s="71">
        <f>INDEX('[14]2023 EFC_060623'!E:E,MATCH('[14]CAM eligible contracts ''24'!$W7,'[14]2023 EFC_060623'!$A:$A,0))</f>
        <v>200</v>
      </c>
      <c r="AB7" s="71">
        <f>INDEX('[14]2023 EFC_060623'!F:F,MATCH('[14]CAM eligible contracts ''24'!$W7,'[14]2023 EFC_060623'!$A:$A,0))</f>
        <v>200</v>
      </c>
      <c r="AC7" s="71">
        <f>INDEX('[14]2023 EFC_060623'!G:G,MATCH('[14]CAM eligible contracts ''24'!$W7,'[14]2023 EFC_060623'!$A:$A,0))</f>
        <v>200</v>
      </c>
      <c r="AD7" s="71">
        <f>INDEX('[14]2023 EFC_060623'!H:H,MATCH('[14]CAM eligible contracts ''24'!$W7,'[14]2023 EFC_060623'!$A:$A,0))</f>
        <v>200</v>
      </c>
      <c r="AE7" s="71">
        <f>INDEX('[14]2023 EFC_060623'!I:I,MATCH('[14]CAM eligible contracts ''24'!$W7,'[14]2023 EFC_060623'!$A:$A,0))</f>
        <v>200</v>
      </c>
      <c r="AF7" s="71">
        <f>INDEX('[14]2023 EFC_060623'!J:J,MATCH('[14]CAM eligible contracts ''24'!$W7,'[14]2023 EFC_060623'!$A:$A,0))</f>
        <v>200</v>
      </c>
      <c r="AG7" s="71">
        <f>INDEX('[14]2023 EFC_060623'!K:K,MATCH('[14]CAM eligible contracts ''24'!$W7,'[14]2023 EFC_060623'!$A:$A,0))</f>
        <v>200</v>
      </c>
      <c r="AH7" s="71">
        <f>INDEX('[14]2023 EFC_060623'!L:L,MATCH('[14]CAM eligible contracts ''24'!$W7,'[14]2023 EFC_060623'!$A:$A,0))</f>
        <v>200</v>
      </c>
      <c r="AI7" s="71">
        <f>INDEX('[14]2023 EFC_060623'!M:M,MATCH('[14]CAM eligible contracts ''24'!$W7,'[14]2023 EFC_060623'!$A:$A,0))</f>
        <v>200</v>
      </c>
      <c r="AJ7" s="72">
        <v>1</v>
      </c>
    </row>
    <row r="8" spans="1:36" x14ac:dyDescent="0.25">
      <c r="A8" s="31" t="s">
        <v>26</v>
      </c>
      <c r="B8" s="32" t="s">
        <v>19</v>
      </c>
      <c r="C8" s="65">
        <v>100</v>
      </c>
      <c r="D8" s="65">
        <v>100</v>
      </c>
      <c r="E8" s="65">
        <v>100</v>
      </c>
      <c r="F8" s="65">
        <v>100</v>
      </c>
      <c r="G8" s="65">
        <v>100</v>
      </c>
      <c r="H8" s="65">
        <v>100</v>
      </c>
      <c r="I8" s="65">
        <v>100</v>
      </c>
      <c r="J8" s="65">
        <v>100</v>
      </c>
      <c r="K8" s="65">
        <v>100</v>
      </c>
      <c r="L8" s="65">
        <v>100</v>
      </c>
      <c r="M8" s="65">
        <v>100</v>
      </c>
      <c r="N8" s="65">
        <v>100</v>
      </c>
      <c r="O8" s="65" t="s">
        <v>37</v>
      </c>
      <c r="P8" s="65">
        <f t="shared" si="1"/>
        <v>100</v>
      </c>
      <c r="Q8" s="65">
        <v>1</v>
      </c>
      <c r="R8" s="65" t="s">
        <v>27</v>
      </c>
      <c r="S8" s="65">
        <f t="shared" si="2"/>
        <v>1</v>
      </c>
      <c r="T8" s="33">
        <v>44348</v>
      </c>
      <c r="U8" s="33">
        <v>51652</v>
      </c>
      <c r="V8" s="70"/>
      <c r="W8" s="64" t="s">
        <v>25</v>
      </c>
      <c r="X8" s="71">
        <v>200</v>
      </c>
      <c r="Y8" s="71">
        <v>200</v>
      </c>
      <c r="Z8" s="71">
        <v>200</v>
      </c>
      <c r="AA8" s="71">
        <f>INDEX('[14]2023 EFC_060623'!E:E,MATCH('[14]CAM eligible contracts ''24'!$W8,'[14]2023 EFC_060623'!$A:$A,0))</f>
        <v>200</v>
      </c>
      <c r="AB8" s="71">
        <f>INDEX('[14]2023 EFC_060623'!F:F,MATCH('[14]CAM eligible contracts ''24'!$W8,'[14]2023 EFC_060623'!$A:$A,0))</f>
        <v>200</v>
      </c>
      <c r="AC8" s="71">
        <f>INDEX('[14]2023 EFC_060623'!G:G,MATCH('[14]CAM eligible contracts ''24'!$W8,'[14]2023 EFC_060623'!$A:$A,0))</f>
        <v>200</v>
      </c>
      <c r="AD8" s="71">
        <f>INDEX('[14]2023 EFC_060623'!H:H,MATCH('[14]CAM eligible contracts ''24'!$W8,'[14]2023 EFC_060623'!$A:$A,0))</f>
        <v>200</v>
      </c>
      <c r="AE8" s="71">
        <f>INDEX('[14]2023 EFC_060623'!I:I,MATCH('[14]CAM eligible contracts ''24'!$W8,'[14]2023 EFC_060623'!$A:$A,0))</f>
        <v>200</v>
      </c>
      <c r="AF8" s="71">
        <f>INDEX('[14]2023 EFC_060623'!J:J,MATCH('[14]CAM eligible contracts ''24'!$W8,'[14]2023 EFC_060623'!$A:$A,0))</f>
        <v>200</v>
      </c>
      <c r="AG8" s="71">
        <f>INDEX('[14]2023 EFC_060623'!K:K,MATCH('[14]CAM eligible contracts ''24'!$W8,'[14]2023 EFC_060623'!$A:$A,0))</f>
        <v>200</v>
      </c>
      <c r="AH8" s="71">
        <f>INDEX('[14]2023 EFC_060623'!L:L,MATCH('[14]CAM eligible contracts ''24'!$W8,'[14]2023 EFC_060623'!$A:$A,0))</f>
        <v>200</v>
      </c>
      <c r="AI8" s="71">
        <f>INDEX('[14]2023 EFC_060623'!M:M,MATCH('[14]CAM eligible contracts ''24'!$W8,'[14]2023 EFC_060623'!$A:$A,0))</f>
        <v>200</v>
      </c>
      <c r="AJ8" s="72">
        <v>1</v>
      </c>
    </row>
    <row r="9" spans="1:36" x14ac:dyDescent="0.25">
      <c r="A9" s="31" t="s">
        <v>26</v>
      </c>
      <c r="B9" s="32" t="s">
        <v>22</v>
      </c>
      <c r="C9" s="65">
        <v>100</v>
      </c>
      <c r="D9" s="65">
        <v>100</v>
      </c>
      <c r="E9" s="65">
        <v>100</v>
      </c>
      <c r="F9" s="65">
        <v>100</v>
      </c>
      <c r="G9" s="65">
        <v>100</v>
      </c>
      <c r="H9" s="65">
        <v>100</v>
      </c>
      <c r="I9" s="65">
        <v>100</v>
      </c>
      <c r="J9" s="65">
        <v>100</v>
      </c>
      <c r="K9" s="65">
        <v>100</v>
      </c>
      <c r="L9" s="65">
        <v>100</v>
      </c>
      <c r="M9" s="65">
        <v>100</v>
      </c>
      <c r="N9" s="65">
        <v>100</v>
      </c>
      <c r="O9" s="65" t="s">
        <v>37</v>
      </c>
      <c r="P9" s="65">
        <f t="shared" si="1"/>
        <v>100</v>
      </c>
      <c r="Q9" s="65">
        <v>1</v>
      </c>
      <c r="R9" s="65" t="s">
        <v>27</v>
      </c>
      <c r="S9" s="65">
        <f t="shared" si="2"/>
        <v>1</v>
      </c>
      <c r="T9" s="33">
        <v>44348</v>
      </c>
      <c r="U9" s="33">
        <v>51652</v>
      </c>
      <c r="V9" s="70"/>
      <c r="W9" s="32" t="s">
        <v>28</v>
      </c>
      <c r="X9" s="71">
        <v>365</v>
      </c>
      <c r="Y9" s="71">
        <v>365</v>
      </c>
      <c r="Z9" s="71">
        <v>365</v>
      </c>
      <c r="AA9" s="71">
        <v>365</v>
      </c>
      <c r="AB9" s="71">
        <v>365</v>
      </c>
      <c r="AC9" s="71">
        <v>365</v>
      </c>
      <c r="AD9" s="71">
        <v>365</v>
      </c>
      <c r="AE9" s="71">
        <v>365</v>
      </c>
      <c r="AF9" s="71">
        <v>365</v>
      </c>
      <c r="AG9" s="71">
        <v>365</v>
      </c>
      <c r="AH9" s="71">
        <v>365</v>
      </c>
      <c r="AI9" s="71">
        <v>365</v>
      </c>
      <c r="AJ9" s="72">
        <v>1</v>
      </c>
    </row>
    <row r="10" spans="1:36" x14ac:dyDescent="0.25">
      <c r="A10" s="31" t="s">
        <v>26</v>
      </c>
      <c r="B10" s="32" t="s">
        <v>25</v>
      </c>
      <c r="C10" s="65">
        <v>100</v>
      </c>
      <c r="D10" s="65">
        <v>100</v>
      </c>
      <c r="E10" s="65">
        <v>100</v>
      </c>
      <c r="F10" s="65">
        <v>100</v>
      </c>
      <c r="G10" s="65">
        <v>100</v>
      </c>
      <c r="H10" s="65">
        <v>100</v>
      </c>
      <c r="I10" s="65">
        <v>100</v>
      </c>
      <c r="J10" s="65">
        <v>100</v>
      </c>
      <c r="K10" s="65">
        <v>100</v>
      </c>
      <c r="L10" s="65">
        <v>100</v>
      </c>
      <c r="M10" s="65">
        <v>100</v>
      </c>
      <c r="N10" s="65">
        <v>100</v>
      </c>
      <c r="O10" s="65" t="s">
        <v>37</v>
      </c>
      <c r="P10" s="65">
        <f t="shared" si="1"/>
        <v>100</v>
      </c>
      <c r="Q10" s="65">
        <v>1</v>
      </c>
      <c r="R10" s="65" t="s">
        <v>27</v>
      </c>
      <c r="S10" s="65">
        <f t="shared" si="2"/>
        <v>1</v>
      </c>
      <c r="T10" s="33">
        <v>44348</v>
      </c>
      <c r="U10" s="33">
        <v>51652</v>
      </c>
      <c r="V10" s="70"/>
      <c r="W10" s="64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2"/>
    </row>
    <row r="11" spans="1:36" x14ac:dyDescent="0.25">
      <c r="A11" s="31" t="s">
        <v>28</v>
      </c>
      <c r="B11" s="32" t="s">
        <v>28</v>
      </c>
      <c r="C11" s="65">
        <v>182.5</v>
      </c>
      <c r="D11" s="65">
        <v>182.5</v>
      </c>
      <c r="E11" s="65">
        <v>182.5</v>
      </c>
      <c r="F11" s="65">
        <v>182.5</v>
      </c>
      <c r="G11" s="65">
        <v>182.5</v>
      </c>
      <c r="H11" s="65">
        <v>182.5</v>
      </c>
      <c r="I11" s="65">
        <v>182.5</v>
      </c>
      <c r="J11" s="65">
        <v>182.5</v>
      </c>
      <c r="K11" s="65">
        <v>182.5</v>
      </c>
      <c r="L11" s="65">
        <v>182.5</v>
      </c>
      <c r="M11" s="65">
        <v>182.5</v>
      </c>
      <c r="N11" s="65">
        <v>182.5</v>
      </c>
      <c r="O11" s="65" t="s">
        <v>37</v>
      </c>
      <c r="P11" s="65">
        <f t="shared" si="1"/>
        <v>182.5</v>
      </c>
      <c r="Q11" s="65">
        <v>1</v>
      </c>
      <c r="R11" s="65" t="s">
        <v>27</v>
      </c>
      <c r="S11" s="65">
        <v>1</v>
      </c>
      <c r="T11" s="33">
        <v>44470</v>
      </c>
      <c r="U11" s="33">
        <v>55153</v>
      </c>
      <c r="V11" s="70"/>
      <c r="W11" s="64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2"/>
    </row>
    <row r="12" spans="1:36" x14ac:dyDescent="0.25">
      <c r="V12" s="70"/>
      <c r="W12" s="74" t="s">
        <v>29</v>
      </c>
      <c r="X12" s="75">
        <f t="shared" ref="X12:AI12" si="3">SUM(X6:X10)</f>
        <v>965</v>
      </c>
      <c r="Y12" s="75">
        <f t="shared" si="3"/>
        <v>965</v>
      </c>
      <c r="Z12" s="75">
        <f t="shared" si="3"/>
        <v>965</v>
      </c>
      <c r="AA12" s="75">
        <f t="shared" si="3"/>
        <v>965</v>
      </c>
      <c r="AB12" s="75">
        <f t="shared" si="3"/>
        <v>965</v>
      </c>
      <c r="AC12" s="75">
        <f t="shared" si="3"/>
        <v>965</v>
      </c>
      <c r="AD12" s="75">
        <f t="shared" si="3"/>
        <v>965</v>
      </c>
      <c r="AE12" s="75">
        <f t="shared" si="3"/>
        <v>965</v>
      </c>
      <c r="AF12" s="75">
        <f t="shared" si="3"/>
        <v>965</v>
      </c>
      <c r="AG12" s="75">
        <f t="shared" si="3"/>
        <v>965</v>
      </c>
      <c r="AH12" s="75">
        <f t="shared" si="3"/>
        <v>965</v>
      </c>
      <c r="AI12" s="75">
        <f t="shared" si="3"/>
        <v>965</v>
      </c>
      <c r="AJ12" s="54"/>
    </row>
    <row r="13" spans="1:36" x14ac:dyDescent="0.25">
      <c r="A13" s="76"/>
      <c r="B13" s="76" t="s">
        <v>43</v>
      </c>
      <c r="C13" s="77">
        <f t="shared" ref="C13:N13" si="4">SUM(C14:C16)</f>
        <v>0</v>
      </c>
      <c r="D13" s="77">
        <f t="shared" si="4"/>
        <v>0</v>
      </c>
      <c r="E13" s="77">
        <f t="shared" si="4"/>
        <v>0</v>
      </c>
      <c r="F13" s="77">
        <f t="shared" si="4"/>
        <v>0</v>
      </c>
      <c r="G13" s="77">
        <f t="shared" si="4"/>
        <v>0</v>
      </c>
      <c r="H13" s="77">
        <f t="shared" si="4"/>
        <v>0</v>
      </c>
      <c r="I13" s="77">
        <f t="shared" si="4"/>
        <v>0</v>
      </c>
      <c r="J13" s="77">
        <f t="shared" si="4"/>
        <v>0</v>
      </c>
      <c r="K13" s="77">
        <f t="shared" si="4"/>
        <v>0</v>
      </c>
      <c r="L13" s="77">
        <f t="shared" si="4"/>
        <v>0</v>
      </c>
      <c r="M13" s="77">
        <f t="shared" si="4"/>
        <v>0</v>
      </c>
      <c r="N13" s="77">
        <f t="shared" si="4"/>
        <v>0</v>
      </c>
      <c r="O13" s="76" t="s">
        <v>31</v>
      </c>
      <c r="P13" s="76"/>
      <c r="Q13" s="76"/>
      <c r="R13" s="76"/>
      <c r="S13" s="76"/>
      <c r="T13" s="78">
        <v>45658</v>
      </c>
      <c r="U13" s="78">
        <v>46022</v>
      </c>
      <c r="V13" s="70"/>
    </row>
    <row r="14" spans="1:36" x14ac:dyDescent="0.25">
      <c r="A14" s="76"/>
      <c r="B14" s="76" t="s">
        <v>32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8"/>
      <c r="U14" s="78"/>
      <c r="V14" s="79"/>
      <c r="Z14" s="80"/>
      <c r="AA14" s="80"/>
    </row>
    <row r="15" spans="1:36" x14ac:dyDescent="0.25">
      <c r="A15" s="76"/>
      <c r="B15" s="76" t="s">
        <v>33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8"/>
      <c r="U15" s="78"/>
      <c r="V15" s="79"/>
      <c r="Z15" s="80"/>
      <c r="AA15" s="80"/>
    </row>
    <row r="16" spans="1:36" x14ac:dyDescent="0.25">
      <c r="A16" s="76"/>
      <c r="B16" s="76" t="s">
        <v>34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8"/>
      <c r="U16" s="78"/>
      <c r="V16" s="79"/>
      <c r="Z16" s="80"/>
      <c r="AA16" s="80"/>
    </row>
    <row r="17" spans="2:27" x14ac:dyDescent="0.25">
      <c r="I17" s="49"/>
      <c r="V17" s="79"/>
      <c r="Z17" s="80"/>
      <c r="AA17" s="80"/>
    </row>
    <row r="18" spans="2:27" x14ac:dyDescent="0.25">
      <c r="B18" s="81" t="s">
        <v>35</v>
      </c>
      <c r="C18" s="61">
        <f t="shared" ref="C18:N18" si="5">SUM(C5:C11)+C13*1.09</f>
        <v>494.89</v>
      </c>
      <c r="D18" s="61">
        <f t="shared" si="5"/>
        <v>502.24</v>
      </c>
      <c r="E18" s="61">
        <f t="shared" si="5"/>
        <v>494.38</v>
      </c>
      <c r="F18" s="61">
        <f t="shared" si="5"/>
        <v>493.40999999999997</v>
      </c>
      <c r="G18" s="61">
        <f t="shared" si="5"/>
        <v>494.97</v>
      </c>
      <c r="H18" s="61">
        <f t="shared" si="5"/>
        <v>494.3</v>
      </c>
      <c r="I18" s="61">
        <f t="shared" si="5"/>
        <v>500.74</v>
      </c>
      <c r="J18" s="61">
        <f t="shared" si="5"/>
        <v>497.27</v>
      </c>
      <c r="K18" s="61">
        <f t="shared" si="5"/>
        <v>494.05</v>
      </c>
      <c r="L18" s="61">
        <f t="shared" si="5"/>
        <v>503.65999999999997</v>
      </c>
      <c r="M18" s="61">
        <f t="shared" si="5"/>
        <v>508.81</v>
      </c>
      <c r="N18" s="61">
        <f t="shared" si="5"/>
        <v>495.35</v>
      </c>
      <c r="Z18" s="80"/>
      <c r="AA18" s="80"/>
    </row>
    <row r="20" spans="2:27" x14ac:dyDescent="0.25">
      <c r="B20" s="82" t="s">
        <v>44</v>
      </c>
      <c r="C20" s="83"/>
    </row>
    <row r="21" spans="2:27" x14ac:dyDescent="0.25">
      <c r="B21" s="83" t="s">
        <v>37</v>
      </c>
      <c r="C21" s="84">
        <f t="shared" ref="C21:C26" si="6">SUMIF($O$5:$O$11,B21,$J$5:$J$11)</f>
        <v>485.83</v>
      </c>
    </row>
    <row r="22" spans="2:27" x14ac:dyDescent="0.25">
      <c r="B22" s="83" t="s">
        <v>38</v>
      </c>
      <c r="C22" s="84">
        <f t="shared" si="6"/>
        <v>0</v>
      </c>
    </row>
    <row r="23" spans="2:27" x14ac:dyDescent="0.25">
      <c r="B23" s="83" t="s">
        <v>39</v>
      </c>
      <c r="C23" s="84">
        <f t="shared" si="6"/>
        <v>0</v>
      </c>
    </row>
    <row r="24" spans="2:27" x14ac:dyDescent="0.25">
      <c r="B24" s="83" t="s">
        <v>40</v>
      </c>
      <c r="C24" s="84">
        <f t="shared" si="6"/>
        <v>0</v>
      </c>
    </row>
    <row r="25" spans="2:27" x14ac:dyDescent="0.25">
      <c r="B25" s="83" t="s">
        <v>41</v>
      </c>
      <c r="C25" s="84">
        <f t="shared" si="6"/>
        <v>0</v>
      </c>
    </row>
    <row r="26" spans="2:27" x14ac:dyDescent="0.25">
      <c r="B26" s="83" t="s">
        <v>31</v>
      </c>
      <c r="C26" s="84">
        <f t="shared" si="6"/>
        <v>11.44</v>
      </c>
    </row>
    <row r="27" spans="2:27" x14ac:dyDescent="0.25">
      <c r="B27" s="83"/>
      <c r="C27" s="83"/>
    </row>
    <row r="28" spans="2:27" x14ac:dyDescent="0.25">
      <c r="B28" s="83" t="s">
        <v>29</v>
      </c>
      <c r="C28" s="84">
        <f>SUM(C21:C26)</f>
        <v>497.27</v>
      </c>
    </row>
  </sheetData>
  <pageMargins left="0.7" right="0.7" top="0.75" bottom="0.75" header="0.3" footer="0.3"/>
  <pageSetup orientation="portrait" r:id="rId1"/>
  <headerFooter>
    <oddFooter>&amp;C&amp;1#&amp;"Calibri"&amp;12&amp;K000000Internal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2FC32-3184-48E5-A307-FEFB8C5B50E8}">
  <dimension ref="A1:AJ28"/>
  <sheetViews>
    <sheetView workbookViewId="0">
      <selection activeCell="P5" sqref="P5"/>
    </sheetView>
  </sheetViews>
  <sheetFormatPr defaultColWidth="9.109375" defaultRowHeight="13.2" x14ac:dyDescent="0.25"/>
  <cols>
    <col min="1" max="1" width="19.33203125" style="49" customWidth="1"/>
    <col min="2" max="2" width="30" style="49" customWidth="1"/>
    <col min="3" max="6" width="9.44140625" style="49" customWidth="1"/>
    <col min="7" max="7" width="9.5546875" style="49" customWidth="1"/>
    <col min="8" max="8" width="10.5546875" style="49" customWidth="1"/>
    <col min="9" max="9" width="10.5546875" style="52" customWidth="1"/>
    <col min="10" max="10" width="10.6640625" style="49" customWidth="1"/>
    <col min="11" max="11" width="10.44140625" style="49" customWidth="1"/>
    <col min="12" max="12" width="10" style="49" customWidth="1"/>
    <col min="13" max="13" width="10.44140625" style="49" customWidth="1"/>
    <col min="14" max="14" width="11.109375" style="49" customWidth="1"/>
    <col min="15" max="15" width="16.33203125" style="49" bestFit="1" customWidth="1"/>
    <col min="16" max="16" width="11.5546875" style="49" customWidth="1"/>
    <col min="17" max="18" width="10.109375" style="49" customWidth="1"/>
    <col min="19" max="19" width="11.6640625" style="49" customWidth="1"/>
    <col min="20" max="21" width="15.44140625" style="49" customWidth="1"/>
    <col min="22" max="22" width="10.88671875" style="49" customWidth="1"/>
    <col min="23" max="23" width="42.44140625" style="49" customWidth="1"/>
    <col min="24" max="24" width="9.109375" style="49"/>
    <col min="25" max="25" width="9.88671875" style="49" customWidth="1"/>
    <col min="26" max="35" width="9.109375" style="49"/>
    <col min="36" max="36" width="13.88671875" style="49" bestFit="1" customWidth="1"/>
    <col min="37" max="16384" width="9.109375" style="49"/>
  </cols>
  <sheetData>
    <row r="1" spans="1:36" x14ac:dyDescent="0.25">
      <c r="G1" s="50"/>
      <c r="H1" s="51" t="s">
        <v>0</v>
      </c>
    </row>
    <row r="2" spans="1:36" x14ac:dyDescent="0.25">
      <c r="A2" s="53" t="s">
        <v>1</v>
      </c>
      <c r="B2" s="54" t="s">
        <v>45</v>
      </c>
      <c r="C2" s="55"/>
      <c r="D2" s="55"/>
      <c r="E2" s="55"/>
      <c r="F2" s="56"/>
      <c r="G2" s="56"/>
      <c r="H2" s="56"/>
    </row>
    <row r="3" spans="1:36" ht="39.6" x14ac:dyDescent="0.25">
      <c r="A3" s="57" t="s">
        <v>3</v>
      </c>
      <c r="B3" s="57" t="s">
        <v>4</v>
      </c>
      <c r="C3" s="58">
        <v>46023</v>
      </c>
      <c r="D3" s="58">
        <v>46054</v>
      </c>
      <c r="E3" s="58">
        <v>46082</v>
      </c>
      <c r="F3" s="58">
        <v>46113</v>
      </c>
      <c r="G3" s="58">
        <v>46143</v>
      </c>
      <c r="H3" s="58">
        <v>46174</v>
      </c>
      <c r="I3" s="58">
        <v>46204</v>
      </c>
      <c r="J3" s="58">
        <v>46235</v>
      </c>
      <c r="K3" s="58">
        <v>46266</v>
      </c>
      <c r="L3" s="58">
        <v>46296</v>
      </c>
      <c r="M3" s="58">
        <v>46327</v>
      </c>
      <c r="N3" s="58">
        <v>46357</v>
      </c>
      <c r="O3" s="57" t="s">
        <v>5</v>
      </c>
      <c r="P3" s="57" t="s">
        <v>6</v>
      </c>
      <c r="Q3" s="57" t="s">
        <v>7</v>
      </c>
      <c r="R3" s="57" t="s">
        <v>8</v>
      </c>
      <c r="S3" s="59" t="s">
        <v>9</v>
      </c>
      <c r="T3" s="57" t="s">
        <v>10</v>
      </c>
      <c r="U3" s="57" t="s">
        <v>11</v>
      </c>
      <c r="V3" s="60"/>
    </row>
    <row r="4" spans="1:36" x14ac:dyDescent="0.25">
      <c r="A4" s="57"/>
      <c r="B4" s="57"/>
      <c r="C4" s="61">
        <f t="shared" ref="C4:N4" si="0">SUM(C5:C11)</f>
        <v>494.89</v>
      </c>
      <c r="D4" s="61">
        <f t="shared" si="0"/>
        <v>502.24</v>
      </c>
      <c r="E4" s="61">
        <f t="shared" si="0"/>
        <v>494.38</v>
      </c>
      <c r="F4" s="61">
        <f t="shared" si="0"/>
        <v>493.40999999999997</v>
      </c>
      <c r="G4" s="61">
        <f t="shared" si="0"/>
        <v>494.97</v>
      </c>
      <c r="H4" s="61">
        <f t="shared" si="0"/>
        <v>494.3</v>
      </c>
      <c r="I4" s="61">
        <f t="shared" si="0"/>
        <v>500.74</v>
      </c>
      <c r="J4" s="61">
        <f t="shared" si="0"/>
        <v>493.94</v>
      </c>
      <c r="K4" s="61">
        <f t="shared" si="0"/>
        <v>494.05</v>
      </c>
      <c r="L4" s="61">
        <f t="shared" si="0"/>
        <v>491.86</v>
      </c>
      <c r="M4" s="61">
        <f t="shared" si="0"/>
        <v>491.40999999999997</v>
      </c>
      <c r="N4" s="61">
        <f t="shared" si="0"/>
        <v>482.5</v>
      </c>
      <c r="O4" s="57"/>
      <c r="P4" s="57"/>
      <c r="Q4" s="57"/>
      <c r="R4" s="57"/>
      <c r="S4" s="57"/>
      <c r="T4" s="57"/>
      <c r="U4" s="57"/>
      <c r="V4" s="60"/>
      <c r="W4" s="62" t="s">
        <v>12</v>
      </c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</row>
    <row r="5" spans="1:36" x14ac:dyDescent="0.25">
      <c r="A5" s="63" t="s">
        <v>17</v>
      </c>
      <c r="B5" s="64" t="s">
        <v>18</v>
      </c>
      <c r="C5" s="65">
        <v>0</v>
      </c>
      <c r="D5" s="65">
        <v>7.46</v>
      </c>
      <c r="E5" s="65">
        <v>0.19</v>
      </c>
      <c r="F5" s="65">
        <v>0</v>
      </c>
      <c r="G5" s="65">
        <v>0</v>
      </c>
      <c r="H5" s="65">
        <v>0</v>
      </c>
      <c r="I5" s="65">
        <v>6.49</v>
      </c>
      <c r="J5" s="18">
        <v>0</v>
      </c>
      <c r="K5" s="18">
        <v>0</v>
      </c>
      <c r="L5" s="18">
        <v>0</v>
      </c>
      <c r="M5" s="18">
        <v>0</v>
      </c>
      <c r="N5" s="18">
        <v>0</v>
      </c>
      <c r="O5" s="65" t="s">
        <v>37</v>
      </c>
      <c r="P5" s="65">
        <f t="shared" ref="P5:P11" si="1">IF(O5="CAISO System","0.00",J5)</f>
        <v>0</v>
      </c>
      <c r="Q5" s="65">
        <v>4</v>
      </c>
      <c r="R5" s="65" t="s">
        <v>15</v>
      </c>
      <c r="S5" s="65" t="str">
        <f t="shared" ref="S5:S10" si="2">IFERROR(INDEX($AJ$6:$AJ$12,MATCH(B5,$W$6:$W$11,0)),"")</f>
        <v/>
      </c>
      <c r="T5" s="33">
        <v>41852</v>
      </c>
      <c r="U5" s="20">
        <v>46234</v>
      </c>
      <c r="V5" s="66"/>
      <c r="X5" s="67">
        <v>46023</v>
      </c>
      <c r="Y5" s="68">
        <v>46054</v>
      </c>
      <c r="Z5" s="67">
        <v>46082</v>
      </c>
      <c r="AA5" s="68">
        <v>46113</v>
      </c>
      <c r="AB5" s="67">
        <v>46143</v>
      </c>
      <c r="AC5" s="68">
        <v>46174</v>
      </c>
      <c r="AD5" s="67">
        <v>46204</v>
      </c>
      <c r="AE5" s="68">
        <v>46235</v>
      </c>
      <c r="AF5" s="67">
        <v>46266</v>
      </c>
      <c r="AG5" s="68">
        <v>46296</v>
      </c>
      <c r="AH5" s="67">
        <v>46327</v>
      </c>
      <c r="AI5" s="68">
        <v>46357</v>
      </c>
      <c r="AJ5" s="69" t="s">
        <v>16</v>
      </c>
    </row>
    <row r="6" spans="1:36" x14ac:dyDescent="0.25">
      <c r="A6" s="63" t="s">
        <v>20</v>
      </c>
      <c r="B6" s="64" t="s">
        <v>21</v>
      </c>
      <c r="C6" s="65">
        <v>0.87</v>
      </c>
      <c r="D6" s="65">
        <v>0.44</v>
      </c>
      <c r="E6" s="65">
        <v>0.21</v>
      </c>
      <c r="F6" s="65">
        <v>0.87</v>
      </c>
      <c r="G6" s="65">
        <v>0.79</v>
      </c>
      <c r="H6" s="65">
        <v>0.79</v>
      </c>
      <c r="I6" s="65">
        <v>0.68</v>
      </c>
      <c r="J6" s="65">
        <v>0.62</v>
      </c>
      <c r="K6" s="65">
        <v>0.46</v>
      </c>
      <c r="L6" s="18">
        <v>0</v>
      </c>
      <c r="M6" s="18">
        <v>0</v>
      </c>
      <c r="N6" s="18">
        <v>0</v>
      </c>
      <c r="O6" s="65" t="s">
        <v>31</v>
      </c>
      <c r="P6" s="65" t="str">
        <f t="shared" si="1"/>
        <v>0.00</v>
      </c>
      <c r="Q6" s="65">
        <v>4</v>
      </c>
      <c r="R6" s="65" t="s">
        <v>15</v>
      </c>
      <c r="S6" s="65" t="str">
        <f t="shared" si="2"/>
        <v/>
      </c>
      <c r="T6" s="33">
        <v>43739</v>
      </c>
      <c r="U6" s="20">
        <v>46295</v>
      </c>
      <c r="V6" s="70"/>
      <c r="W6" s="64" t="s">
        <v>19</v>
      </c>
      <c r="X6" s="71">
        <v>200</v>
      </c>
      <c r="Y6" s="71">
        <v>200</v>
      </c>
      <c r="Z6" s="71">
        <v>200</v>
      </c>
      <c r="AA6" s="71">
        <f>INDEX('[14]2023 EFC_060623'!E:E,MATCH('[14]CAM eligible contracts ''24'!$W6,'[14]2023 EFC_060623'!$A:$A,0))</f>
        <v>200</v>
      </c>
      <c r="AB6" s="71">
        <f>INDEX('[14]2023 EFC_060623'!F:F,MATCH('[14]CAM eligible contracts ''24'!$W6,'[14]2023 EFC_060623'!$A:$A,0))</f>
        <v>200</v>
      </c>
      <c r="AC6" s="71">
        <f>INDEX('[14]2023 EFC_060623'!G:G,MATCH('[14]CAM eligible contracts ''24'!$W6,'[14]2023 EFC_060623'!$A:$A,0))</f>
        <v>200</v>
      </c>
      <c r="AD6" s="71">
        <f>INDEX('[14]2023 EFC_060623'!H:H,MATCH('[14]CAM eligible contracts ''24'!$W6,'[14]2023 EFC_060623'!$A:$A,0))</f>
        <v>200</v>
      </c>
      <c r="AE6" s="71">
        <f>INDEX('[14]2023 EFC_060623'!I:I,MATCH('[14]CAM eligible contracts ''24'!$W6,'[14]2023 EFC_060623'!$A:$A,0))</f>
        <v>200</v>
      </c>
      <c r="AF6" s="71">
        <f>INDEX('[14]2023 EFC_060623'!J:J,MATCH('[14]CAM eligible contracts ''24'!$W6,'[14]2023 EFC_060623'!$A:$A,0))</f>
        <v>200</v>
      </c>
      <c r="AG6" s="71">
        <f>INDEX('[14]2023 EFC_060623'!K:K,MATCH('[14]CAM eligible contracts ''24'!$W6,'[14]2023 EFC_060623'!$A:$A,0))</f>
        <v>200</v>
      </c>
      <c r="AH6" s="71">
        <f>INDEX('[14]2023 EFC_060623'!L:L,MATCH('[14]CAM eligible contracts ''24'!$W6,'[14]2023 EFC_060623'!$A:$A,0))</f>
        <v>200</v>
      </c>
      <c r="AI6" s="71">
        <f>INDEX('[14]2023 EFC_060623'!M:M,MATCH('[14]CAM eligible contracts ''24'!$W6,'[14]2023 EFC_060623'!$A:$A,0))</f>
        <v>200</v>
      </c>
      <c r="AJ6" s="72">
        <v>1</v>
      </c>
    </row>
    <row r="7" spans="1:36" x14ac:dyDescent="0.25">
      <c r="A7" s="31" t="s">
        <v>23</v>
      </c>
      <c r="B7" s="73" t="s">
        <v>24</v>
      </c>
      <c r="C7" s="65">
        <v>11.52</v>
      </c>
      <c r="D7" s="65">
        <v>11.84</v>
      </c>
      <c r="E7" s="65">
        <v>11.48</v>
      </c>
      <c r="F7" s="65">
        <v>10.039999999999999</v>
      </c>
      <c r="G7" s="65">
        <v>11.68</v>
      </c>
      <c r="H7" s="65">
        <v>11.01</v>
      </c>
      <c r="I7" s="65">
        <v>11.07</v>
      </c>
      <c r="J7" s="65">
        <v>10.82</v>
      </c>
      <c r="K7" s="65">
        <v>11.09</v>
      </c>
      <c r="L7" s="65">
        <v>9.36</v>
      </c>
      <c r="M7" s="65">
        <v>8.91</v>
      </c>
      <c r="N7" s="18">
        <v>0</v>
      </c>
      <c r="O7" s="65" t="s">
        <v>31</v>
      </c>
      <c r="P7" s="65" t="str">
        <f t="shared" si="1"/>
        <v>0.00</v>
      </c>
      <c r="Q7" s="65">
        <v>4</v>
      </c>
      <c r="R7" s="65" t="s">
        <v>15</v>
      </c>
      <c r="S7" s="65" t="str">
        <f t="shared" si="2"/>
        <v/>
      </c>
      <c r="T7" s="33">
        <v>43800</v>
      </c>
      <c r="U7" s="20">
        <v>46356</v>
      </c>
      <c r="V7" s="70"/>
      <c r="W7" s="64" t="s">
        <v>22</v>
      </c>
      <c r="X7" s="71">
        <v>200</v>
      </c>
      <c r="Y7" s="71">
        <v>200</v>
      </c>
      <c r="Z7" s="71">
        <v>200</v>
      </c>
      <c r="AA7" s="71">
        <f>INDEX('[14]2023 EFC_060623'!E:E,MATCH('[14]CAM eligible contracts ''24'!$W7,'[14]2023 EFC_060623'!$A:$A,0))</f>
        <v>200</v>
      </c>
      <c r="AB7" s="71">
        <f>INDEX('[14]2023 EFC_060623'!F:F,MATCH('[14]CAM eligible contracts ''24'!$W7,'[14]2023 EFC_060623'!$A:$A,0))</f>
        <v>200</v>
      </c>
      <c r="AC7" s="71">
        <f>INDEX('[14]2023 EFC_060623'!G:G,MATCH('[14]CAM eligible contracts ''24'!$W7,'[14]2023 EFC_060623'!$A:$A,0))</f>
        <v>200</v>
      </c>
      <c r="AD7" s="71">
        <f>INDEX('[14]2023 EFC_060623'!H:H,MATCH('[14]CAM eligible contracts ''24'!$W7,'[14]2023 EFC_060623'!$A:$A,0))</f>
        <v>200</v>
      </c>
      <c r="AE7" s="71">
        <f>INDEX('[14]2023 EFC_060623'!I:I,MATCH('[14]CAM eligible contracts ''24'!$W7,'[14]2023 EFC_060623'!$A:$A,0))</f>
        <v>200</v>
      </c>
      <c r="AF7" s="71">
        <f>INDEX('[14]2023 EFC_060623'!J:J,MATCH('[14]CAM eligible contracts ''24'!$W7,'[14]2023 EFC_060623'!$A:$A,0))</f>
        <v>200</v>
      </c>
      <c r="AG7" s="71">
        <f>INDEX('[14]2023 EFC_060623'!K:K,MATCH('[14]CAM eligible contracts ''24'!$W7,'[14]2023 EFC_060623'!$A:$A,0))</f>
        <v>200</v>
      </c>
      <c r="AH7" s="71">
        <f>INDEX('[14]2023 EFC_060623'!L:L,MATCH('[14]CAM eligible contracts ''24'!$W7,'[14]2023 EFC_060623'!$A:$A,0))</f>
        <v>200</v>
      </c>
      <c r="AI7" s="71">
        <f>INDEX('[14]2023 EFC_060623'!M:M,MATCH('[14]CAM eligible contracts ''24'!$W7,'[14]2023 EFC_060623'!$A:$A,0))</f>
        <v>200</v>
      </c>
      <c r="AJ7" s="72">
        <v>1</v>
      </c>
    </row>
    <row r="8" spans="1:36" x14ac:dyDescent="0.25">
      <c r="A8" s="31" t="s">
        <v>26</v>
      </c>
      <c r="B8" s="32" t="s">
        <v>19</v>
      </c>
      <c r="C8" s="65">
        <v>100</v>
      </c>
      <c r="D8" s="65">
        <v>100</v>
      </c>
      <c r="E8" s="65">
        <v>100</v>
      </c>
      <c r="F8" s="65">
        <v>100</v>
      </c>
      <c r="G8" s="65">
        <v>100</v>
      </c>
      <c r="H8" s="65">
        <v>100</v>
      </c>
      <c r="I8" s="65">
        <v>100</v>
      </c>
      <c r="J8" s="65">
        <v>100</v>
      </c>
      <c r="K8" s="65">
        <v>100</v>
      </c>
      <c r="L8" s="65">
        <v>100</v>
      </c>
      <c r="M8" s="65">
        <v>100</v>
      </c>
      <c r="N8" s="65">
        <v>100</v>
      </c>
      <c r="O8" s="65" t="s">
        <v>37</v>
      </c>
      <c r="P8" s="65">
        <f t="shared" si="1"/>
        <v>100</v>
      </c>
      <c r="Q8" s="65">
        <v>1</v>
      </c>
      <c r="R8" s="65" t="s">
        <v>27</v>
      </c>
      <c r="S8" s="65">
        <f t="shared" si="2"/>
        <v>1</v>
      </c>
      <c r="T8" s="33">
        <v>44348</v>
      </c>
      <c r="U8" s="33">
        <v>51652</v>
      </c>
      <c r="V8" s="70"/>
      <c r="W8" s="64" t="s">
        <v>25</v>
      </c>
      <c r="X8" s="71">
        <v>200</v>
      </c>
      <c r="Y8" s="71">
        <v>200</v>
      </c>
      <c r="Z8" s="71">
        <v>200</v>
      </c>
      <c r="AA8" s="71">
        <f>INDEX('[14]2023 EFC_060623'!E:E,MATCH('[14]CAM eligible contracts ''24'!$W8,'[14]2023 EFC_060623'!$A:$A,0))</f>
        <v>200</v>
      </c>
      <c r="AB8" s="71">
        <f>INDEX('[14]2023 EFC_060623'!F:F,MATCH('[14]CAM eligible contracts ''24'!$W8,'[14]2023 EFC_060623'!$A:$A,0))</f>
        <v>200</v>
      </c>
      <c r="AC8" s="71">
        <f>INDEX('[14]2023 EFC_060623'!G:G,MATCH('[14]CAM eligible contracts ''24'!$W8,'[14]2023 EFC_060623'!$A:$A,0))</f>
        <v>200</v>
      </c>
      <c r="AD8" s="71">
        <f>INDEX('[14]2023 EFC_060623'!H:H,MATCH('[14]CAM eligible contracts ''24'!$W8,'[14]2023 EFC_060623'!$A:$A,0))</f>
        <v>200</v>
      </c>
      <c r="AE8" s="71">
        <f>INDEX('[14]2023 EFC_060623'!I:I,MATCH('[14]CAM eligible contracts ''24'!$W8,'[14]2023 EFC_060623'!$A:$A,0))</f>
        <v>200</v>
      </c>
      <c r="AF8" s="71">
        <f>INDEX('[14]2023 EFC_060623'!J:J,MATCH('[14]CAM eligible contracts ''24'!$W8,'[14]2023 EFC_060623'!$A:$A,0))</f>
        <v>200</v>
      </c>
      <c r="AG8" s="71">
        <f>INDEX('[14]2023 EFC_060623'!K:K,MATCH('[14]CAM eligible contracts ''24'!$W8,'[14]2023 EFC_060623'!$A:$A,0))</f>
        <v>200</v>
      </c>
      <c r="AH8" s="71">
        <f>INDEX('[14]2023 EFC_060623'!L:L,MATCH('[14]CAM eligible contracts ''24'!$W8,'[14]2023 EFC_060623'!$A:$A,0))</f>
        <v>200</v>
      </c>
      <c r="AI8" s="71">
        <f>INDEX('[14]2023 EFC_060623'!M:M,MATCH('[14]CAM eligible contracts ''24'!$W8,'[14]2023 EFC_060623'!$A:$A,0))</f>
        <v>200</v>
      </c>
      <c r="AJ8" s="72">
        <v>1</v>
      </c>
    </row>
    <row r="9" spans="1:36" x14ac:dyDescent="0.25">
      <c r="A9" s="31" t="s">
        <v>26</v>
      </c>
      <c r="B9" s="32" t="s">
        <v>22</v>
      </c>
      <c r="C9" s="65">
        <v>100</v>
      </c>
      <c r="D9" s="65">
        <v>100</v>
      </c>
      <c r="E9" s="65">
        <v>100</v>
      </c>
      <c r="F9" s="65">
        <v>100</v>
      </c>
      <c r="G9" s="65">
        <v>100</v>
      </c>
      <c r="H9" s="65">
        <v>100</v>
      </c>
      <c r="I9" s="65">
        <v>100</v>
      </c>
      <c r="J9" s="65">
        <v>100</v>
      </c>
      <c r="K9" s="65">
        <v>100</v>
      </c>
      <c r="L9" s="65">
        <v>100</v>
      </c>
      <c r="M9" s="65">
        <v>100</v>
      </c>
      <c r="N9" s="65">
        <v>100</v>
      </c>
      <c r="O9" s="65" t="s">
        <v>37</v>
      </c>
      <c r="P9" s="65">
        <f t="shared" si="1"/>
        <v>100</v>
      </c>
      <c r="Q9" s="65">
        <v>1</v>
      </c>
      <c r="R9" s="65" t="s">
        <v>27</v>
      </c>
      <c r="S9" s="65">
        <f t="shared" si="2"/>
        <v>1</v>
      </c>
      <c r="T9" s="33">
        <v>44348</v>
      </c>
      <c r="U9" s="33">
        <v>51652</v>
      </c>
      <c r="V9" s="70"/>
      <c r="W9" s="32" t="s">
        <v>28</v>
      </c>
      <c r="X9" s="71">
        <v>365</v>
      </c>
      <c r="Y9" s="71">
        <v>365</v>
      </c>
      <c r="Z9" s="71">
        <v>365</v>
      </c>
      <c r="AA9" s="71">
        <v>365</v>
      </c>
      <c r="AB9" s="71">
        <v>365</v>
      </c>
      <c r="AC9" s="71">
        <v>365</v>
      </c>
      <c r="AD9" s="71">
        <v>365</v>
      </c>
      <c r="AE9" s="71">
        <v>365</v>
      </c>
      <c r="AF9" s="71">
        <v>365</v>
      </c>
      <c r="AG9" s="71">
        <v>365</v>
      </c>
      <c r="AH9" s="71">
        <v>365</v>
      </c>
      <c r="AI9" s="71">
        <v>365</v>
      </c>
      <c r="AJ9" s="72">
        <v>1</v>
      </c>
    </row>
    <row r="10" spans="1:36" x14ac:dyDescent="0.25">
      <c r="A10" s="31" t="s">
        <v>26</v>
      </c>
      <c r="B10" s="32" t="s">
        <v>25</v>
      </c>
      <c r="C10" s="65">
        <v>100</v>
      </c>
      <c r="D10" s="65">
        <v>100</v>
      </c>
      <c r="E10" s="65">
        <v>100</v>
      </c>
      <c r="F10" s="65">
        <v>100</v>
      </c>
      <c r="G10" s="65">
        <v>100</v>
      </c>
      <c r="H10" s="65">
        <v>100</v>
      </c>
      <c r="I10" s="65">
        <v>100</v>
      </c>
      <c r="J10" s="65">
        <v>100</v>
      </c>
      <c r="K10" s="65">
        <v>100</v>
      </c>
      <c r="L10" s="65">
        <v>100</v>
      </c>
      <c r="M10" s="65">
        <v>100</v>
      </c>
      <c r="N10" s="65">
        <v>100</v>
      </c>
      <c r="O10" s="65" t="s">
        <v>37</v>
      </c>
      <c r="P10" s="65">
        <f t="shared" si="1"/>
        <v>100</v>
      </c>
      <c r="Q10" s="65">
        <v>1</v>
      </c>
      <c r="R10" s="65" t="s">
        <v>27</v>
      </c>
      <c r="S10" s="65">
        <f t="shared" si="2"/>
        <v>1</v>
      </c>
      <c r="T10" s="33">
        <v>44348</v>
      </c>
      <c r="U10" s="33">
        <v>51652</v>
      </c>
      <c r="V10" s="70"/>
      <c r="W10" s="64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2"/>
    </row>
    <row r="11" spans="1:36" x14ac:dyDescent="0.25">
      <c r="A11" s="31" t="s">
        <v>28</v>
      </c>
      <c r="B11" s="32" t="s">
        <v>28</v>
      </c>
      <c r="C11" s="65">
        <v>182.5</v>
      </c>
      <c r="D11" s="65">
        <v>182.5</v>
      </c>
      <c r="E11" s="65">
        <v>182.5</v>
      </c>
      <c r="F11" s="65">
        <v>182.5</v>
      </c>
      <c r="G11" s="65">
        <v>182.5</v>
      </c>
      <c r="H11" s="65">
        <v>182.5</v>
      </c>
      <c r="I11" s="65">
        <v>182.5</v>
      </c>
      <c r="J11" s="65">
        <v>182.5</v>
      </c>
      <c r="K11" s="65">
        <v>182.5</v>
      </c>
      <c r="L11" s="65">
        <v>182.5</v>
      </c>
      <c r="M11" s="65">
        <v>182.5</v>
      </c>
      <c r="N11" s="65">
        <v>182.5</v>
      </c>
      <c r="O11" s="65" t="s">
        <v>37</v>
      </c>
      <c r="P11" s="65">
        <f t="shared" si="1"/>
        <v>182.5</v>
      </c>
      <c r="Q11" s="65">
        <v>1</v>
      </c>
      <c r="R11" s="65" t="s">
        <v>27</v>
      </c>
      <c r="S11" s="65">
        <v>1</v>
      </c>
      <c r="T11" s="33">
        <v>44470</v>
      </c>
      <c r="U11" s="33">
        <v>55153</v>
      </c>
      <c r="V11" s="70"/>
      <c r="W11" s="64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2"/>
    </row>
    <row r="12" spans="1:36" x14ac:dyDescent="0.25">
      <c r="V12" s="70"/>
      <c r="W12" s="74" t="s">
        <v>29</v>
      </c>
      <c r="X12" s="75">
        <f t="shared" ref="X12:AI12" si="3">SUM(X6:X10)</f>
        <v>965</v>
      </c>
      <c r="Y12" s="75">
        <f t="shared" si="3"/>
        <v>965</v>
      </c>
      <c r="Z12" s="75">
        <f t="shared" si="3"/>
        <v>965</v>
      </c>
      <c r="AA12" s="75">
        <f t="shared" si="3"/>
        <v>965</v>
      </c>
      <c r="AB12" s="75">
        <f t="shared" si="3"/>
        <v>965</v>
      </c>
      <c r="AC12" s="75">
        <f t="shared" si="3"/>
        <v>965</v>
      </c>
      <c r="AD12" s="75">
        <f t="shared" si="3"/>
        <v>965</v>
      </c>
      <c r="AE12" s="75">
        <f t="shared" si="3"/>
        <v>965</v>
      </c>
      <c r="AF12" s="75">
        <f t="shared" si="3"/>
        <v>965</v>
      </c>
      <c r="AG12" s="75">
        <f t="shared" si="3"/>
        <v>965</v>
      </c>
      <c r="AH12" s="75">
        <f t="shared" si="3"/>
        <v>965</v>
      </c>
      <c r="AI12" s="75">
        <f t="shared" si="3"/>
        <v>965</v>
      </c>
      <c r="AJ12" s="54"/>
    </row>
    <row r="13" spans="1:36" x14ac:dyDescent="0.25">
      <c r="A13" s="76"/>
      <c r="B13" s="76" t="s">
        <v>46</v>
      </c>
      <c r="C13" s="77">
        <f t="shared" ref="C13:N13" si="4">SUM(C14:C16)</f>
        <v>0</v>
      </c>
      <c r="D13" s="77">
        <f t="shared" si="4"/>
        <v>0</v>
      </c>
      <c r="E13" s="77">
        <f t="shared" si="4"/>
        <v>0</v>
      </c>
      <c r="F13" s="77">
        <f t="shared" si="4"/>
        <v>0</v>
      </c>
      <c r="G13" s="77">
        <f t="shared" si="4"/>
        <v>0</v>
      </c>
      <c r="H13" s="77">
        <f t="shared" si="4"/>
        <v>0</v>
      </c>
      <c r="I13" s="77">
        <f t="shared" si="4"/>
        <v>0</v>
      </c>
      <c r="J13" s="77">
        <f t="shared" si="4"/>
        <v>0</v>
      </c>
      <c r="K13" s="77">
        <f t="shared" si="4"/>
        <v>0</v>
      </c>
      <c r="L13" s="77">
        <f t="shared" si="4"/>
        <v>0</v>
      </c>
      <c r="M13" s="77">
        <f t="shared" si="4"/>
        <v>0</v>
      </c>
      <c r="N13" s="77">
        <f t="shared" si="4"/>
        <v>0</v>
      </c>
      <c r="O13" s="76" t="s">
        <v>31</v>
      </c>
      <c r="P13" s="76"/>
      <c r="Q13" s="76"/>
      <c r="R13" s="76"/>
      <c r="S13" s="76"/>
      <c r="T13" s="78">
        <v>46023</v>
      </c>
      <c r="U13" s="78">
        <v>46387</v>
      </c>
      <c r="V13" s="70"/>
    </row>
    <row r="14" spans="1:36" x14ac:dyDescent="0.25">
      <c r="A14" s="76"/>
      <c r="B14" s="76" t="s">
        <v>32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8"/>
      <c r="U14" s="78"/>
      <c r="V14" s="79"/>
      <c r="Z14" s="80"/>
      <c r="AA14" s="80"/>
    </row>
    <row r="15" spans="1:36" x14ac:dyDescent="0.25">
      <c r="A15" s="76"/>
      <c r="B15" s="76" t="s">
        <v>33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8"/>
      <c r="U15" s="78"/>
      <c r="V15" s="79"/>
      <c r="Z15" s="80"/>
      <c r="AA15" s="80"/>
    </row>
    <row r="16" spans="1:36" x14ac:dyDescent="0.25">
      <c r="A16" s="76"/>
      <c r="B16" s="76" t="s">
        <v>34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8"/>
      <c r="U16" s="78"/>
      <c r="V16" s="79"/>
      <c r="Z16" s="80"/>
      <c r="AA16" s="80"/>
    </row>
    <row r="17" spans="2:27" x14ac:dyDescent="0.25">
      <c r="I17" s="49"/>
      <c r="V17" s="79"/>
      <c r="Z17" s="80"/>
      <c r="AA17" s="80"/>
    </row>
    <row r="18" spans="2:27" x14ac:dyDescent="0.25">
      <c r="B18" s="81" t="s">
        <v>35</v>
      </c>
      <c r="C18" s="61">
        <f t="shared" ref="C18:N18" si="5">SUM(C5:C11)+C13*1.09</f>
        <v>494.89</v>
      </c>
      <c r="D18" s="61">
        <f t="shared" si="5"/>
        <v>502.24</v>
      </c>
      <c r="E18" s="61">
        <f t="shared" si="5"/>
        <v>494.38</v>
      </c>
      <c r="F18" s="61">
        <f t="shared" si="5"/>
        <v>493.40999999999997</v>
      </c>
      <c r="G18" s="61">
        <f t="shared" si="5"/>
        <v>494.97</v>
      </c>
      <c r="H18" s="61">
        <f t="shared" si="5"/>
        <v>494.3</v>
      </c>
      <c r="I18" s="61">
        <f t="shared" si="5"/>
        <v>500.74</v>
      </c>
      <c r="J18" s="61">
        <f t="shared" si="5"/>
        <v>493.94</v>
      </c>
      <c r="K18" s="61">
        <f t="shared" si="5"/>
        <v>494.05</v>
      </c>
      <c r="L18" s="61">
        <f t="shared" si="5"/>
        <v>491.86</v>
      </c>
      <c r="M18" s="61">
        <f t="shared" si="5"/>
        <v>491.40999999999997</v>
      </c>
      <c r="N18" s="61">
        <f t="shared" si="5"/>
        <v>482.5</v>
      </c>
      <c r="Z18" s="80"/>
      <c r="AA18" s="80"/>
    </row>
    <row r="20" spans="2:27" x14ac:dyDescent="0.25">
      <c r="B20" s="82" t="s">
        <v>47</v>
      </c>
      <c r="C20" s="83"/>
    </row>
    <row r="21" spans="2:27" x14ac:dyDescent="0.25">
      <c r="B21" s="83" t="s">
        <v>37</v>
      </c>
      <c r="C21" s="84">
        <f t="shared" ref="C21:C26" si="6">SUMIF($O$5:$O$11,B21,$J$5:$J$11)</f>
        <v>482.5</v>
      </c>
    </row>
    <row r="22" spans="2:27" x14ac:dyDescent="0.25">
      <c r="B22" s="83" t="s">
        <v>38</v>
      </c>
      <c r="C22" s="84">
        <f t="shared" si="6"/>
        <v>0</v>
      </c>
    </row>
    <row r="23" spans="2:27" x14ac:dyDescent="0.25">
      <c r="B23" s="83" t="s">
        <v>39</v>
      </c>
      <c r="C23" s="84">
        <f t="shared" si="6"/>
        <v>0</v>
      </c>
    </row>
    <row r="24" spans="2:27" x14ac:dyDescent="0.25">
      <c r="B24" s="83" t="s">
        <v>40</v>
      </c>
      <c r="C24" s="84">
        <f t="shared" si="6"/>
        <v>0</v>
      </c>
    </row>
    <row r="25" spans="2:27" x14ac:dyDescent="0.25">
      <c r="B25" s="83" t="s">
        <v>41</v>
      </c>
      <c r="C25" s="84">
        <f t="shared" si="6"/>
        <v>0</v>
      </c>
    </row>
    <row r="26" spans="2:27" x14ac:dyDescent="0.25">
      <c r="B26" s="83" t="s">
        <v>31</v>
      </c>
      <c r="C26" s="84">
        <f t="shared" si="6"/>
        <v>11.44</v>
      </c>
    </row>
    <row r="27" spans="2:27" x14ac:dyDescent="0.25">
      <c r="B27" s="83"/>
      <c r="C27" s="83"/>
    </row>
    <row r="28" spans="2:27" x14ac:dyDescent="0.25">
      <c r="B28" s="83" t="s">
        <v>29</v>
      </c>
      <c r="C28" s="84">
        <f>SUM(C21:C26)</f>
        <v>493.94</v>
      </c>
    </row>
  </sheetData>
  <pageMargins left="0.7" right="0.7" top="0.75" bottom="0.75" header="0.3" footer="0.3"/>
  <pageSetup orientation="portrait" r:id="rId1"/>
  <headerFooter>
    <oddFooter>&amp;C&amp;1#&amp;"Calibri"&amp;12&amp;K000000Internal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4EEAE-38FE-4637-8C86-6982D7541D7D}">
  <dimension ref="A1:AL11"/>
  <sheetViews>
    <sheetView zoomScaleNormal="100" workbookViewId="0">
      <selection activeCell="C5" sqref="C5"/>
    </sheetView>
  </sheetViews>
  <sheetFormatPr defaultColWidth="9.109375" defaultRowHeight="13.2" x14ac:dyDescent="0.25"/>
  <cols>
    <col min="1" max="1" width="17.6640625" style="49" customWidth="1"/>
    <col min="2" max="2" width="30" style="49" customWidth="1"/>
    <col min="3" max="6" width="9.44140625" style="49" customWidth="1"/>
    <col min="7" max="7" width="9.5546875" style="49" customWidth="1"/>
    <col min="8" max="8" width="10.5546875" style="49" customWidth="1"/>
    <col min="9" max="9" width="10.5546875" style="52" customWidth="1"/>
    <col min="10" max="10" width="10.6640625" style="49" customWidth="1"/>
    <col min="11" max="11" width="10.44140625" style="49" customWidth="1"/>
    <col min="12" max="12" width="10" style="49" customWidth="1"/>
    <col min="13" max="13" width="10.44140625" style="49" customWidth="1"/>
    <col min="14" max="14" width="11.109375" style="49" customWidth="1"/>
    <col min="15" max="15" width="16.33203125" style="49" bestFit="1" customWidth="1"/>
    <col min="16" max="16" width="11.33203125" style="49" customWidth="1"/>
    <col min="17" max="18" width="10" style="49" customWidth="1"/>
    <col min="19" max="19" width="11.6640625" style="49" customWidth="1"/>
    <col min="20" max="20" width="14.6640625" style="49" customWidth="1"/>
    <col min="21" max="21" width="15.44140625" style="49" customWidth="1"/>
    <col min="22" max="23" width="12.44140625" style="49" customWidth="1"/>
    <col min="24" max="24" width="10.88671875" style="49" customWidth="1"/>
    <col min="25" max="25" width="42.44140625" style="49" customWidth="1"/>
    <col min="26" max="37" width="10" style="49" customWidth="1"/>
    <col min="38" max="38" width="13.88671875" style="49" bestFit="1" customWidth="1"/>
    <col min="39" max="16384" width="9.109375" style="49"/>
  </cols>
  <sheetData>
    <row r="1" spans="1:38" ht="15.6" x14ac:dyDescent="0.3">
      <c r="A1" s="85" t="s">
        <v>48</v>
      </c>
      <c r="I1" s="49"/>
    </row>
    <row r="2" spans="1:38" x14ac:dyDescent="0.25">
      <c r="A2" s="53" t="s">
        <v>49</v>
      </c>
      <c r="B2" s="86" t="s">
        <v>50</v>
      </c>
      <c r="C2" s="55"/>
      <c r="D2" s="55"/>
      <c r="E2" s="55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pans="1:38" ht="39.6" x14ac:dyDescent="0.25">
      <c r="A3" s="57" t="s">
        <v>3</v>
      </c>
      <c r="B3" s="57" t="s">
        <v>4</v>
      </c>
      <c r="C3" s="58">
        <v>45292</v>
      </c>
      <c r="D3" s="58">
        <v>45323</v>
      </c>
      <c r="E3" s="58">
        <v>45352</v>
      </c>
      <c r="F3" s="58">
        <v>45383</v>
      </c>
      <c r="G3" s="58">
        <v>45413</v>
      </c>
      <c r="H3" s="58">
        <v>45444</v>
      </c>
      <c r="I3" s="58">
        <v>45474</v>
      </c>
      <c r="J3" s="58">
        <v>45505</v>
      </c>
      <c r="K3" s="58">
        <v>45536</v>
      </c>
      <c r="L3" s="58">
        <v>45566</v>
      </c>
      <c r="M3" s="58">
        <v>45597</v>
      </c>
      <c r="N3" s="58">
        <v>45627</v>
      </c>
      <c r="O3" s="57" t="s">
        <v>5</v>
      </c>
      <c r="P3" s="57" t="s">
        <v>6</v>
      </c>
      <c r="Q3" s="57" t="s">
        <v>7</v>
      </c>
      <c r="R3" s="57" t="s">
        <v>51</v>
      </c>
      <c r="S3" s="59" t="s">
        <v>9</v>
      </c>
      <c r="T3" s="57" t="s">
        <v>52</v>
      </c>
      <c r="U3" s="57" t="s">
        <v>11</v>
      </c>
      <c r="V3" s="57" t="s">
        <v>53</v>
      </c>
      <c r="W3" s="57" t="s">
        <v>54</v>
      </c>
      <c r="X3" s="60"/>
    </row>
    <row r="4" spans="1:38" x14ac:dyDescent="0.25">
      <c r="A4" s="57"/>
      <c r="B4" s="57"/>
      <c r="C4" s="61">
        <f t="shared" ref="C4:N4" si="0">SUM(C5:C7)</f>
        <v>0</v>
      </c>
      <c r="D4" s="61">
        <f t="shared" si="0"/>
        <v>0</v>
      </c>
      <c r="E4" s="61">
        <f t="shared" si="0"/>
        <v>0</v>
      </c>
      <c r="F4" s="61">
        <f t="shared" si="0"/>
        <v>0</v>
      </c>
      <c r="G4" s="61">
        <f t="shared" si="0"/>
        <v>0</v>
      </c>
      <c r="H4" s="61">
        <f t="shared" si="0"/>
        <v>75</v>
      </c>
      <c r="I4" s="61">
        <f t="shared" si="0"/>
        <v>75</v>
      </c>
      <c r="J4" s="61">
        <f t="shared" si="0"/>
        <v>75</v>
      </c>
      <c r="K4" s="61">
        <f t="shared" si="0"/>
        <v>75</v>
      </c>
      <c r="L4" s="61">
        <f t="shared" si="0"/>
        <v>0</v>
      </c>
      <c r="M4" s="61">
        <f t="shared" si="0"/>
        <v>0</v>
      </c>
      <c r="N4" s="61">
        <f t="shared" si="0"/>
        <v>0</v>
      </c>
      <c r="O4" s="57"/>
      <c r="P4" s="57"/>
      <c r="Q4" s="57"/>
      <c r="R4" s="57"/>
      <c r="S4" s="57"/>
      <c r="T4" s="57"/>
      <c r="U4" s="57"/>
      <c r="V4" s="60"/>
      <c r="W4" s="60"/>
      <c r="X4" s="60"/>
      <c r="Y4" s="62" t="s">
        <v>12</v>
      </c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</row>
    <row r="5" spans="1:38" x14ac:dyDescent="0.25">
      <c r="A5" s="87" t="s">
        <v>55</v>
      </c>
      <c r="B5" s="88" t="s">
        <v>56</v>
      </c>
      <c r="C5" s="89">
        <v>0</v>
      </c>
      <c r="D5" s="89">
        <v>0</v>
      </c>
      <c r="E5" s="89">
        <v>0</v>
      </c>
      <c r="F5" s="89">
        <v>0</v>
      </c>
      <c r="G5" s="89">
        <v>0</v>
      </c>
      <c r="H5" s="89">
        <v>75</v>
      </c>
      <c r="I5" s="89">
        <v>75</v>
      </c>
      <c r="J5" s="89">
        <v>75</v>
      </c>
      <c r="K5" s="89">
        <v>75</v>
      </c>
      <c r="L5" s="89">
        <v>0</v>
      </c>
      <c r="M5" s="89">
        <v>0</v>
      </c>
      <c r="N5" s="89">
        <v>0</v>
      </c>
      <c r="O5" s="89" t="s">
        <v>31</v>
      </c>
      <c r="P5" s="89"/>
      <c r="Q5" s="89">
        <v>3</v>
      </c>
      <c r="R5" s="89" t="s">
        <v>27</v>
      </c>
      <c r="S5" s="89" t="s">
        <v>57</v>
      </c>
      <c r="T5" s="90">
        <v>44713</v>
      </c>
      <c r="U5" s="90">
        <v>45565</v>
      </c>
      <c r="V5" s="87" t="s">
        <v>58</v>
      </c>
      <c r="W5" s="87" t="s">
        <v>59</v>
      </c>
      <c r="X5" s="66"/>
      <c r="Z5" s="22">
        <v>45292</v>
      </c>
      <c r="AA5" s="23">
        <v>45323</v>
      </c>
      <c r="AB5" s="22">
        <v>45352</v>
      </c>
      <c r="AC5" s="23">
        <v>45383</v>
      </c>
      <c r="AD5" s="22">
        <v>45047</v>
      </c>
      <c r="AE5" s="23">
        <v>45444</v>
      </c>
      <c r="AF5" s="22">
        <v>45474</v>
      </c>
      <c r="AG5" s="23">
        <v>45505</v>
      </c>
      <c r="AH5" s="22">
        <v>45536</v>
      </c>
      <c r="AI5" s="23">
        <v>45566</v>
      </c>
      <c r="AJ5" s="22">
        <v>45597</v>
      </c>
      <c r="AK5" s="23">
        <v>45627</v>
      </c>
      <c r="AL5" s="69" t="s">
        <v>16</v>
      </c>
    </row>
    <row r="6" spans="1:38" x14ac:dyDescent="0.25">
      <c r="A6" s="87"/>
      <c r="B6" s="88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90"/>
      <c r="U6" s="90"/>
      <c r="V6" s="87"/>
      <c r="W6" s="87"/>
      <c r="X6" s="70"/>
      <c r="Y6" s="64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2"/>
    </row>
    <row r="7" spans="1:38" x14ac:dyDescent="0.25">
      <c r="A7" s="87"/>
      <c r="B7" s="88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90"/>
      <c r="U7" s="90"/>
      <c r="V7" s="87"/>
      <c r="W7" s="87"/>
      <c r="X7" s="70"/>
      <c r="Y7" s="64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2"/>
    </row>
    <row r="8" spans="1:38" x14ac:dyDescent="0.25">
      <c r="X8" s="70"/>
      <c r="Y8" s="74" t="s">
        <v>29</v>
      </c>
      <c r="Z8" s="75">
        <f t="shared" ref="Z8:AK8" si="1">SUM(Z6:Z7)</f>
        <v>0</v>
      </c>
      <c r="AA8" s="75">
        <f t="shared" si="1"/>
        <v>0</v>
      </c>
      <c r="AB8" s="75">
        <f t="shared" si="1"/>
        <v>0</v>
      </c>
      <c r="AC8" s="75">
        <f t="shared" si="1"/>
        <v>0</v>
      </c>
      <c r="AD8" s="75">
        <f t="shared" si="1"/>
        <v>0</v>
      </c>
      <c r="AE8" s="75">
        <f t="shared" si="1"/>
        <v>0</v>
      </c>
      <c r="AF8" s="75">
        <f t="shared" si="1"/>
        <v>0</v>
      </c>
      <c r="AG8" s="75">
        <f t="shared" si="1"/>
        <v>0</v>
      </c>
      <c r="AH8" s="75">
        <f t="shared" si="1"/>
        <v>0</v>
      </c>
      <c r="AI8" s="75">
        <f t="shared" si="1"/>
        <v>0</v>
      </c>
      <c r="AJ8" s="75">
        <f t="shared" si="1"/>
        <v>0</v>
      </c>
      <c r="AK8" s="75">
        <f t="shared" si="1"/>
        <v>0</v>
      </c>
      <c r="AL8" s="75"/>
    </row>
    <row r="9" spans="1:38" x14ac:dyDescent="0.25">
      <c r="X9" s="70"/>
    </row>
    <row r="11" spans="1:38" x14ac:dyDescent="0.25">
      <c r="A11" s="91" t="s">
        <v>60</v>
      </c>
    </row>
  </sheetData>
  <pageMargins left="0.7" right="0.7" top="0.75" bottom="0.75" header="0.3" footer="0.3"/>
  <pageSetup orientation="portrait" r:id="rId1"/>
  <headerFooter>
    <oddFooter>&amp;C&amp;1#&amp;"Calibri"&amp;12&amp;K000000Internal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7CA03-6EF9-4DD9-B8BF-4AABF9D2691B}">
  <dimension ref="A1:AL51"/>
  <sheetViews>
    <sheetView topLeftCell="F1" zoomScale="80" zoomScaleNormal="80" workbookViewId="0">
      <selection activeCell="P13" sqref="P13"/>
    </sheetView>
  </sheetViews>
  <sheetFormatPr defaultColWidth="8.6640625" defaultRowHeight="13.8" x14ac:dyDescent="0.3"/>
  <cols>
    <col min="1" max="1" width="25.5546875" style="93" customWidth="1"/>
    <col min="2" max="2" width="16.109375" style="92" customWidth="1"/>
    <col min="3" max="3" width="23.44140625" style="92" customWidth="1"/>
    <col min="4" max="4" width="40.5546875" style="92" customWidth="1"/>
    <col min="5" max="5" width="19.109375" style="92" customWidth="1"/>
    <col min="6" max="6" width="25.5546875" style="92" customWidth="1"/>
    <col min="7" max="7" width="18.109375" style="92" bestFit="1" customWidth="1"/>
    <col min="8" max="8" width="13.109375" style="94" customWidth="1"/>
    <col min="9" max="9" width="12.6640625" style="94" customWidth="1"/>
    <col min="10" max="10" width="15.33203125" style="92" customWidth="1"/>
    <col min="11" max="16" width="14.5546875" style="92" customWidth="1"/>
    <col min="17" max="17" width="11.109375" style="92" customWidth="1"/>
    <col min="18" max="18" width="12.88671875" style="92" customWidth="1"/>
    <col min="19" max="19" width="12.33203125" style="92" customWidth="1"/>
    <col min="20" max="20" width="13" style="92" customWidth="1"/>
    <col min="21" max="21" width="10.44140625" style="92" customWidth="1"/>
    <col min="22" max="22" width="16" style="92" bestFit="1" customWidth="1"/>
    <col min="23" max="23" width="14.88671875" style="92" bestFit="1" customWidth="1"/>
    <col min="24" max="24" width="9.5546875" style="92" customWidth="1"/>
    <col min="25" max="25" width="11.44140625" style="92" customWidth="1"/>
    <col min="26" max="26" width="10.44140625" style="92" customWidth="1"/>
    <col min="27" max="27" width="11" style="92" customWidth="1"/>
    <col min="28" max="29" width="10.44140625" style="92" customWidth="1"/>
    <col min="30" max="30" width="12.44140625" style="92" customWidth="1"/>
    <col min="31" max="31" width="15.5546875" style="92" bestFit="1" customWidth="1"/>
    <col min="32" max="39" width="10.5546875" style="92" customWidth="1"/>
    <col min="40" max="40" width="11.44140625" style="92" customWidth="1"/>
    <col min="41" max="43" width="10.5546875" style="92" customWidth="1"/>
    <col min="44" max="16384" width="8.6640625" style="92"/>
  </cols>
  <sheetData>
    <row r="1" spans="1:38" x14ac:dyDescent="0.3">
      <c r="A1" s="92"/>
      <c r="C1" s="93"/>
      <c r="H1" s="92"/>
      <c r="I1" s="92"/>
      <c r="K1" s="94"/>
      <c r="L1" s="94"/>
      <c r="M1" s="94"/>
      <c r="N1" s="94"/>
      <c r="O1" s="94"/>
      <c r="P1" s="94"/>
      <c r="Q1" s="94"/>
      <c r="R1" s="94"/>
      <c r="S1" s="94"/>
      <c r="T1" s="94"/>
    </row>
    <row r="2" spans="1:38" x14ac:dyDescent="0.3">
      <c r="A2" s="95"/>
      <c r="B2" s="96"/>
      <c r="C2" s="97"/>
      <c r="D2" s="96"/>
      <c r="E2" s="96"/>
      <c r="F2" s="96"/>
      <c r="G2" s="96"/>
      <c r="H2" s="96"/>
      <c r="I2" s="96"/>
      <c r="J2" s="96"/>
      <c r="K2" s="98"/>
      <c r="L2" s="99" t="s">
        <v>61</v>
      </c>
      <c r="M2" s="99" t="s">
        <v>62</v>
      </c>
      <c r="N2" s="99" t="s">
        <v>63</v>
      </c>
      <c r="O2" s="99" t="s">
        <v>64</v>
      </c>
      <c r="P2" s="99" t="s">
        <v>65</v>
      </c>
      <c r="Q2" s="99" t="s">
        <v>66</v>
      </c>
      <c r="R2" s="99" t="s">
        <v>67</v>
      </c>
      <c r="S2" s="99" t="s">
        <v>68</v>
      </c>
      <c r="T2" s="99" t="s">
        <v>69</v>
      </c>
      <c r="U2" s="99" t="s">
        <v>70</v>
      </c>
      <c r="V2" s="99" t="s">
        <v>71</v>
      </c>
      <c r="W2" s="99" t="s">
        <v>72</v>
      </c>
      <c r="Y2" s="99" t="s">
        <v>61</v>
      </c>
      <c r="Z2" s="99" t="s">
        <v>62</v>
      </c>
      <c r="AA2" s="99" t="s">
        <v>63</v>
      </c>
      <c r="AB2" s="99" t="s">
        <v>64</v>
      </c>
      <c r="AC2" s="99" t="s">
        <v>65</v>
      </c>
      <c r="AD2" s="99" t="s">
        <v>66</v>
      </c>
      <c r="AE2" s="99" t="s">
        <v>67</v>
      </c>
      <c r="AF2" s="99" t="s">
        <v>68</v>
      </c>
      <c r="AG2" s="99" t="s">
        <v>69</v>
      </c>
      <c r="AH2" s="99" t="s">
        <v>70</v>
      </c>
      <c r="AI2" s="99" t="s">
        <v>71</v>
      </c>
      <c r="AJ2" s="99" t="s">
        <v>72</v>
      </c>
    </row>
    <row r="3" spans="1:38" ht="57.6" x14ac:dyDescent="0.3">
      <c r="A3" s="100" t="s">
        <v>73</v>
      </c>
      <c r="B3" s="100" t="s">
        <v>74</v>
      </c>
      <c r="C3" s="101" t="s">
        <v>75</v>
      </c>
      <c r="D3" s="102" t="s">
        <v>76</v>
      </c>
      <c r="E3" s="103" t="s">
        <v>4</v>
      </c>
      <c r="F3" s="103" t="s">
        <v>5</v>
      </c>
      <c r="G3" s="104" t="s">
        <v>6</v>
      </c>
      <c r="H3" s="104" t="s">
        <v>77</v>
      </c>
      <c r="I3" s="104" t="s">
        <v>78</v>
      </c>
      <c r="J3" s="104" t="s">
        <v>10</v>
      </c>
      <c r="K3" s="104" t="s">
        <v>11</v>
      </c>
      <c r="L3" s="104" t="s">
        <v>79</v>
      </c>
      <c r="M3" s="104" t="s">
        <v>79</v>
      </c>
      <c r="N3" s="104" t="s">
        <v>79</v>
      </c>
      <c r="O3" s="104" t="s">
        <v>79</v>
      </c>
      <c r="P3" s="103" t="s">
        <v>79</v>
      </c>
      <c r="Q3" s="103" t="s">
        <v>79</v>
      </c>
      <c r="R3" s="103" t="s">
        <v>79</v>
      </c>
      <c r="S3" s="103" t="s">
        <v>79</v>
      </c>
      <c r="T3" s="103" t="s">
        <v>79</v>
      </c>
      <c r="U3" s="103" t="s">
        <v>79</v>
      </c>
      <c r="V3" s="103" t="s">
        <v>79</v>
      </c>
      <c r="W3" s="103" t="s">
        <v>79</v>
      </c>
      <c r="X3" s="105"/>
      <c r="Y3" s="104" t="s">
        <v>80</v>
      </c>
      <c r="Z3" s="104" t="s">
        <v>80</v>
      </c>
      <c r="AA3" s="104" t="s">
        <v>80</v>
      </c>
      <c r="AB3" s="103" t="s">
        <v>80</v>
      </c>
      <c r="AC3" s="103" t="s">
        <v>80</v>
      </c>
      <c r="AD3" s="103" t="s">
        <v>80</v>
      </c>
      <c r="AE3" s="103" t="s">
        <v>80</v>
      </c>
      <c r="AF3" s="103" t="s">
        <v>80</v>
      </c>
      <c r="AG3" s="103" t="s">
        <v>80</v>
      </c>
      <c r="AH3" s="103" t="s">
        <v>80</v>
      </c>
      <c r="AI3" s="103" t="s">
        <v>80</v>
      </c>
      <c r="AJ3" s="104" t="s">
        <v>80</v>
      </c>
    </row>
    <row r="4" spans="1:38" x14ac:dyDescent="0.3">
      <c r="A4" s="106" t="s">
        <v>81</v>
      </c>
      <c r="B4" s="107" t="s">
        <v>27</v>
      </c>
      <c r="C4" s="108"/>
      <c r="D4" s="109" t="s">
        <v>82</v>
      </c>
      <c r="E4" s="110" t="s">
        <v>83</v>
      </c>
      <c r="F4" s="111" t="s">
        <v>84</v>
      </c>
      <c r="G4" s="112">
        <v>20</v>
      </c>
      <c r="H4" s="113">
        <v>3</v>
      </c>
      <c r="I4" s="113">
        <v>1</v>
      </c>
      <c r="J4" s="114">
        <v>42735</v>
      </c>
      <c r="K4" s="115">
        <v>46386</v>
      </c>
      <c r="L4" s="112">
        <v>20</v>
      </c>
      <c r="M4" s="112">
        <v>20</v>
      </c>
      <c r="N4" s="112">
        <v>20</v>
      </c>
      <c r="O4" s="112">
        <v>20</v>
      </c>
      <c r="P4" s="112">
        <v>20</v>
      </c>
      <c r="Q4" s="112">
        <v>20</v>
      </c>
      <c r="R4" s="112">
        <v>20</v>
      </c>
      <c r="S4" s="112">
        <v>20</v>
      </c>
      <c r="T4" s="112">
        <v>20</v>
      </c>
      <c r="U4" s="112">
        <v>20</v>
      </c>
      <c r="V4" s="112">
        <v>20</v>
      </c>
      <c r="W4" s="112">
        <v>20</v>
      </c>
      <c r="X4" s="116"/>
      <c r="Y4" s="112">
        <v>40</v>
      </c>
      <c r="Z4" s="112">
        <v>40</v>
      </c>
      <c r="AA4" s="112">
        <v>40</v>
      </c>
      <c r="AB4" s="112">
        <v>40</v>
      </c>
      <c r="AC4" s="112">
        <v>40</v>
      </c>
      <c r="AD4" s="112">
        <v>40</v>
      </c>
      <c r="AE4" s="112">
        <v>40</v>
      </c>
      <c r="AF4" s="112">
        <v>40</v>
      </c>
      <c r="AG4" s="112">
        <v>40</v>
      </c>
      <c r="AH4" s="112">
        <v>40</v>
      </c>
      <c r="AI4" s="112">
        <v>40</v>
      </c>
      <c r="AJ4" s="112">
        <v>40</v>
      </c>
      <c r="AL4" s="117"/>
    </row>
    <row r="5" spans="1:38" x14ac:dyDescent="0.3">
      <c r="A5" s="106" t="s">
        <v>81</v>
      </c>
      <c r="B5" s="107" t="s">
        <v>27</v>
      </c>
      <c r="C5" s="108"/>
      <c r="D5" s="109" t="s">
        <v>85</v>
      </c>
      <c r="E5" s="109" t="s">
        <v>86</v>
      </c>
      <c r="F5" s="111" t="s">
        <v>84</v>
      </c>
      <c r="G5" s="112">
        <v>2</v>
      </c>
      <c r="H5" s="113">
        <v>1</v>
      </c>
      <c r="I5" s="113">
        <v>2</v>
      </c>
      <c r="J5" s="114">
        <v>43009</v>
      </c>
      <c r="K5" s="115">
        <v>46387</v>
      </c>
      <c r="L5" s="112">
        <v>2</v>
      </c>
      <c r="M5" s="112">
        <v>2</v>
      </c>
      <c r="N5" s="112">
        <v>2</v>
      </c>
      <c r="O5" s="112">
        <v>2</v>
      </c>
      <c r="P5" s="112">
        <v>2</v>
      </c>
      <c r="Q5" s="112">
        <v>2</v>
      </c>
      <c r="R5" s="112">
        <v>2</v>
      </c>
      <c r="S5" s="112">
        <v>2</v>
      </c>
      <c r="T5" s="112">
        <v>2</v>
      </c>
      <c r="U5" s="112">
        <v>2</v>
      </c>
      <c r="V5" s="112">
        <v>2</v>
      </c>
      <c r="W5" s="112">
        <v>2</v>
      </c>
      <c r="X5" s="116"/>
      <c r="Y5" s="112">
        <v>4</v>
      </c>
      <c r="Z5" s="112">
        <v>4</v>
      </c>
      <c r="AA5" s="112">
        <v>4</v>
      </c>
      <c r="AB5" s="112">
        <v>4</v>
      </c>
      <c r="AC5" s="112">
        <v>4</v>
      </c>
      <c r="AD5" s="112">
        <v>4</v>
      </c>
      <c r="AE5" s="112">
        <v>4</v>
      </c>
      <c r="AF5" s="112">
        <v>4</v>
      </c>
      <c r="AG5" s="112">
        <v>4</v>
      </c>
      <c r="AH5" s="112">
        <v>4</v>
      </c>
      <c r="AI5" s="112">
        <v>4</v>
      </c>
      <c r="AJ5" s="112">
        <v>4</v>
      </c>
      <c r="AL5" s="117"/>
    </row>
    <row r="6" spans="1:38" x14ac:dyDescent="0.3">
      <c r="A6" s="106" t="s">
        <v>87</v>
      </c>
      <c r="B6" s="107" t="s">
        <v>15</v>
      </c>
      <c r="C6" s="108"/>
      <c r="D6" s="109" t="s">
        <v>88</v>
      </c>
      <c r="E6" s="109" t="s">
        <v>89</v>
      </c>
      <c r="F6" s="111" t="s">
        <v>84</v>
      </c>
      <c r="G6" s="112">
        <v>26</v>
      </c>
      <c r="H6" s="113"/>
      <c r="I6" s="113">
        <v>4</v>
      </c>
      <c r="J6" s="114">
        <v>43282</v>
      </c>
      <c r="K6" s="115">
        <v>45727</v>
      </c>
      <c r="L6" s="112">
        <v>26</v>
      </c>
      <c r="M6" s="112">
        <v>26</v>
      </c>
      <c r="N6" s="112">
        <v>26</v>
      </c>
      <c r="O6" s="112">
        <v>26</v>
      </c>
      <c r="P6" s="112">
        <v>26</v>
      </c>
      <c r="Q6" s="112">
        <v>26</v>
      </c>
      <c r="R6" s="112">
        <v>26</v>
      </c>
      <c r="S6" s="112">
        <v>26</v>
      </c>
      <c r="T6" s="112">
        <v>26</v>
      </c>
      <c r="U6" s="112">
        <v>26</v>
      </c>
      <c r="V6" s="112">
        <v>26</v>
      </c>
      <c r="W6" s="112">
        <v>26</v>
      </c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L6" s="117"/>
    </row>
    <row r="7" spans="1:38" x14ac:dyDescent="0.3">
      <c r="A7" s="106" t="s">
        <v>90</v>
      </c>
      <c r="B7" s="107" t="s">
        <v>27</v>
      </c>
      <c r="C7" s="108"/>
      <c r="D7" s="109" t="s">
        <v>91</v>
      </c>
      <c r="E7" s="109" t="s">
        <v>92</v>
      </c>
      <c r="F7" s="111" t="s">
        <v>84</v>
      </c>
      <c r="G7" s="112">
        <v>47</v>
      </c>
      <c r="H7" s="113">
        <v>1</v>
      </c>
      <c r="I7" s="113">
        <v>4</v>
      </c>
      <c r="J7" s="114">
        <v>39282</v>
      </c>
      <c r="K7" s="115" t="s">
        <v>93</v>
      </c>
      <c r="L7" s="112">
        <v>49</v>
      </c>
      <c r="M7" s="112">
        <v>49</v>
      </c>
      <c r="N7" s="112">
        <v>49</v>
      </c>
      <c r="O7" s="112">
        <v>49</v>
      </c>
      <c r="P7" s="112">
        <v>49</v>
      </c>
      <c r="Q7" s="112">
        <v>49</v>
      </c>
      <c r="R7" s="112">
        <v>49</v>
      </c>
      <c r="S7" s="112">
        <v>49</v>
      </c>
      <c r="T7" s="112">
        <v>49</v>
      </c>
      <c r="U7" s="112">
        <v>49</v>
      </c>
      <c r="V7" s="112">
        <v>49</v>
      </c>
      <c r="W7" s="112">
        <v>49</v>
      </c>
      <c r="Y7" s="112">
        <v>49</v>
      </c>
      <c r="Z7" s="112">
        <v>49</v>
      </c>
      <c r="AA7" s="112">
        <v>49</v>
      </c>
      <c r="AB7" s="112">
        <v>49</v>
      </c>
      <c r="AC7" s="112">
        <v>49</v>
      </c>
      <c r="AD7" s="112">
        <v>49</v>
      </c>
      <c r="AE7" s="112">
        <v>49</v>
      </c>
      <c r="AF7" s="112">
        <v>49</v>
      </c>
      <c r="AG7" s="112">
        <v>49</v>
      </c>
      <c r="AH7" s="112">
        <v>49</v>
      </c>
      <c r="AI7" s="112">
        <v>49</v>
      </c>
      <c r="AJ7" s="112">
        <v>49</v>
      </c>
      <c r="AL7" s="117"/>
    </row>
    <row r="8" spans="1:38" x14ac:dyDescent="0.3">
      <c r="A8" s="106" t="s">
        <v>90</v>
      </c>
      <c r="B8" s="107" t="s">
        <v>27</v>
      </c>
      <c r="C8" s="108"/>
      <c r="D8" s="109" t="s">
        <v>94</v>
      </c>
      <c r="E8" s="109" t="s">
        <v>95</v>
      </c>
      <c r="F8" s="111" t="s">
        <v>84</v>
      </c>
      <c r="G8" s="112">
        <v>47.11</v>
      </c>
      <c r="H8" s="113">
        <v>1</v>
      </c>
      <c r="I8" s="113">
        <v>4</v>
      </c>
      <c r="J8" s="114">
        <v>39283</v>
      </c>
      <c r="K8" s="115" t="s">
        <v>93</v>
      </c>
      <c r="L8" s="112">
        <v>47.3</v>
      </c>
      <c r="M8" s="112">
        <v>47.3</v>
      </c>
      <c r="N8" s="112">
        <v>47.3</v>
      </c>
      <c r="O8" s="112">
        <v>47.3</v>
      </c>
      <c r="P8" s="112">
        <v>47.3</v>
      </c>
      <c r="Q8" s="112">
        <v>47.3</v>
      </c>
      <c r="R8" s="112">
        <v>47.3</v>
      </c>
      <c r="S8" s="112">
        <v>47.3</v>
      </c>
      <c r="T8" s="112">
        <v>47.3</v>
      </c>
      <c r="U8" s="112">
        <v>47.3</v>
      </c>
      <c r="V8" s="112">
        <v>47.3</v>
      </c>
      <c r="W8" s="112">
        <v>47.3</v>
      </c>
      <c r="Y8" s="112">
        <v>47.3</v>
      </c>
      <c r="Z8" s="112">
        <v>47.3</v>
      </c>
      <c r="AA8" s="112">
        <v>47.3</v>
      </c>
      <c r="AB8" s="112">
        <v>47.3</v>
      </c>
      <c r="AC8" s="112">
        <v>47.3</v>
      </c>
      <c r="AD8" s="112">
        <v>47.3</v>
      </c>
      <c r="AE8" s="112">
        <v>47.3</v>
      </c>
      <c r="AF8" s="112">
        <v>47.3</v>
      </c>
      <c r="AG8" s="112">
        <v>47.3</v>
      </c>
      <c r="AH8" s="112">
        <v>47.3</v>
      </c>
      <c r="AI8" s="112">
        <v>47.3</v>
      </c>
      <c r="AJ8" s="112">
        <v>47.3</v>
      </c>
      <c r="AL8" s="117"/>
    </row>
    <row r="9" spans="1:38" x14ac:dyDescent="0.3">
      <c r="A9" s="106" t="s">
        <v>90</v>
      </c>
      <c r="B9" s="107" t="s">
        <v>27</v>
      </c>
      <c r="C9" s="108"/>
      <c r="D9" s="109" t="s">
        <v>96</v>
      </c>
      <c r="E9" s="109" t="s">
        <v>97</v>
      </c>
      <c r="F9" s="111" t="s">
        <v>84</v>
      </c>
      <c r="G9" s="112">
        <v>45.64</v>
      </c>
      <c r="H9" s="113">
        <v>1</v>
      </c>
      <c r="I9" s="113">
        <v>4</v>
      </c>
      <c r="J9" s="114">
        <v>39280</v>
      </c>
      <c r="K9" s="115" t="s">
        <v>93</v>
      </c>
      <c r="L9" s="112">
        <v>45.64</v>
      </c>
      <c r="M9" s="112">
        <v>45.64</v>
      </c>
      <c r="N9" s="112">
        <v>45.64</v>
      </c>
      <c r="O9" s="112">
        <v>45.64</v>
      </c>
      <c r="P9" s="112">
        <v>45.64</v>
      </c>
      <c r="Q9" s="112">
        <v>45.64</v>
      </c>
      <c r="R9" s="112">
        <v>45.64</v>
      </c>
      <c r="S9" s="112">
        <v>45.64</v>
      </c>
      <c r="T9" s="112">
        <v>45.64</v>
      </c>
      <c r="U9" s="112">
        <v>45.64</v>
      </c>
      <c r="V9" s="112">
        <v>45.64</v>
      </c>
      <c r="W9" s="112">
        <v>45.64</v>
      </c>
      <c r="Y9" s="112">
        <v>45.64</v>
      </c>
      <c r="Z9" s="112">
        <v>45.64</v>
      </c>
      <c r="AA9" s="112">
        <v>45.64</v>
      </c>
      <c r="AB9" s="112">
        <v>45.64</v>
      </c>
      <c r="AC9" s="112">
        <v>45.64</v>
      </c>
      <c r="AD9" s="112">
        <v>45.64</v>
      </c>
      <c r="AE9" s="112">
        <v>45.64</v>
      </c>
      <c r="AF9" s="112">
        <v>45.64</v>
      </c>
      <c r="AG9" s="112">
        <v>45.64</v>
      </c>
      <c r="AH9" s="112">
        <v>45.64</v>
      </c>
      <c r="AI9" s="112">
        <v>45.64</v>
      </c>
      <c r="AJ9" s="112">
        <v>45.64</v>
      </c>
      <c r="AL9" s="117"/>
    </row>
    <row r="10" spans="1:38" x14ac:dyDescent="0.3">
      <c r="A10" s="106" t="s">
        <v>98</v>
      </c>
      <c r="B10" s="107" t="s">
        <v>27</v>
      </c>
      <c r="C10" s="108"/>
      <c r="D10" s="109" t="s">
        <v>99</v>
      </c>
      <c r="E10" s="109" t="s">
        <v>100</v>
      </c>
      <c r="F10" s="111" t="s">
        <v>41</v>
      </c>
      <c r="G10" s="112">
        <v>47.2</v>
      </c>
      <c r="H10" s="113">
        <v>1</v>
      </c>
      <c r="I10" s="113">
        <v>4</v>
      </c>
      <c r="J10" s="114">
        <v>40026</v>
      </c>
      <c r="K10" s="115" t="s">
        <v>93</v>
      </c>
      <c r="L10" s="112">
        <v>48.56</v>
      </c>
      <c r="M10" s="112">
        <v>48.56</v>
      </c>
      <c r="N10" s="112">
        <v>48.56</v>
      </c>
      <c r="O10" s="112">
        <v>48.56</v>
      </c>
      <c r="P10" s="112">
        <v>48.56</v>
      </c>
      <c r="Q10" s="112">
        <v>48.56</v>
      </c>
      <c r="R10" s="112">
        <v>48.56</v>
      </c>
      <c r="S10" s="112">
        <v>48.56</v>
      </c>
      <c r="T10" s="112">
        <v>48.56</v>
      </c>
      <c r="U10" s="112">
        <v>48.56</v>
      </c>
      <c r="V10" s="112">
        <v>48.56</v>
      </c>
      <c r="W10" s="112">
        <v>48.56</v>
      </c>
      <c r="Y10" s="112">
        <v>48.56</v>
      </c>
      <c r="Z10" s="112">
        <v>48.56</v>
      </c>
      <c r="AA10" s="112">
        <v>48.56</v>
      </c>
      <c r="AB10" s="112">
        <v>48.56</v>
      </c>
      <c r="AC10" s="112">
        <v>48.56</v>
      </c>
      <c r="AD10" s="112">
        <v>48.56</v>
      </c>
      <c r="AE10" s="112">
        <v>48.56</v>
      </c>
      <c r="AF10" s="112">
        <v>48.56</v>
      </c>
      <c r="AG10" s="112">
        <v>48.56</v>
      </c>
      <c r="AH10" s="112">
        <v>48.56</v>
      </c>
      <c r="AI10" s="112">
        <v>48.56</v>
      </c>
      <c r="AJ10" s="112">
        <v>48.56</v>
      </c>
      <c r="AL10" s="117"/>
    </row>
    <row r="11" spans="1:38" x14ac:dyDescent="0.3">
      <c r="A11" s="106" t="s">
        <v>90</v>
      </c>
      <c r="B11" s="107" t="s">
        <v>27</v>
      </c>
      <c r="C11" s="108"/>
      <c r="D11" s="109" t="s">
        <v>101</v>
      </c>
      <c r="E11" s="109" t="s">
        <v>102</v>
      </c>
      <c r="F11" s="111" t="s">
        <v>84</v>
      </c>
      <c r="G11" s="112">
        <v>46</v>
      </c>
      <c r="H11" s="113">
        <v>1</v>
      </c>
      <c r="I11" s="113">
        <v>4</v>
      </c>
      <c r="J11" s="114">
        <v>39282</v>
      </c>
      <c r="K11" s="115" t="s">
        <v>93</v>
      </c>
      <c r="L11" s="112">
        <v>47.18</v>
      </c>
      <c r="M11" s="112">
        <v>47.18</v>
      </c>
      <c r="N11" s="112">
        <v>47.18</v>
      </c>
      <c r="O11" s="112">
        <v>47.18</v>
      </c>
      <c r="P11" s="112">
        <v>47.18</v>
      </c>
      <c r="Q11" s="112">
        <v>47.18</v>
      </c>
      <c r="R11" s="112">
        <v>47.18</v>
      </c>
      <c r="S11" s="112">
        <v>47.18</v>
      </c>
      <c r="T11" s="112">
        <v>47.18</v>
      </c>
      <c r="U11" s="112">
        <v>47.18</v>
      </c>
      <c r="V11" s="112">
        <v>47.18</v>
      </c>
      <c r="W11" s="112">
        <v>47.18</v>
      </c>
      <c r="Y11" s="112">
        <v>47.18</v>
      </c>
      <c r="Z11" s="112">
        <v>47.18</v>
      </c>
      <c r="AA11" s="112">
        <v>47.18</v>
      </c>
      <c r="AB11" s="112">
        <v>47.18</v>
      </c>
      <c r="AC11" s="112">
        <v>47.18</v>
      </c>
      <c r="AD11" s="112">
        <v>47.18</v>
      </c>
      <c r="AE11" s="112">
        <v>47.18</v>
      </c>
      <c r="AF11" s="112">
        <v>47.18</v>
      </c>
      <c r="AG11" s="112">
        <v>47.18</v>
      </c>
      <c r="AH11" s="112">
        <v>47.18</v>
      </c>
      <c r="AI11" s="112">
        <v>47.18</v>
      </c>
      <c r="AJ11" s="112">
        <v>47.18</v>
      </c>
      <c r="AL11" s="117"/>
    </row>
    <row r="12" spans="1:38" x14ac:dyDescent="0.3">
      <c r="A12" s="106" t="s">
        <v>103</v>
      </c>
      <c r="B12" s="107" t="s">
        <v>27</v>
      </c>
      <c r="C12" s="108" t="s">
        <v>104</v>
      </c>
      <c r="D12" s="109" t="s">
        <v>105</v>
      </c>
      <c r="E12" s="109" t="s">
        <v>106</v>
      </c>
      <c r="F12" s="111" t="s">
        <v>84</v>
      </c>
      <c r="G12" s="112">
        <v>10</v>
      </c>
      <c r="H12" s="113">
        <v>1</v>
      </c>
      <c r="I12" s="113">
        <v>1</v>
      </c>
      <c r="J12" s="114">
        <v>42917</v>
      </c>
      <c r="K12" s="115">
        <v>46568</v>
      </c>
      <c r="L12" s="112">
        <v>10</v>
      </c>
      <c r="M12" s="112">
        <v>10</v>
      </c>
      <c r="N12" s="112">
        <v>10</v>
      </c>
      <c r="O12" s="112">
        <v>10</v>
      </c>
      <c r="P12" s="112">
        <v>10</v>
      </c>
      <c r="Q12" s="112">
        <v>10</v>
      </c>
      <c r="R12" s="112">
        <v>10</v>
      </c>
      <c r="S12" s="112">
        <v>10</v>
      </c>
      <c r="T12" s="112">
        <v>10</v>
      </c>
      <c r="U12" s="112">
        <v>10</v>
      </c>
      <c r="V12" s="112">
        <v>10</v>
      </c>
      <c r="W12" s="112">
        <v>10</v>
      </c>
      <c r="Y12" s="112">
        <v>20</v>
      </c>
      <c r="Z12" s="112">
        <v>20</v>
      </c>
      <c r="AA12" s="112">
        <v>20</v>
      </c>
      <c r="AB12" s="112">
        <v>20</v>
      </c>
      <c r="AC12" s="112">
        <v>20</v>
      </c>
      <c r="AD12" s="112">
        <v>20</v>
      </c>
      <c r="AE12" s="112">
        <v>20</v>
      </c>
      <c r="AF12" s="112">
        <v>20</v>
      </c>
      <c r="AG12" s="112">
        <v>20</v>
      </c>
      <c r="AH12" s="112">
        <v>20</v>
      </c>
      <c r="AI12" s="112">
        <v>20</v>
      </c>
      <c r="AJ12" s="112">
        <v>20</v>
      </c>
      <c r="AL12" s="117"/>
    </row>
    <row r="13" spans="1:38" x14ac:dyDescent="0.3">
      <c r="A13" s="106" t="s">
        <v>103</v>
      </c>
      <c r="B13" s="107" t="s">
        <v>27</v>
      </c>
      <c r="C13" s="108" t="s">
        <v>104</v>
      </c>
      <c r="D13" s="109" t="s">
        <v>107</v>
      </c>
      <c r="E13" s="109" t="s">
        <v>108</v>
      </c>
      <c r="F13" s="111" t="s">
        <v>84</v>
      </c>
      <c r="G13" s="112">
        <v>10</v>
      </c>
      <c r="H13" s="113">
        <v>1</v>
      </c>
      <c r="I13" s="113">
        <v>1</v>
      </c>
      <c r="J13" s="114">
        <v>42917</v>
      </c>
      <c r="K13" s="115">
        <v>46568</v>
      </c>
      <c r="L13" s="112">
        <v>10</v>
      </c>
      <c r="M13" s="112">
        <v>10</v>
      </c>
      <c r="N13" s="112">
        <v>10</v>
      </c>
      <c r="O13" s="112">
        <v>10</v>
      </c>
      <c r="P13" s="112">
        <v>10</v>
      </c>
      <c r="Q13" s="112">
        <v>10</v>
      </c>
      <c r="R13" s="112">
        <v>10</v>
      </c>
      <c r="S13" s="112">
        <v>10</v>
      </c>
      <c r="T13" s="112">
        <v>10</v>
      </c>
      <c r="U13" s="112">
        <v>10</v>
      </c>
      <c r="V13" s="112">
        <v>10</v>
      </c>
      <c r="W13" s="112">
        <v>10</v>
      </c>
      <c r="Y13" s="112">
        <v>20</v>
      </c>
      <c r="Z13" s="112">
        <v>20</v>
      </c>
      <c r="AA13" s="112">
        <v>20</v>
      </c>
      <c r="AB13" s="112">
        <v>20</v>
      </c>
      <c r="AC13" s="112">
        <v>20</v>
      </c>
      <c r="AD13" s="112">
        <v>20</v>
      </c>
      <c r="AE13" s="112">
        <v>20</v>
      </c>
      <c r="AF13" s="112">
        <v>20</v>
      </c>
      <c r="AG13" s="112">
        <v>20</v>
      </c>
      <c r="AH13" s="112">
        <v>20</v>
      </c>
      <c r="AI13" s="112">
        <v>20</v>
      </c>
      <c r="AJ13" s="112">
        <v>20</v>
      </c>
      <c r="AL13" s="117"/>
    </row>
    <row r="14" spans="1:38" x14ac:dyDescent="0.3">
      <c r="A14" s="106" t="s">
        <v>109</v>
      </c>
      <c r="B14" s="107" t="s">
        <v>27</v>
      </c>
      <c r="C14" s="108"/>
      <c r="D14" s="109" t="s">
        <v>110</v>
      </c>
      <c r="E14" s="109" t="s">
        <v>111</v>
      </c>
      <c r="F14" s="111" t="s">
        <v>84</v>
      </c>
      <c r="G14" s="112">
        <v>7.93</v>
      </c>
      <c r="H14" s="113" t="s">
        <v>112</v>
      </c>
      <c r="I14" s="113">
        <v>4</v>
      </c>
      <c r="J14" s="114">
        <v>32140</v>
      </c>
      <c r="K14" s="115">
        <v>46265.999988425923</v>
      </c>
      <c r="L14" s="112">
        <v>3.84</v>
      </c>
      <c r="M14" s="112">
        <v>4.1100000000000003</v>
      </c>
      <c r="N14" s="112">
        <v>8.2799999999999994</v>
      </c>
      <c r="O14" s="112">
        <v>26.35</v>
      </c>
      <c r="P14" s="112">
        <v>6.88</v>
      </c>
      <c r="Q14" s="112">
        <v>5.52</v>
      </c>
      <c r="R14" s="112">
        <v>13.32</v>
      </c>
      <c r="S14" s="112">
        <v>7.93</v>
      </c>
      <c r="T14" s="112">
        <v>13.95</v>
      </c>
      <c r="U14" s="112">
        <v>7.64</v>
      </c>
      <c r="V14" s="112">
        <v>6.21</v>
      </c>
      <c r="W14" s="112">
        <v>1.26</v>
      </c>
      <c r="Y14" s="112" t="s">
        <v>112</v>
      </c>
      <c r="Z14" s="112" t="s">
        <v>112</v>
      </c>
      <c r="AA14" s="112" t="s">
        <v>112</v>
      </c>
      <c r="AB14" s="112" t="s">
        <v>112</v>
      </c>
      <c r="AC14" s="112" t="s">
        <v>112</v>
      </c>
      <c r="AD14" s="112" t="s">
        <v>112</v>
      </c>
      <c r="AE14" s="112" t="s">
        <v>112</v>
      </c>
      <c r="AF14" s="112" t="s">
        <v>112</v>
      </c>
      <c r="AG14" s="112" t="s">
        <v>112</v>
      </c>
      <c r="AH14" s="112" t="s">
        <v>112</v>
      </c>
      <c r="AI14" s="112" t="s">
        <v>112</v>
      </c>
      <c r="AJ14" s="112" t="s">
        <v>112</v>
      </c>
      <c r="AL14" s="117"/>
    </row>
    <row r="15" spans="1:38" x14ac:dyDescent="0.3">
      <c r="A15" s="106" t="s">
        <v>113</v>
      </c>
      <c r="B15" s="107" t="s">
        <v>27</v>
      </c>
      <c r="C15" s="108" t="s">
        <v>114</v>
      </c>
      <c r="D15" s="109" t="s">
        <v>115</v>
      </c>
      <c r="E15" s="109" t="s">
        <v>116</v>
      </c>
      <c r="F15" s="111" t="s">
        <v>84</v>
      </c>
      <c r="G15" s="112">
        <v>674.7</v>
      </c>
      <c r="H15" s="113">
        <v>1</v>
      </c>
      <c r="I15" s="113">
        <v>4</v>
      </c>
      <c r="J15" s="114">
        <v>43983</v>
      </c>
      <c r="K15" s="115">
        <v>51287</v>
      </c>
      <c r="L15" s="112">
        <v>674.7</v>
      </c>
      <c r="M15" s="112">
        <v>674.7</v>
      </c>
      <c r="N15" s="112">
        <v>674.7</v>
      </c>
      <c r="O15" s="112">
        <v>674.7</v>
      </c>
      <c r="P15" s="112">
        <v>674.7</v>
      </c>
      <c r="Q15" s="112">
        <v>674.7</v>
      </c>
      <c r="R15" s="112">
        <v>674.7</v>
      </c>
      <c r="S15" s="112">
        <v>674.7</v>
      </c>
      <c r="T15" s="112">
        <v>674.7</v>
      </c>
      <c r="U15" s="112">
        <v>674.7</v>
      </c>
      <c r="V15" s="112">
        <v>674.7</v>
      </c>
      <c r="W15" s="112">
        <v>674.7</v>
      </c>
      <c r="Y15" s="112">
        <v>541.94000000000005</v>
      </c>
      <c r="Z15" s="112">
        <v>541.94000000000005</v>
      </c>
      <c r="AA15" s="112">
        <v>541.94000000000005</v>
      </c>
      <c r="AB15" s="112">
        <v>541.94000000000005</v>
      </c>
      <c r="AC15" s="112">
        <v>541.94000000000005</v>
      </c>
      <c r="AD15" s="112">
        <v>541.94000000000005</v>
      </c>
      <c r="AE15" s="112">
        <v>541.94000000000005</v>
      </c>
      <c r="AF15" s="112">
        <v>541.94000000000005</v>
      </c>
      <c r="AG15" s="112">
        <v>541.94000000000005</v>
      </c>
      <c r="AH15" s="112">
        <v>541.94000000000005</v>
      </c>
      <c r="AI15" s="112">
        <v>541.94000000000005</v>
      </c>
      <c r="AJ15" s="112">
        <v>541.94000000000005</v>
      </c>
      <c r="AL15" s="117"/>
    </row>
    <row r="16" spans="1:38" x14ac:dyDescent="0.3">
      <c r="A16" s="106" t="s">
        <v>113</v>
      </c>
      <c r="B16" s="107" t="s">
        <v>27</v>
      </c>
      <c r="C16" s="108" t="s">
        <v>114</v>
      </c>
      <c r="D16" s="109" t="s">
        <v>117</v>
      </c>
      <c r="E16" s="109" t="s">
        <v>118</v>
      </c>
      <c r="F16" s="111" t="s">
        <v>84</v>
      </c>
      <c r="G16" s="112">
        <v>673.8</v>
      </c>
      <c r="H16" s="113">
        <v>1</v>
      </c>
      <c r="I16" s="113">
        <v>4</v>
      </c>
      <c r="J16" s="114">
        <v>43952</v>
      </c>
      <c r="K16" s="115">
        <v>51256</v>
      </c>
      <c r="L16" s="112">
        <v>673.8</v>
      </c>
      <c r="M16" s="112">
        <v>673.8</v>
      </c>
      <c r="N16" s="112">
        <v>673.8</v>
      </c>
      <c r="O16" s="112">
        <v>673.8</v>
      </c>
      <c r="P16" s="112">
        <v>673.8</v>
      </c>
      <c r="Q16" s="112">
        <v>673.8</v>
      </c>
      <c r="R16" s="112">
        <v>673.8</v>
      </c>
      <c r="S16" s="112">
        <v>673.8</v>
      </c>
      <c r="T16" s="112">
        <v>673.8</v>
      </c>
      <c r="U16" s="112">
        <v>673.8</v>
      </c>
      <c r="V16" s="112">
        <v>673.8</v>
      </c>
      <c r="W16" s="112">
        <v>673.8</v>
      </c>
      <c r="Y16" s="112">
        <v>534.64</v>
      </c>
      <c r="Z16" s="112">
        <v>534.64</v>
      </c>
      <c r="AA16" s="112">
        <v>534.64</v>
      </c>
      <c r="AB16" s="112">
        <v>534.64</v>
      </c>
      <c r="AC16" s="112">
        <v>534.64</v>
      </c>
      <c r="AD16" s="112">
        <v>534.64</v>
      </c>
      <c r="AE16" s="112">
        <v>534.64</v>
      </c>
      <c r="AF16" s="112">
        <v>534.64</v>
      </c>
      <c r="AG16" s="112">
        <v>534.64</v>
      </c>
      <c r="AH16" s="112">
        <v>534.64</v>
      </c>
      <c r="AI16" s="112">
        <v>534.64</v>
      </c>
      <c r="AJ16" s="112">
        <v>534.64</v>
      </c>
      <c r="AL16" s="117"/>
    </row>
    <row r="17" spans="1:38" x14ac:dyDescent="0.3">
      <c r="A17" s="106" t="s">
        <v>113</v>
      </c>
      <c r="B17" s="107" t="s">
        <v>27</v>
      </c>
      <c r="C17" s="108" t="s">
        <v>114</v>
      </c>
      <c r="D17" s="109" t="s">
        <v>119</v>
      </c>
      <c r="E17" s="109" t="s">
        <v>120</v>
      </c>
      <c r="F17" s="111" t="s">
        <v>84</v>
      </c>
      <c r="G17" s="112">
        <v>49</v>
      </c>
      <c r="H17" s="113">
        <v>1</v>
      </c>
      <c r="I17" s="113">
        <v>4</v>
      </c>
      <c r="J17" s="114">
        <v>44013</v>
      </c>
      <c r="K17" s="115">
        <v>51317</v>
      </c>
      <c r="L17" s="112">
        <v>49</v>
      </c>
      <c r="M17" s="112">
        <v>49</v>
      </c>
      <c r="N17" s="112">
        <v>49</v>
      </c>
      <c r="O17" s="112">
        <v>49</v>
      </c>
      <c r="P17" s="112">
        <v>49</v>
      </c>
      <c r="Q17" s="112">
        <v>49</v>
      </c>
      <c r="R17" s="112">
        <v>49</v>
      </c>
      <c r="S17" s="112">
        <v>49</v>
      </c>
      <c r="T17" s="112">
        <v>49</v>
      </c>
      <c r="U17" s="112">
        <v>49</v>
      </c>
      <c r="V17" s="112">
        <v>49</v>
      </c>
      <c r="W17" s="112">
        <v>49</v>
      </c>
      <c r="Y17" s="112">
        <v>49</v>
      </c>
      <c r="Z17" s="112">
        <v>49</v>
      </c>
      <c r="AA17" s="112">
        <v>49</v>
      </c>
      <c r="AB17" s="112">
        <v>49</v>
      </c>
      <c r="AC17" s="112">
        <v>49</v>
      </c>
      <c r="AD17" s="112">
        <v>49</v>
      </c>
      <c r="AE17" s="112">
        <v>49</v>
      </c>
      <c r="AF17" s="112">
        <v>49</v>
      </c>
      <c r="AG17" s="112">
        <v>49</v>
      </c>
      <c r="AH17" s="112">
        <v>49</v>
      </c>
      <c r="AI17" s="112">
        <v>49</v>
      </c>
      <c r="AJ17" s="112">
        <v>49</v>
      </c>
      <c r="AL17" s="117"/>
    </row>
    <row r="18" spans="1:38" x14ac:dyDescent="0.3">
      <c r="A18" s="106" t="s">
        <v>113</v>
      </c>
      <c r="B18" s="107" t="s">
        <v>27</v>
      </c>
      <c r="C18" s="108" t="s">
        <v>114</v>
      </c>
      <c r="D18" s="109" t="s">
        <v>119</v>
      </c>
      <c r="E18" s="109" t="s">
        <v>121</v>
      </c>
      <c r="F18" s="111" t="s">
        <v>84</v>
      </c>
      <c r="G18" s="112">
        <v>49</v>
      </c>
      <c r="H18" s="113">
        <v>1</v>
      </c>
      <c r="I18" s="113">
        <v>4</v>
      </c>
      <c r="J18" s="114">
        <v>44013</v>
      </c>
      <c r="K18" s="115">
        <v>51317</v>
      </c>
      <c r="L18" s="112">
        <v>49</v>
      </c>
      <c r="M18" s="112">
        <v>49</v>
      </c>
      <c r="N18" s="112">
        <v>49</v>
      </c>
      <c r="O18" s="112">
        <v>49</v>
      </c>
      <c r="P18" s="112">
        <v>49</v>
      </c>
      <c r="Q18" s="112">
        <v>49</v>
      </c>
      <c r="R18" s="112">
        <v>49</v>
      </c>
      <c r="S18" s="112">
        <v>49</v>
      </c>
      <c r="T18" s="112">
        <v>49</v>
      </c>
      <c r="U18" s="112">
        <v>49</v>
      </c>
      <c r="V18" s="112">
        <v>49</v>
      </c>
      <c r="W18" s="112">
        <v>49</v>
      </c>
      <c r="Y18" s="112">
        <v>49</v>
      </c>
      <c r="Z18" s="112">
        <v>49</v>
      </c>
      <c r="AA18" s="112">
        <v>49</v>
      </c>
      <c r="AB18" s="112">
        <v>49</v>
      </c>
      <c r="AC18" s="112">
        <v>49</v>
      </c>
      <c r="AD18" s="112">
        <v>49</v>
      </c>
      <c r="AE18" s="112">
        <v>49</v>
      </c>
      <c r="AF18" s="112">
        <v>49</v>
      </c>
      <c r="AG18" s="112">
        <v>49</v>
      </c>
      <c r="AH18" s="112">
        <v>49</v>
      </c>
      <c r="AI18" s="112">
        <v>49</v>
      </c>
      <c r="AJ18" s="112">
        <v>49</v>
      </c>
      <c r="AL18" s="117"/>
    </row>
    <row r="19" spans="1:38" x14ac:dyDescent="0.3">
      <c r="A19" s="106" t="s">
        <v>113</v>
      </c>
      <c r="B19" s="107" t="s">
        <v>27</v>
      </c>
      <c r="C19" s="108" t="s">
        <v>114</v>
      </c>
      <c r="D19" s="109" t="s">
        <v>122</v>
      </c>
      <c r="E19" s="109" t="s">
        <v>123</v>
      </c>
      <c r="F19" s="111" t="s">
        <v>84</v>
      </c>
      <c r="G19" s="112">
        <v>100</v>
      </c>
      <c r="H19" s="113">
        <v>1</v>
      </c>
      <c r="I19" s="113">
        <v>1</v>
      </c>
      <c r="J19" s="114">
        <v>44197</v>
      </c>
      <c r="K19" s="115">
        <v>51501</v>
      </c>
      <c r="L19" s="112">
        <v>100</v>
      </c>
      <c r="M19" s="112">
        <v>100</v>
      </c>
      <c r="N19" s="112">
        <v>100</v>
      </c>
      <c r="O19" s="112">
        <v>100</v>
      </c>
      <c r="P19" s="112">
        <v>100</v>
      </c>
      <c r="Q19" s="112">
        <v>100</v>
      </c>
      <c r="R19" s="112">
        <v>100</v>
      </c>
      <c r="S19" s="112">
        <v>100</v>
      </c>
      <c r="T19" s="112">
        <v>100</v>
      </c>
      <c r="U19" s="112">
        <v>100</v>
      </c>
      <c r="V19" s="112">
        <v>100</v>
      </c>
      <c r="W19" s="112">
        <v>100</v>
      </c>
      <c r="Y19" s="112">
        <v>200</v>
      </c>
      <c r="Z19" s="112">
        <v>200</v>
      </c>
      <c r="AA19" s="112">
        <v>200</v>
      </c>
      <c r="AB19" s="112">
        <v>200</v>
      </c>
      <c r="AC19" s="112">
        <v>200</v>
      </c>
      <c r="AD19" s="112">
        <v>200</v>
      </c>
      <c r="AE19" s="112">
        <v>200</v>
      </c>
      <c r="AF19" s="112">
        <v>200</v>
      </c>
      <c r="AG19" s="112">
        <v>200</v>
      </c>
      <c r="AH19" s="112">
        <v>200</v>
      </c>
      <c r="AI19" s="112">
        <v>200</v>
      </c>
      <c r="AJ19" s="112">
        <v>200</v>
      </c>
      <c r="AL19" s="117"/>
    </row>
    <row r="20" spans="1:38" x14ac:dyDescent="0.3">
      <c r="A20" s="106" t="s">
        <v>124</v>
      </c>
      <c r="B20" s="107" t="s">
        <v>27</v>
      </c>
      <c r="C20" s="108" t="s">
        <v>114</v>
      </c>
      <c r="D20" s="109" t="s">
        <v>125</v>
      </c>
      <c r="E20" s="109" t="s">
        <v>126</v>
      </c>
      <c r="F20" s="111" t="s">
        <v>41</v>
      </c>
      <c r="G20" s="112">
        <v>100</v>
      </c>
      <c r="H20" s="113">
        <v>3</v>
      </c>
      <c r="I20" s="113">
        <v>1</v>
      </c>
      <c r="J20" s="114">
        <v>44378</v>
      </c>
      <c r="K20" s="115">
        <v>51591</v>
      </c>
      <c r="L20" s="112">
        <v>100</v>
      </c>
      <c r="M20" s="112">
        <v>100</v>
      </c>
      <c r="N20" s="112">
        <v>100</v>
      </c>
      <c r="O20" s="112">
        <v>100</v>
      </c>
      <c r="P20" s="112">
        <v>100</v>
      </c>
      <c r="Q20" s="112">
        <v>100</v>
      </c>
      <c r="R20" s="112">
        <v>100</v>
      </c>
      <c r="S20" s="112">
        <v>100</v>
      </c>
      <c r="T20" s="112">
        <v>100</v>
      </c>
      <c r="U20" s="112">
        <v>100</v>
      </c>
      <c r="V20" s="112">
        <v>100</v>
      </c>
      <c r="W20" s="112">
        <v>100</v>
      </c>
      <c r="Y20" s="112">
        <v>200</v>
      </c>
      <c r="Z20" s="112">
        <v>200</v>
      </c>
      <c r="AA20" s="112">
        <v>200</v>
      </c>
      <c r="AB20" s="112">
        <v>200</v>
      </c>
      <c r="AC20" s="112">
        <v>200</v>
      </c>
      <c r="AD20" s="112">
        <v>200</v>
      </c>
      <c r="AE20" s="112">
        <v>200</v>
      </c>
      <c r="AF20" s="112">
        <v>200</v>
      </c>
      <c r="AG20" s="112">
        <v>200</v>
      </c>
      <c r="AH20" s="112">
        <v>200</v>
      </c>
      <c r="AI20" s="112">
        <v>200</v>
      </c>
      <c r="AJ20" s="112">
        <v>200</v>
      </c>
      <c r="AL20" s="117"/>
    </row>
    <row r="21" spans="1:38" x14ac:dyDescent="0.3">
      <c r="A21" s="106" t="s">
        <v>127</v>
      </c>
      <c r="B21" s="107" t="s">
        <v>27</v>
      </c>
      <c r="C21" s="108" t="s">
        <v>114</v>
      </c>
      <c r="D21" s="109" t="s">
        <v>128</v>
      </c>
      <c r="E21" s="109" t="s">
        <v>129</v>
      </c>
      <c r="F21" s="111" t="s">
        <v>41</v>
      </c>
      <c r="G21" s="112">
        <v>40</v>
      </c>
      <c r="H21" s="113">
        <v>3</v>
      </c>
      <c r="I21" s="113">
        <v>1</v>
      </c>
      <c r="J21" s="118">
        <v>45444</v>
      </c>
      <c r="K21" s="115">
        <v>51470</v>
      </c>
      <c r="L21" s="119"/>
      <c r="M21" s="119"/>
      <c r="N21" s="119"/>
      <c r="O21" s="119"/>
      <c r="P21" s="119"/>
      <c r="Q21" s="112">
        <v>40</v>
      </c>
      <c r="R21" s="112">
        <v>40</v>
      </c>
      <c r="S21" s="112">
        <v>40</v>
      </c>
      <c r="T21" s="112">
        <v>40</v>
      </c>
      <c r="U21" s="112">
        <v>40</v>
      </c>
      <c r="V21" s="112">
        <v>40</v>
      </c>
      <c r="W21" s="112">
        <v>40</v>
      </c>
      <c r="Y21" s="119"/>
      <c r="Z21" s="119"/>
      <c r="AA21" s="119"/>
      <c r="AB21" s="119"/>
      <c r="AC21" s="119"/>
      <c r="AD21" s="112">
        <v>80</v>
      </c>
      <c r="AE21" s="112">
        <v>80</v>
      </c>
      <c r="AF21" s="112">
        <v>80</v>
      </c>
      <c r="AG21" s="112">
        <v>80</v>
      </c>
      <c r="AH21" s="112">
        <v>80</v>
      </c>
      <c r="AI21" s="112">
        <v>80</v>
      </c>
      <c r="AJ21" s="112">
        <v>80</v>
      </c>
      <c r="AL21" s="117"/>
    </row>
    <row r="22" spans="1:38" x14ac:dyDescent="0.3">
      <c r="A22" s="106" t="s">
        <v>127</v>
      </c>
      <c r="B22" s="107" t="s">
        <v>27</v>
      </c>
      <c r="C22" s="108" t="s">
        <v>114</v>
      </c>
      <c r="D22" s="109" t="s">
        <v>130</v>
      </c>
      <c r="E22" s="109" t="s">
        <v>131</v>
      </c>
      <c r="F22" s="111" t="s">
        <v>41</v>
      </c>
      <c r="G22" s="112">
        <v>10</v>
      </c>
      <c r="H22" s="113">
        <v>3</v>
      </c>
      <c r="I22" s="113">
        <v>1</v>
      </c>
      <c r="J22" s="114">
        <v>44287</v>
      </c>
      <c r="K22" s="115">
        <v>51470</v>
      </c>
      <c r="L22" s="112">
        <v>10</v>
      </c>
      <c r="M22" s="112">
        <v>10</v>
      </c>
      <c r="N22" s="112">
        <v>10</v>
      </c>
      <c r="O22" s="112">
        <v>10</v>
      </c>
      <c r="P22" s="112">
        <v>10</v>
      </c>
      <c r="Q22" s="112">
        <v>10</v>
      </c>
      <c r="R22" s="112">
        <v>10</v>
      </c>
      <c r="S22" s="112">
        <v>10</v>
      </c>
      <c r="T22" s="112">
        <v>10</v>
      </c>
      <c r="U22" s="112">
        <v>10</v>
      </c>
      <c r="V22" s="112">
        <v>10</v>
      </c>
      <c r="W22" s="112">
        <v>10</v>
      </c>
      <c r="Y22" s="112">
        <v>20</v>
      </c>
      <c r="Z22" s="112">
        <v>20</v>
      </c>
      <c r="AA22" s="112">
        <v>20</v>
      </c>
      <c r="AB22" s="112">
        <v>20</v>
      </c>
      <c r="AC22" s="112">
        <v>20</v>
      </c>
      <c r="AD22" s="112">
        <v>20</v>
      </c>
      <c r="AE22" s="112">
        <v>20</v>
      </c>
      <c r="AF22" s="112">
        <v>20</v>
      </c>
      <c r="AG22" s="112">
        <v>20</v>
      </c>
      <c r="AH22" s="112">
        <v>20</v>
      </c>
      <c r="AI22" s="112">
        <v>20</v>
      </c>
      <c r="AJ22" s="112">
        <v>20</v>
      </c>
      <c r="AL22" s="117"/>
    </row>
    <row r="23" spans="1:38" x14ac:dyDescent="0.3">
      <c r="A23" s="106" t="s">
        <v>127</v>
      </c>
      <c r="B23" s="107" t="s">
        <v>27</v>
      </c>
      <c r="C23" s="108" t="s">
        <v>114</v>
      </c>
      <c r="D23" s="109" t="s">
        <v>132</v>
      </c>
      <c r="E23" s="109" t="s">
        <v>133</v>
      </c>
      <c r="F23" s="111" t="s">
        <v>41</v>
      </c>
      <c r="G23" s="112">
        <v>11</v>
      </c>
      <c r="H23" s="113">
        <v>3</v>
      </c>
      <c r="I23" s="113">
        <v>1</v>
      </c>
      <c r="J23" s="114">
        <v>44348</v>
      </c>
      <c r="K23" s="115">
        <v>51501</v>
      </c>
      <c r="L23" s="112">
        <v>11</v>
      </c>
      <c r="M23" s="112">
        <v>11</v>
      </c>
      <c r="N23" s="112">
        <v>11</v>
      </c>
      <c r="O23" s="112">
        <v>11</v>
      </c>
      <c r="P23" s="112">
        <v>11</v>
      </c>
      <c r="Q23" s="112">
        <v>11</v>
      </c>
      <c r="R23" s="112">
        <v>11</v>
      </c>
      <c r="S23" s="112">
        <v>11</v>
      </c>
      <c r="T23" s="112">
        <v>11</v>
      </c>
      <c r="U23" s="112">
        <v>11</v>
      </c>
      <c r="V23" s="112">
        <v>11</v>
      </c>
      <c r="W23" s="112">
        <v>11</v>
      </c>
      <c r="Y23" s="112">
        <v>22</v>
      </c>
      <c r="Z23" s="112">
        <v>22</v>
      </c>
      <c r="AA23" s="112">
        <v>22</v>
      </c>
      <c r="AB23" s="112">
        <v>22</v>
      </c>
      <c r="AC23" s="112">
        <v>22</v>
      </c>
      <c r="AD23" s="112">
        <v>22</v>
      </c>
      <c r="AE23" s="112">
        <v>22</v>
      </c>
      <c r="AF23" s="112">
        <v>22</v>
      </c>
      <c r="AG23" s="112">
        <v>22</v>
      </c>
      <c r="AH23" s="112">
        <v>22</v>
      </c>
      <c r="AI23" s="112">
        <v>22</v>
      </c>
      <c r="AJ23" s="112">
        <v>22</v>
      </c>
      <c r="AL23" s="117"/>
    </row>
    <row r="24" spans="1:38" x14ac:dyDescent="0.3">
      <c r="A24" s="106" t="s">
        <v>127</v>
      </c>
      <c r="B24" s="107" t="s">
        <v>27</v>
      </c>
      <c r="C24" s="108" t="s">
        <v>114</v>
      </c>
      <c r="D24" s="109" t="s">
        <v>134</v>
      </c>
      <c r="E24" s="109" t="s">
        <v>129</v>
      </c>
      <c r="F24" s="111" t="s">
        <v>41</v>
      </c>
      <c r="G24" s="112">
        <v>5</v>
      </c>
      <c r="H24" s="113">
        <v>3</v>
      </c>
      <c r="I24" s="113">
        <v>1</v>
      </c>
      <c r="J24" s="118">
        <v>45444</v>
      </c>
      <c r="K24" s="115">
        <v>51591</v>
      </c>
      <c r="L24" s="119"/>
      <c r="M24" s="119"/>
      <c r="N24" s="119"/>
      <c r="O24" s="119"/>
      <c r="P24" s="119"/>
      <c r="Q24" s="112">
        <v>5</v>
      </c>
      <c r="R24" s="112">
        <v>5</v>
      </c>
      <c r="S24" s="112">
        <v>5</v>
      </c>
      <c r="T24" s="112">
        <v>5</v>
      </c>
      <c r="U24" s="112">
        <v>5</v>
      </c>
      <c r="V24" s="112">
        <v>5</v>
      </c>
      <c r="W24" s="112">
        <v>5</v>
      </c>
      <c r="Y24" s="119"/>
      <c r="Z24" s="119"/>
      <c r="AA24" s="119"/>
      <c r="AB24" s="119"/>
      <c r="AC24" s="119"/>
      <c r="AD24" s="112">
        <v>10</v>
      </c>
      <c r="AE24" s="112">
        <v>10</v>
      </c>
      <c r="AF24" s="112">
        <v>10</v>
      </c>
      <c r="AG24" s="112">
        <v>10</v>
      </c>
      <c r="AH24" s="112">
        <v>10</v>
      </c>
      <c r="AI24" s="112">
        <v>10</v>
      </c>
      <c r="AJ24" s="112">
        <v>10</v>
      </c>
      <c r="AL24" s="117"/>
    </row>
    <row r="25" spans="1:38" x14ac:dyDescent="0.3">
      <c r="A25" s="106" t="s">
        <v>135</v>
      </c>
      <c r="B25" s="107" t="s">
        <v>27</v>
      </c>
      <c r="C25" s="108" t="s">
        <v>136</v>
      </c>
      <c r="D25" s="109" t="s">
        <v>137</v>
      </c>
      <c r="E25" s="109" t="s">
        <v>138</v>
      </c>
      <c r="F25" s="111" t="s">
        <v>41</v>
      </c>
      <c r="G25" s="112">
        <v>22</v>
      </c>
      <c r="H25" s="113" t="s">
        <v>139</v>
      </c>
      <c r="I25" s="113">
        <v>4</v>
      </c>
      <c r="J25" s="114">
        <v>43831</v>
      </c>
      <c r="K25" s="115">
        <v>46387</v>
      </c>
      <c r="L25" s="112">
        <v>21.67</v>
      </c>
      <c r="M25" s="112">
        <v>17.27</v>
      </c>
      <c r="N25" s="112">
        <v>21.67</v>
      </c>
      <c r="O25" s="112">
        <v>21.67</v>
      </c>
      <c r="P25" s="112">
        <v>21.35</v>
      </c>
      <c r="Q25" s="112">
        <v>21.7</v>
      </c>
      <c r="R25" s="112">
        <v>20.79</v>
      </c>
      <c r="S25" s="112">
        <v>12.74</v>
      </c>
      <c r="T25" s="112">
        <v>12.55</v>
      </c>
      <c r="U25" s="112">
        <v>12.74</v>
      </c>
      <c r="V25" s="112">
        <v>12.27</v>
      </c>
      <c r="W25" s="112">
        <v>13.32</v>
      </c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L25" s="117"/>
    </row>
    <row r="26" spans="1:38" x14ac:dyDescent="0.3">
      <c r="A26" s="106" t="s">
        <v>140</v>
      </c>
      <c r="B26" s="107" t="s">
        <v>27</v>
      </c>
      <c r="C26" s="108" t="s">
        <v>136</v>
      </c>
      <c r="D26" s="109" t="s">
        <v>137</v>
      </c>
      <c r="E26" s="109" t="s">
        <v>141</v>
      </c>
      <c r="F26" s="111" t="s">
        <v>41</v>
      </c>
      <c r="G26" s="112">
        <v>18.09</v>
      </c>
      <c r="H26" s="113" t="s">
        <v>139</v>
      </c>
      <c r="I26" s="113">
        <v>4</v>
      </c>
      <c r="J26" s="114">
        <v>44075</v>
      </c>
      <c r="K26" s="115">
        <v>46387</v>
      </c>
      <c r="L26" s="112">
        <v>19.87</v>
      </c>
      <c r="M26" s="112">
        <v>19.87</v>
      </c>
      <c r="N26" s="112">
        <v>19.87</v>
      </c>
      <c r="O26" s="112">
        <v>19.87</v>
      </c>
      <c r="P26" s="112">
        <v>19.87</v>
      </c>
      <c r="Q26" s="112">
        <v>19.87</v>
      </c>
      <c r="R26" s="112">
        <v>19.87</v>
      </c>
      <c r="S26" s="112">
        <v>19.87</v>
      </c>
      <c r="T26" s="112">
        <v>19.309999999999999</v>
      </c>
      <c r="U26" s="112">
        <v>19.829999999999998</v>
      </c>
      <c r="V26" s="112">
        <v>18.36</v>
      </c>
      <c r="W26" s="112">
        <v>19.87</v>
      </c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L26" s="117"/>
    </row>
    <row r="27" spans="1:38" x14ac:dyDescent="0.3">
      <c r="A27" s="120"/>
      <c r="B27" s="121"/>
      <c r="C27" s="122"/>
      <c r="D27" s="120"/>
      <c r="E27" s="121"/>
      <c r="F27" s="123"/>
      <c r="G27" s="124"/>
      <c r="H27" s="121"/>
      <c r="I27" s="121"/>
      <c r="J27" s="125"/>
      <c r="K27" s="125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L27" s="117"/>
    </row>
    <row r="28" spans="1:38" ht="41.4" x14ac:dyDescent="0.3">
      <c r="A28" s="127" t="s">
        <v>142</v>
      </c>
      <c r="B28" s="127"/>
      <c r="C28" s="127" t="s">
        <v>75</v>
      </c>
      <c r="D28" s="127" t="s">
        <v>76</v>
      </c>
      <c r="E28" s="127" t="s">
        <v>4</v>
      </c>
      <c r="F28" s="127" t="s">
        <v>5</v>
      </c>
      <c r="G28" s="127" t="s">
        <v>6</v>
      </c>
      <c r="H28" s="127" t="s">
        <v>77</v>
      </c>
      <c r="I28" s="127"/>
      <c r="J28" s="128" t="s">
        <v>143</v>
      </c>
      <c r="K28" s="128" t="s">
        <v>11</v>
      </c>
      <c r="L28" s="129" t="s">
        <v>61</v>
      </c>
      <c r="M28" s="129" t="s">
        <v>62</v>
      </c>
      <c r="N28" s="129" t="s">
        <v>63</v>
      </c>
      <c r="O28" s="129" t="s">
        <v>64</v>
      </c>
      <c r="P28" s="129" t="s">
        <v>65</v>
      </c>
      <c r="Q28" s="129" t="s">
        <v>66</v>
      </c>
      <c r="R28" s="129" t="s">
        <v>67</v>
      </c>
      <c r="S28" s="129" t="s">
        <v>68</v>
      </c>
      <c r="T28" s="129" t="s">
        <v>69</v>
      </c>
      <c r="U28" s="129" t="s">
        <v>70</v>
      </c>
      <c r="V28" s="129" t="s">
        <v>71</v>
      </c>
      <c r="W28" s="129" t="s">
        <v>72</v>
      </c>
      <c r="X28" s="130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92" t="s">
        <v>112</v>
      </c>
      <c r="AL28" s="117"/>
    </row>
    <row r="29" spans="1:38" x14ac:dyDescent="0.3">
      <c r="A29" s="131" t="s">
        <v>144</v>
      </c>
      <c r="B29" s="131"/>
      <c r="C29" s="131"/>
      <c r="D29" s="132" t="s">
        <v>145</v>
      </c>
      <c r="E29" s="131" t="s">
        <v>146</v>
      </c>
      <c r="F29" s="133" t="s">
        <v>31</v>
      </c>
      <c r="G29" s="134"/>
      <c r="H29" s="131"/>
      <c r="I29" s="131"/>
      <c r="J29" s="135">
        <v>45292</v>
      </c>
      <c r="K29" s="135">
        <v>45657</v>
      </c>
      <c r="L29" s="136">
        <v>50</v>
      </c>
      <c r="M29" s="136">
        <v>50</v>
      </c>
      <c r="N29" s="136">
        <v>50</v>
      </c>
      <c r="O29" s="136">
        <v>50</v>
      </c>
      <c r="P29" s="136">
        <v>50</v>
      </c>
      <c r="Q29" s="136">
        <v>50</v>
      </c>
      <c r="R29" s="136">
        <v>50</v>
      </c>
      <c r="S29" s="136">
        <v>50</v>
      </c>
      <c r="T29" s="136">
        <v>50</v>
      </c>
      <c r="U29" s="136">
        <v>50</v>
      </c>
      <c r="V29" s="136">
        <v>50</v>
      </c>
      <c r="W29" s="136">
        <v>50</v>
      </c>
      <c r="X29" s="130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L29" s="117"/>
    </row>
    <row r="30" spans="1:38" x14ac:dyDescent="0.3">
      <c r="A30" s="131" t="s">
        <v>144</v>
      </c>
      <c r="B30" s="131"/>
      <c r="C30" s="131"/>
      <c r="D30" s="132" t="s">
        <v>147</v>
      </c>
      <c r="E30" s="131" t="s">
        <v>146</v>
      </c>
      <c r="F30" s="133" t="s">
        <v>31</v>
      </c>
      <c r="G30" s="134"/>
      <c r="H30" s="131"/>
      <c r="I30" s="131"/>
      <c r="J30" s="135">
        <v>45292</v>
      </c>
      <c r="K30" s="135">
        <v>45657</v>
      </c>
      <c r="L30" s="136">
        <v>16.3</v>
      </c>
      <c r="M30" s="136">
        <v>16.3</v>
      </c>
      <c r="N30" s="136">
        <v>16.3</v>
      </c>
      <c r="O30" s="136">
        <v>18.3</v>
      </c>
      <c r="P30" s="136">
        <v>20</v>
      </c>
      <c r="Q30" s="136">
        <v>22.5</v>
      </c>
      <c r="R30" s="136">
        <v>25</v>
      </c>
      <c r="S30" s="136">
        <v>25</v>
      </c>
      <c r="T30" s="136">
        <v>25</v>
      </c>
      <c r="U30" s="136">
        <v>22.5</v>
      </c>
      <c r="V30" s="136">
        <v>20</v>
      </c>
      <c r="W30" s="136">
        <v>20</v>
      </c>
      <c r="X30" s="130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L30" s="117"/>
    </row>
    <row r="31" spans="1:38" x14ac:dyDescent="0.3">
      <c r="A31" s="131" t="s">
        <v>144</v>
      </c>
      <c r="B31" s="131"/>
      <c r="C31" s="131"/>
      <c r="D31" s="132" t="s">
        <v>148</v>
      </c>
      <c r="E31" s="131" t="s">
        <v>146</v>
      </c>
      <c r="F31" s="133" t="s">
        <v>31</v>
      </c>
      <c r="G31" s="134"/>
      <c r="H31" s="131"/>
      <c r="I31" s="131"/>
      <c r="J31" s="135">
        <v>45292</v>
      </c>
      <c r="K31" s="135">
        <v>45657</v>
      </c>
      <c r="L31" s="136">
        <v>5</v>
      </c>
      <c r="M31" s="136">
        <v>5</v>
      </c>
      <c r="N31" s="136">
        <v>5</v>
      </c>
      <c r="O31" s="136">
        <v>10</v>
      </c>
      <c r="P31" s="136">
        <v>10</v>
      </c>
      <c r="Q31" s="136">
        <v>15</v>
      </c>
      <c r="R31" s="136">
        <v>15</v>
      </c>
      <c r="S31" s="136">
        <v>15</v>
      </c>
      <c r="T31" s="136">
        <v>15</v>
      </c>
      <c r="U31" s="136">
        <v>10</v>
      </c>
      <c r="V31" s="136">
        <v>5</v>
      </c>
      <c r="W31" s="136">
        <v>5</v>
      </c>
      <c r="X31" s="130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L31" s="117"/>
    </row>
    <row r="32" spans="1:38" x14ac:dyDescent="0.3">
      <c r="A32" s="138"/>
      <c r="B32" s="139"/>
      <c r="C32" s="139"/>
      <c r="D32" s="140"/>
      <c r="E32" s="141"/>
      <c r="F32" s="142"/>
      <c r="G32" s="143"/>
      <c r="H32" s="144"/>
      <c r="I32" s="144"/>
      <c r="J32" s="145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26"/>
      <c r="V32" s="126"/>
      <c r="W32" s="12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L32" s="117"/>
    </row>
    <row r="33" spans="1:38" ht="40.200000000000003" x14ac:dyDescent="0.3">
      <c r="A33" s="147" t="s">
        <v>149</v>
      </c>
      <c r="B33" s="148"/>
      <c r="C33" s="148" t="s">
        <v>75</v>
      </c>
      <c r="D33" s="147" t="s">
        <v>76</v>
      </c>
      <c r="E33" s="149" t="s">
        <v>4</v>
      </c>
      <c r="F33" s="150" t="s">
        <v>5</v>
      </c>
      <c r="G33" s="150" t="s">
        <v>6</v>
      </c>
      <c r="H33" s="151" t="s">
        <v>77</v>
      </c>
      <c r="I33" s="152"/>
      <c r="J33" s="153" t="s">
        <v>143</v>
      </c>
      <c r="K33" s="153" t="s">
        <v>11</v>
      </c>
      <c r="L33" s="154" t="s">
        <v>61</v>
      </c>
      <c r="M33" s="154" t="s">
        <v>62</v>
      </c>
      <c r="N33" s="154" t="s">
        <v>63</v>
      </c>
      <c r="O33" s="154" t="s">
        <v>64</v>
      </c>
      <c r="P33" s="154" t="s">
        <v>65</v>
      </c>
      <c r="Q33" s="154" t="s">
        <v>66</v>
      </c>
      <c r="R33" s="154" t="s">
        <v>67</v>
      </c>
      <c r="S33" s="154" t="s">
        <v>68</v>
      </c>
      <c r="T33" s="154" t="s">
        <v>69</v>
      </c>
      <c r="U33" s="154" t="s">
        <v>70</v>
      </c>
      <c r="V33" s="154" t="s">
        <v>71</v>
      </c>
      <c r="W33" s="154" t="s">
        <v>72</v>
      </c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L33" s="117"/>
    </row>
    <row r="34" spans="1:38" ht="14.4" x14ac:dyDescent="0.3">
      <c r="A34" s="155" t="s">
        <v>113</v>
      </c>
      <c r="B34" s="156" t="s">
        <v>27</v>
      </c>
      <c r="C34" s="157" t="s">
        <v>150</v>
      </c>
      <c r="D34" s="158" t="s">
        <v>151</v>
      </c>
      <c r="E34" s="159" t="s">
        <v>152</v>
      </c>
      <c r="F34" s="160" t="s">
        <v>84</v>
      </c>
      <c r="G34" s="161">
        <v>5</v>
      </c>
      <c r="H34" s="162"/>
      <c r="I34" s="162"/>
      <c r="J34" s="163">
        <v>43040</v>
      </c>
      <c r="K34" s="163">
        <v>46872</v>
      </c>
      <c r="L34" s="164">
        <v>5</v>
      </c>
      <c r="M34" s="160">
        <v>5</v>
      </c>
      <c r="N34" s="160">
        <v>5</v>
      </c>
      <c r="O34" s="160">
        <v>5</v>
      </c>
      <c r="P34" s="160">
        <v>5</v>
      </c>
      <c r="Q34" s="160">
        <v>5</v>
      </c>
      <c r="R34" s="160">
        <v>5</v>
      </c>
      <c r="S34" s="160">
        <v>5</v>
      </c>
      <c r="T34" s="160">
        <v>5</v>
      </c>
      <c r="U34" s="160">
        <v>5</v>
      </c>
      <c r="V34" s="160">
        <v>5</v>
      </c>
      <c r="W34" s="160">
        <v>5</v>
      </c>
    </row>
    <row r="35" spans="1:38" ht="14.4" x14ac:dyDescent="0.3">
      <c r="A35" s="155" t="s">
        <v>113</v>
      </c>
      <c r="B35" s="156" t="s">
        <v>27</v>
      </c>
      <c r="C35" s="157" t="s">
        <v>150</v>
      </c>
      <c r="D35" s="158" t="s">
        <v>153</v>
      </c>
      <c r="E35" s="159" t="s">
        <v>154</v>
      </c>
      <c r="F35" s="160" t="s">
        <v>84</v>
      </c>
      <c r="G35" s="161">
        <v>5</v>
      </c>
      <c r="H35" s="162"/>
      <c r="I35" s="162"/>
      <c r="J35" s="163">
        <v>43132</v>
      </c>
      <c r="K35" s="163">
        <v>46965</v>
      </c>
      <c r="L35" s="164">
        <v>5</v>
      </c>
      <c r="M35" s="164">
        <v>5</v>
      </c>
      <c r="N35" s="164">
        <v>5</v>
      </c>
      <c r="O35" s="164">
        <v>5</v>
      </c>
      <c r="P35" s="164">
        <v>5</v>
      </c>
      <c r="Q35" s="164">
        <v>5</v>
      </c>
      <c r="R35" s="164">
        <v>5</v>
      </c>
      <c r="S35" s="164">
        <v>5</v>
      </c>
      <c r="T35" s="164">
        <v>5</v>
      </c>
      <c r="U35" s="164">
        <v>5</v>
      </c>
      <c r="V35" s="164">
        <v>5</v>
      </c>
      <c r="W35" s="164">
        <v>5</v>
      </c>
    </row>
    <row r="36" spans="1:38" ht="14.4" x14ac:dyDescent="0.3">
      <c r="A36" s="155" t="s">
        <v>113</v>
      </c>
      <c r="B36" s="156" t="s">
        <v>27</v>
      </c>
      <c r="C36" s="157" t="s">
        <v>150</v>
      </c>
      <c r="D36" s="158" t="s">
        <v>155</v>
      </c>
      <c r="E36" s="159" t="s">
        <v>156</v>
      </c>
      <c r="F36" s="160" t="s">
        <v>84</v>
      </c>
      <c r="G36" s="161">
        <v>25</v>
      </c>
      <c r="H36" s="162"/>
      <c r="I36" s="162"/>
      <c r="J36" s="163">
        <v>43556</v>
      </c>
      <c r="K36" s="163">
        <v>47208</v>
      </c>
      <c r="L36" s="164">
        <v>25</v>
      </c>
      <c r="M36" s="164">
        <v>25</v>
      </c>
      <c r="N36" s="164">
        <v>25</v>
      </c>
      <c r="O36" s="164">
        <v>25</v>
      </c>
      <c r="P36" s="164">
        <v>25</v>
      </c>
      <c r="Q36" s="164">
        <v>25</v>
      </c>
      <c r="R36" s="164">
        <v>25</v>
      </c>
      <c r="S36" s="164">
        <v>25</v>
      </c>
      <c r="T36" s="164">
        <v>25</v>
      </c>
      <c r="U36" s="164">
        <v>25</v>
      </c>
      <c r="V36" s="164">
        <v>25</v>
      </c>
      <c r="W36" s="164">
        <v>25</v>
      </c>
    </row>
    <row r="37" spans="1:38" ht="14.4" x14ac:dyDescent="0.3">
      <c r="A37" s="155" t="s">
        <v>113</v>
      </c>
      <c r="B37" s="156" t="s">
        <v>27</v>
      </c>
      <c r="C37" s="157" t="s">
        <v>150</v>
      </c>
      <c r="D37" s="158" t="s">
        <v>157</v>
      </c>
      <c r="E37" s="159" t="s">
        <v>158</v>
      </c>
      <c r="F37" s="160" t="s">
        <v>84</v>
      </c>
      <c r="G37" s="161">
        <v>15</v>
      </c>
      <c r="H37" s="162"/>
      <c r="I37" s="162"/>
      <c r="J37" s="163">
        <v>43891</v>
      </c>
      <c r="K37" s="163">
        <v>11017</v>
      </c>
      <c r="L37" s="164">
        <v>15</v>
      </c>
      <c r="M37" s="164">
        <v>15</v>
      </c>
      <c r="N37" s="164">
        <v>15</v>
      </c>
      <c r="O37" s="164">
        <v>15</v>
      </c>
      <c r="P37" s="164">
        <v>15</v>
      </c>
      <c r="Q37" s="164">
        <v>15</v>
      </c>
      <c r="R37" s="164">
        <v>15</v>
      </c>
      <c r="S37" s="164">
        <v>15</v>
      </c>
      <c r="T37" s="164">
        <v>15</v>
      </c>
      <c r="U37" s="164">
        <v>15</v>
      </c>
      <c r="V37" s="164">
        <v>15</v>
      </c>
      <c r="W37" s="164">
        <v>15</v>
      </c>
    </row>
    <row r="38" spans="1:38" ht="14.4" x14ac:dyDescent="0.3">
      <c r="A38" s="155" t="s">
        <v>113</v>
      </c>
      <c r="B38" s="156" t="s">
        <v>27</v>
      </c>
      <c r="C38" s="157" t="s">
        <v>159</v>
      </c>
      <c r="D38" s="158" t="s">
        <v>160</v>
      </c>
      <c r="E38" s="159" t="s">
        <v>161</v>
      </c>
      <c r="F38" s="160" t="s">
        <v>84</v>
      </c>
      <c r="G38" s="161">
        <v>20</v>
      </c>
      <c r="H38" s="162"/>
      <c r="I38" s="162"/>
      <c r="J38" s="163">
        <v>42705</v>
      </c>
      <c r="K38" s="163">
        <v>46507</v>
      </c>
      <c r="L38" s="164">
        <v>20</v>
      </c>
      <c r="M38" s="164">
        <v>20</v>
      </c>
      <c r="N38" s="164">
        <v>20</v>
      </c>
      <c r="O38" s="164">
        <v>20</v>
      </c>
      <c r="P38" s="164">
        <v>20</v>
      </c>
      <c r="Q38" s="164">
        <v>20</v>
      </c>
      <c r="R38" s="164">
        <v>20</v>
      </c>
      <c r="S38" s="164">
        <v>20</v>
      </c>
      <c r="T38" s="164">
        <v>20</v>
      </c>
      <c r="U38" s="164">
        <v>20</v>
      </c>
      <c r="V38" s="164">
        <v>20</v>
      </c>
      <c r="W38" s="164">
        <v>20</v>
      </c>
    </row>
    <row r="39" spans="1:38" ht="39.6" x14ac:dyDescent="0.3">
      <c r="A39" s="155" t="s">
        <v>162</v>
      </c>
      <c r="B39" s="156" t="s">
        <v>27</v>
      </c>
      <c r="C39" s="157" t="s">
        <v>163</v>
      </c>
      <c r="D39" s="165" t="s">
        <v>164</v>
      </c>
      <c r="E39" s="159" t="s">
        <v>146</v>
      </c>
      <c r="F39" s="160" t="s">
        <v>84</v>
      </c>
      <c r="G39" s="161">
        <v>5</v>
      </c>
      <c r="H39" s="166"/>
      <c r="I39" s="166"/>
      <c r="J39" s="163">
        <v>44531</v>
      </c>
      <c r="K39" s="163">
        <v>49673</v>
      </c>
      <c r="L39" s="167">
        <v>4.3</v>
      </c>
      <c r="M39" s="167">
        <v>4.26</v>
      </c>
      <c r="N39" s="167">
        <v>4.6500000000000004</v>
      </c>
      <c r="O39" s="167">
        <v>4.66</v>
      </c>
      <c r="P39" s="167">
        <v>4.8099999999999996</v>
      </c>
      <c r="Q39" s="167">
        <v>4.8499999999999996</v>
      </c>
      <c r="R39" s="167">
        <v>4.9400000000000004</v>
      </c>
      <c r="S39" s="164">
        <v>5</v>
      </c>
      <c r="T39" s="164">
        <v>4.99</v>
      </c>
      <c r="U39" s="164">
        <v>4.71</v>
      </c>
      <c r="V39" s="164">
        <v>4.6399999999999997</v>
      </c>
      <c r="W39" s="164">
        <v>4.07</v>
      </c>
    </row>
    <row r="40" spans="1:38" ht="14.4" x14ac:dyDescent="0.3">
      <c r="A40" s="155" t="s">
        <v>165</v>
      </c>
      <c r="B40" s="156" t="s">
        <v>27</v>
      </c>
      <c r="C40" s="157" t="s">
        <v>166</v>
      </c>
      <c r="D40" s="158" t="s">
        <v>167</v>
      </c>
      <c r="E40" s="159" t="s">
        <v>168</v>
      </c>
      <c r="F40" s="160" t="s">
        <v>41</v>
      </c>
      <c r="G40" s="161">
        <v>10.08</v>
      </c>
      <c r="H40" s="166"/>
      <c r="I40" s="166"/>
      <c r="J40" s="163">
        <v>44562</v>
      </c>
      <c r="K40" s="163">
        <v>47999</v>
      </c>
      <c r="L40" s="164">
        <v>8.4600000000000009</v>
      </c>
      <c r="M40" s="164">
        <v>8.3070000000000004</v>
      </c>
      <c r="N40" s="164">
        <v>9.0730000000000004</v>
      </c>
      <c r="O40" s="164">
        <v>9.1110000000000007</v>
      </c>
      <c r="P40" s="164">
        <v>9.4550000000000001</v>
      </c>
      <c r="Q40" s="164">
        <v>9.6</v>
      </c>
      <c r="R40" s="164">
        <v>10</v>
      </c>
      <c r="S40" s="164">
        <v>10.08</v>
      </c>
      <c r="T40" s="164">
        <v>10.039999999999999</v>
      </c>
      <c r="U40" s="164">
        <v>9.5619999999999994</v>
      </c>
      <c r="V40" s="164">
        <v>9.4019999999999992</v>
      </c>
      <c r="W40" s="164">
        <v>8.3670000000000009</v>
      </c>
    </row>
    <row r="43" spans="1:38" x14ac:dyDescent="0.3">
      <c r="F43" s="168" t="s">
        <v>169</v>
      </c>
      <c r="G43" s="169">
        <v>1.0900000000000001</v>
      </c>
      <c r="K43" s="170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</row>
    <row r="44" spans="1:38" x14ac:dyDescent="0.3">
      <c r="F44" s="92" t="s">
        <v>170</v>
      </c>
      <c r="G44" s="92">
        <v>1.0509999999999999</v>
      </c>
      <c r="K44" s="172" t="s">
        <v>171</v>
      </c>
      <c r="L44" s="173">
        <f>SUM(L$4:L$26)+(SUM(L$29:L$31))</f>
        <v>2089.86</v>
      </c>
      <c r="M44" s="173">
        <f t="shared" ref="M44:W44" si="0">SUM(M$4:M$26)+(SUM(M$29:M$31))</f>
        <v>2085.73</v>
      </c>
      <c r="N44" s="173">
        <f t="shared" si="0"/>
        <v>2094.3000000000002</v>
      </c>
      <c r="O44" s="173">
        <f t="shared" si="0"/>
        <v>2119.37</v>
      </c>
      <c r="P44" s="173">
        <f t="shared" si="0"/>
        <v>2101.2799999999997</v>
      </c>
      <c r="Q44" s="173">
        <f t="shared" si="0"/>
        <v>2152.77</v>
      </c>
      <c r="R44" s="173">
        <f t="shared" si="0"/>
        <v>2162.16</v>
      </c>
      <c r="S44" s="173">
        <f t="shared" si="0"/>
        <v>2148.7200000000003</v>
      </c>
      <c r="T44" s="173">
        <f t="shared" si="0"/>
        <v>2153.9900000000002</v>
      </c>
      <c r="U44" s="173">
        <f t="shared" si="0"/>
        <v>2140.89</v>
      </c>
      <c r="V44" s="173">
        <f t="shared" si="0"/>
        <v>2130.02</v>
      </c>
      <c r="W44" s="173">
        <f t="shared" si="0"/>
        <v>2127.63</v>
      </c>
      <c r="X44" s="174" t="s">
        <v>172</v>
      </c>
      <c r="Y44" s="173">
        <f t="shared" ref="Y44:AJ44" si="1">SUM(Y4:Y38)</f>
        <v>1938.2600000000002</v>
      </c>
      <c r="Z44" s="173">
        <f t="shared" si="1"/>
        <v>1938.2600000000002</v>
      </c>
      <c r="AA44" s="173">
        <f t="shared" si="1"/>
        <v>1938.2600000000002</v>
      </c>
      <c r="AB44" s="173">
        <f t="shared" si="1"/>
        <v>1938.2600000000002</v>
      </c>
      <c r="AC44" s="173">
        <f t="shared" si="1"/>
        <v>1938.2600000000002</v>
      </c>
      <c r="AD44" s="173">
        <f t="shared" si="1"/>
        <v>2028.2600000000002</v>
      </c>
      <c r="AE44" s="173">
        <f t="shared" si="1"/>
        <v>2028.2600000000002</v>
      </c>
      <c r="AF44" s="173">
        <f t="shared" si="1"/>
        <v>2028.2600000000002</v>
      </c>
      <c r="AG44" s="173">
        <f t="shared" si="1"/>
        <v>2028.2600000000002</v>
      </c>
      <c r="AH44" s="173">
        <f t="shared" si="1"/>
        <v>2028.2600000000002</v>
      </c>
      <c r="AI44" s="173">
        <f t="shared" si="1"/>
        <v>2028.2600000000002</v>
      </c>
      <c r="AJ44" s="173">
        <f t="shared" si="1"/>
        <v>2028.2600000000002</v>
      </c>
    </row>
    <row r="45" spans="1:38" ht="53.4" x14ac:dyDescent="0.3">
      <c r="K45" s="175" t="s">
        <v>173</v>
      </c>
      <c r="L45" s="176">
        <f>(SUM(L34:L40))*$G$44</f>
        <v>86.980759999999989</v>
      </c>
      <c r="M45" s="176">
        <f t="shared" ref="M45:W45" si="2">(SUM(M34:M40))*$G$44</f>
        <v>86.777917000000002</v>
      </c>
      <c r="N45" s="176">
        <f t="shared" si="2"/>
        <v>87.992873000000003</v>
      </c>
      <c r="O45" s="176">
        <f t="shared" si="2"/>
        <v>88.043320999999992</v>
      </c>
      <c r="P45" s="176">
        <f t="shared" si="2"/>
        <v>88.562514999999991</v>
      </c>
      <c r="Q45" s="176">
        <f t="shared" si="2"/>
        <v>88.756949999999989</v>
      </c>
      <c r="R45" s="176">
        <f t="shared" si="2"/>
        <v>89.271939999999987</v>
      </c>
      <c r="S45" s="176">
        <f t="shared" si="2"/>
        <v>89.419079999999994</v>
      </c>
      <c r="T45" s="176">
        <f t="shared" si="2"/>
        <v>89.366529999999997</v>
      </c>
      <c r="U45" s="176">
        <f t="shared" si="2"/>
        <v>88.569871999999989</v>
      </c>
      <c r="V45" s="176">
        <f t="shared" si="2"/>
        <v>88.328142</v>
      </c>
      <c r="W45" s="176">
        <f t="shared" si="2"/>
        <v>86.641286999999991</v>
      </c>
      <c r="X45" s="174"/>
      <c r="Y45" s="177"/>
      <c r="Z45" s="177"/>
      <c r="AA45" s="177"/>
      <c r="AB45" s="177"/>
      <c r="AC45" s="177"/>
      <c r="AD45" s="177"/>
      <c r="AE45" s="177"/>
      <c r="AF45" s="177"/>
      <c r="AG45" s="177"/>
      <c r="AH45" s="177"/>
      <c r="AI45" s="177"/>
      <c r="AJ45" s="177"/>
    </row>
    <row r="46" spans="1:38" x14ac:dyDescent="0.3">
      <c r="K46" s="175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8" t="s">
        <v>174</v>
      </c>
      <c r="Y46" s="179">
        <f t="shared" ref="Y46:AJ46" si="3">SUMIF($H$4:$H$28, 1, Y$4:Y$28)</f>
        <v>1656.2600000000002</v>
      </c>
      <c r="Z46" s="179">
        <f t="shared" si="3"/>
        <v>1656.2600000000002</v>
      </c>
      <c r="AA46" s="179">
        <f t="shared" si="3"/>
        <v>1656.2600000000002</v>
      </c>
      <c r="AB46" s="179">
        <f t="shared" si="3"/>
        <v>1656.2600000000002</v>
      </c>
      <c r="AC46" s="179">
        <f t="shared" si="3"/>
        <v>1656.2600000000002</v>
      </c>
      <c r="AD46" s="179">
        <f t="shared" si="3"/>
        <v>1656.2600000000002</v>
      </c>
      <c r="AE46" s="179">
        <f t="shared" si="3"/>
        <v>1656.2600000000002</v>
      </c>
      <c r="AF46" s="179">
        <f t="shared" si="3"/>
        <v>1656.2600000000002</v>
      </c>
      <c r="AG46" s="179">
        <f t="shared" si="3"/>
        <v>1656.2600000000002</v>
      </c>
      <c r="AH46" s="179">
        <f t="shared" si="3"/>
        <v>1656.2600000000002</v>
      </c>
      <c r="AI46" s="179">
        <f t="shared" si="3"/>
        <v>1656.2600000000002</v>
      </c>
      <c r="AJ46" s="179">
        <f t="shared" si="3"/>
        <v>1656.2600000000002</v>
      </c>
    </row>
    <row r="47" spans="1:38" x14ac:dyDescent="0.3">
      <c r="G47" s="180" t="s">
        <v>175</v>
      </c>
      <c r="H47" s="94" t="s">
        <v>84</v>
      </c>
      <c r="I47" s="181">
        <f>SUMIF($F$4:$F$31, $H47,S$4:S$31)</f>
        <v>1811.55</v>
      </c>
      <c r="J47" s="278" t="s">
        <v>176</v>
      </c>
      <c r="K47" s="175" t="s">
        <v>84</v>
      </c>
      <c r="L47" s="181">
        <f>SUMIF($F$34:$F$40, $K$47,L$34:L$40)*$G$44</f>
        <v>78.089299999999994</v>
      </c>
      <c r="M47" s="181">
        <f t="shared" ref="M47:W47" si="4">SUMIF($F$34:$F$40, $K$47,M$34:M$40)*$G$44</f>
        <v>78.047259999999994</v>
      </c>
      <c r="N47" s="181">
        <f t="shared" si="4"/>
        <v>78.457149999999999</v>
      </c>
      <c r="O47" s="181">
        <f t="shared" si="4"/>
        <v>78.467659999999995</v>
      </c>
      <c r="P47" s="181">
        <f t="shared" si="4"/>
        <v>78.625309999999999</v>
      </c>
      <c r="Q47" s="181">
        <f t="shared" si="4"/>
        <v>78.667349999999985</v>
      </c>
      <c r="R47" s="181">
        <f t="shared" si="4"/>
        <v>78.761939999999996</v>
      </c>
      <c r="S47" s="181">
        <f t="shared" si="4"/>
        <v>78.824999999999989</v>
      </c>
      <c r="T47" s="181">
        <f t="shared" si="4"/>
        <v>78.814489999999992</v>
      </c>
      <c r="U47" s="181">
        <f t="shared" si="4"/>
        <v>78.520209999999992</v>
      </c>
      <c r="V47" s="181">
        <f t="shared" si="4"/>
        <v>78.446640000000002</v>
      </c>
      <c r="W47" s="181">
        <f t="shared" si="4"/>
        <v>77.84756999999999</v>
      </c>
      <c r="X47" s="178" t="s">
        <v>177</v>
      </c>
      <c r="Y47" s="179">
        <f t="shared" ref="Y47:AJ47" si="5">SUMIF($H$4:$H$25, 2, Y$4:Y$28)</f>
        <v>0</v>
      </c>
      <c r="Z47" s="179">
        <f t="shared" si="5"/>
        <v>0</v>
      </c>
      <c r="AA47" s="179">
        <f t="shared" si="5"/>
        <v>0</v>
      </c>
      <c r="AB47" s="179">
        <f t="shared" si="5"/>
        <v>0</v>
      </c>
      <c r="AC47" s="179">
        <f t="shared" si="5"/>
        <v>0</v>
      </c>
      <c r="AD47" s="179">
        <f t="shared" si="5"/>
        <v>0</v>
      </c>
      <c r="AE47" s="179">
        <f t="shared" si="5"/>
        <v>0</v>
      </c>
      <c r="AF47" s="179">
        <f t="shared" si="5"/>
        <v>0</v>
      </c>
      <c r="AG47" s="179">
        <f t="shared" si="5"/>
        <v>0</v>
      </c>
      <c r="AH47" s="179">
        <f t="shared" si="5"/>
        <v>0</v>
      </c>
      <c r="AI47" s="179">
        <f t="shared" si="5"/>
        <v>0</v>
      </c>
      <c r="AJ47" s="179">
        <f t="shared" si="5"/>
        <v>0</v>
      </c>
    </row>
    <row r="48" spans="1:38" ht="26.7" customHeight="1" x14ac:dyDescent="0.3">
      <c r="D48" s="182"/>
      <c r="E48" s="182"/>
      <c r="H48" s="94" t="s">
        <v>41</v>
      </c>
      <c r="I48" s="181">
        <f>SUMIF($F$4:$F$31, $H48,S$4:S$31)</f>
        <v>247.17000000000002</v>
      </c>
      <c r="J48" s="278"/>
      <c r="K48" s="175" t="s">
        <v>41</v>
      </c>
      <c r="L48" s="181">
        <f>SUMIF($F$34:$F$40, $K$48,L$34:L$40)*$G$44</f>
        <v>8.8914600000000004</v>
      </c>
      <c r="M48" s="181">
        <f t="shared" ref="M48:W48" si="6">SUMIF($F$34:$F$40, $K$48,M$34:M$40)*$G$44</f>
        <v>8.730656999999999</v>
      </c>
      <c r="N48" s="181">
        <f t="shared" si="6"/>
        <v>9.5357229999999991</v>
      </c>
      <c r="O48" s="181">
        <f t="shared" si="6"/>
        <v>9.5756610000000002</v>
      </c>
      <c r="P48" s="181">
        <f t="shared" si="6"/>
        <v>9.9372049999999987</v>
      </c>
      <c r="Q48" s="181">
        <f t="shared" si="6"/>
        <v>10.089599999999999</v>
      </c>
      <c r="R48" s="181">
        <f t="shared" si="6"/>
        <v>10.51</v>
      </c>
      <c r="S48" s="181">
        <f t="shared" si="6"/>
        <v>10.59408</v>
      </c>
      <c r="T48" s="181">
        <f t="shared" si="6"/>
        <v>10.552039999999998</v>
      </c>
      <c r="U48" s="181">
        <f t="shared" si="6"/>
        <v>10.049661999999998</v>
      </c>
      <c r="V48" s="181">
        <f t="shared" si="6"/>
        <v>9.8815019999999993</v>
      </c>
      <c r="W48" s="181">
        <f t="shared" si="6"/>
        <v>8.7937170000000009</v>
      </c>
      <c r="X48" s="178" t="s">
        <v>178</v>
      </c>
      <c r="Y48" s="179">
        <f t="shared" ref="Y48:AJ48" si="7">SUMIF($H$4:$H$28, 3, Y$4:Y$28)</f>
        <v>282</v>
      </c>
      <c r="Z48" s="179">
        <f t="shared" si="7"/>
        <v>282</v>
      </c>
      <c r="AA48" s="179">
        <f t="shared" si="7"/>
        <v>282</v>
      </c>
      <c r="AB48" s="179">
        <f t="shared" si="7"/>
        <v>282</v>
      </c>
      <c r="AC48" s="179">
        <f t="shared" si="7"/>
        <v>282</v>
      </c>
      <c r="AD48" s="179">
        <f t="shared" si="7"/>
        <v>372</v>
      </c>
      <c r="AE48" s="179">
        <f t="shared" si="7"/>
        <v>372</v>
      </c>
      <c r="AF48" s="179">
        <f t="shared" si="7"/>
        <v>372</v>
      </c>
      <c r="AG48" s="179">
        <f t="shared" si="7"/>
        <v>372</v>
      </c>
      <c r="AH48" s="179">
        <f t="shared" si="7"/>
        <v>372</v>
      </c>
      <c r="AI48" s="179">
        <f t="shared" si="7"/>
        <v>372</v>
      </c>
      <c r="AJ48" s="179">
        <f t="shared" si="7"/>
        <v>372</v>
      </c>
    </row>
    <row r="49" spans="8:25" x14ac:dyDescent="0.3">
      <c r="H49" s="94" t="s">
        <v>31</v>
      </c>
      <c r="I49" s="181">
        <f>SUMIF($F$4:$F$31, $H49,S$4:S$31)</f>
        <v>90</v>
      </c>
      <c r="J49" s="278"/>
      <c r="K49" s="175" t="s">
        <v>32</v>
      </c>
      <c r="L49" s="181">
        <f>SUMIF($F$34:$F$40, $K$49,L$34:L$40)*$G$44</f>
        <v>0</v>
      </c>
      <c r="M49" s="181">
        <f t="shared" ref="M49:W49" si="8">SUMIF($F$34:$F$40, $K$49,M$34:M$40)*$G$44</f>
        <v>0</v>
      </c>
      <c r="N49" s="181">
        <f t="shared" si="8"/>
        <v>0</v>
      </c>
      <c r="O49" s="181">
        <f t="shared" si="8"/>
        <v>0</v>
      </c>
      <c r="P49" s="181">
        <f t="shared" si="8"/>
        <v>0</v>
      </c>
      <c r="Q49" s="181">
        <f t="shared" si="8"/>
        <v>0</v>
      </c>
      <c r="R49" s="181">
        <f t="shared" si="8"/>
        <v>0</v>
      </c>
      <c r="S49" s="181">
        <f t="shared" si="8"/>
        <v>0</v>
      </c>
      <c r="T49" s="181">
        <f t="shared" si="8"/>
        <v>0</v>
      </c>
      <c r="U49" s="181">
        <f t="shared" si="8"/>
        <v>0</v>
      </c>
      <c r="V49" s="181">
        <f t="shared" si="8"/>
        <v>0</v>
      </c>
      <c r="W49" s="181">
        <f t="shared" si="8"/>
        <v>0</v>
      </c>
    </row>
    <row r="50" spans="8:25" ht="14.4" x14ac:dyDescent="0.3">
      <c r="H50" s="94" t="s">
        <v>29</v>
      </c>
      <c r="I50" s="183">
        <f>SUM(I47:I49)</f>
        <v>2148.7199999999998</v>
      </c>
      <c r="K50" s="175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  <c r="W50" s="171"/>
      <c r="X50" s="177"/>
      <c r="Y50" s="177"/>
    </row>
    <row r="51" spans="8:25" ht="14.4" x14ac:dyDescent="0.3">
      <c r="X51" s="177"/>
      <c r="Y51" s="177"/>
    </row>
  </sheetData>
  <autoFilter ref="A3:AQ40" xr:uid="{F910DFD0-0C3F-4E14-B249-495CF3BA17C6}"/>
  <mergeCells count="1">
    <mergeCell ref="J47:J49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2A2BF-BF6C-4EBD-860F-5568E242CD5F}">
  <dimension ref="A1:AL55"/>
  <sheetViews>
    <sheetView topLeftCell="F1" zoomScale="90" zoomScaleNormal="90" workbookViewId="0">
      <selection activeCell="N14" sqref="N14"/>
    </sheetView>
  </sheetViews>
  <sheetFormatPr defaultColWidth="8.6640625" defaultRowHeight="13.8" x14ac:dyDescent="0.3"/>
  <cols>
    <col min="1" max="1" width="25.5546875" style="93" customWidth="1"/>
    <col min="2" max="2" width="16.109375" style="92" customWidth="1"/>
    <col min="3" max="3" width="23.44140625" style="92" customWidth="1"/>
    <col min="4" max="4" width="40.5546875" style="92" customWidth="1"/>
    <col min="5" max="5" width="19.109375" style="92" customWidth="1"/>
    <col min="6" max="6" width="25.5546875" style="92" customWidth="1"/>
    <col min="7" max="7" width="18.109375" style="92" bestFit="1" customWidth="1"/>
    <col min="8" max="8" width="13.109375" style="94" customWidth="1"/>
    <col min="9" max="9" width="12.6640625" style="94" customWidth="1"/>
    <col min="10" max="10" width="11.109375" style="92" customWidth="1"/>
    <col min="11" max="16" width="14.5546875" style="92" customWidth="1"/>
    <col min="17" max="17" width="11.109375" style="92" customWidth="1"/>
    <col min="18" max="18" width="12.88671875" style="92" customWidth="1"/>
    <col min="19" max="19" width="12.33203125" style="92" customWidth="1"/>
    <col min="20" max="20" width="13" style="92" customWidth="1"/>
    <col min="21" max="21" width="10.44140625" style="92" customWidth="1"/>
    <col min="22" max="22" width="10.5546875" style="92" customWidth="1"/>
    <col min="23" max="23" width="10.109375" style="92" customWidth="1"/>
    <col min="24" max="24" width="16.88671875" style="92" bestFit="1" customWidth="1"/>
    <col min="25" max="25" width="11.44140625" style="92" customWidth="1"/>
    <col min="26" max="26" width="10.44140625" style="92" customWidth="1"/>
    <col min="27" max="27" width="11" style="92" customWidth="1"/>
    <col min="28" max="29" width="10.44140625" style="92" customWidth="1"/>
    <col min="30" max="30" width="12.44140625" style="92" customWidth="1"/>
    <col min="31" max="31" width="15.5546875" style="92" bestFit="1" customWidth="1"/>
    <col min="32" max="39" width="10.5546875" style="92" customWidth="1"/>
    <col min="40" max="40" width="11.44140625" style="92" customWidth="1"/>
    <col min="41" max="43" width="10.5546875" style="92" customWidth="1"/>
    <col min="44" max="16384" width="8.6640625" style="92"/>
  </cols>
  <sheetData>
    <row r="1" spans="1:38" x14ac:dyDescent="0.3">
      <c r="A1" s="92"/>
      <c r="C1" s="93"/>
      <c r="H1" s="92"/>
      <c r="I1" s="92"/>
      <c r="K1" s="94"/>
      <c r="L1" s="94"/>
      <c r="M1" s="94"/>
      <c r="N1" s="94"/>
      <c r="O1" s="94"/>
      <c r="P1" s="94"/>
      <c r="Q1" s="94"/>
      <c r="R1" s="94"/>
      <c r="S1" s="94"/>
      <c r="T1" s="94"/>
    </row>
    <row r="2" spans="1:38" x14ac:dyDescent="0.3">
      <c r="A2" s="95"/>
      <c r="B2" s="96"/>
      <c r="C2" s="97"/>
      <c r="D2" s="96"/>
      <c r="E2" s="96"/>
      <c r="F2" s="96"/>
      <c r="G2" s="96"/>
      <c r="H2" s="96"/>
      <c r="I2" s="96"/>
      <c r="J2" s="96"/>
      <c r="K2" s="98"/>
      <c r="L2" s="99" t="s">
        <v>61</v>
      </c>
      <c r="M2" s="99" t="s">
        <v>62</v>
      </c>
      <c r="N2" s="99" t="s">
        <v>63</v>
      </c>
      <c r="O2" s="99" t="s">
        <v>64</v>
      </c>
      <c r="P2" s="99" t="s">
        <v>65</v>
      </c>
      <c r="Q2" s="99" t="s">
        <v>66</v>
      </c>
      <c r="R2" s="99" t="s">
        <v>67</v>
      </c>
      <c r="S2" s="99" t="s">
        <v>68</v>
      </c>
      <c r="T2" s="99" t="s">
        <v>69</v>
      </c>
      <c r="U2" s="99" t="s">
        <v>70</v>
      </c>
      <c r="V2" s="99" t="s">
        <v>71</v>
      </c>
      <c r="W2" s="99" t="s">
        <v>72</v>
      </c>
      <c r="Y2" s="99" t="s">
        <v>61</v>
      </c>
      <c r="Z2" s="99" t="s">
        <v>62</v>
      </c>
      <c r="AA2" s="99" t="s">
        <v>63</v>
      </c>
      <c r="AB2" s="99" t="s">
        <v>64</v>
      </c>
      <c r="AC2" s="99" t="s">
        <v>65</v>
      </c>
      <c r="AD2" s="99" t="s">
        <v>66</v>
      </c>
      <c r="AE2" s="99" t="s">
        <v>67</v>
      </c>
      <c r="AF2" s="99" t="s">
        <v>68</v>
      </c>
      <c r="AG2" s="99" t="s">
        <v>69</v>
      </c>
      <c r="AH2" s="99" t="s">
        <v>70</v>
      </c>
      <c r="AI2" s="99" t="s">
        <v>71</v>
      </c>
      <c r="AJ2" s="99" t="s">
        <v>72</v>
      </c>
    </row>
    <row r="3" spans="1:38" ht="79.8" x14ac:dyDescent="0.3">
      <c r="A3" s="100" t="s">
        <v>73</v>
      </c>
      <c r="B3" s="100" t="s">
        <v>74</v>
      </c>
      <c r="C3" s="101" t="s">
        <v>75</v>
      </c>
      <c r="D3" s="102" t="s">
        <v>76</v>
      </c>
      <c r="E3" s="103" t="s">
        <v>4</v>
      </c>
      <c r="F3" s="103" t="s">
        <v>5</v>
      </c>
      <c r="G3" s="104" t="s">
        <v>6</v>
      </c>
      <c r="H3" s="104" t="s">
        <v>77</v>
      </c>
      <c r="I3" s="104" t="s">
        <v>78</v>
      </c>
      <c r="J3" s="104" t="s">
        <v>10</v>
      </c>
      <c r="K3" s="104" t="s">
        <v>11</v>
      </c>
      <c r="L3" s="104" t="s">
        <v>79</v>
      </c>
      <c r="M3" s="104" t="s">
        <v>79</v>
      </c>
      <c r="N3" s="104" t="s">
        <v>79</v>
      </c>
      <c r="O3" s="104" t="s">
        <v>79</v>
      </c>
      <c r="P3" s="103" t="s">
        <v>79</v>
      </c>
      <c r="Q3" s="103" t="s">
        <v>79</v>
      </c>
      <c r="R3" s="103" t="s">
        <v>79</v>
      </c>
      <c r="S3" s="103" t="s">
        <v>79</v>
      </c>
      <c r="T3" s="103" t="s">
        <v>79</v>
      </c>
      <c r="U3" s="103" t="s">
        <v>79</v>
      </c>
      <c r="V3" s="103" t="s">
        <v>79</v>
      </c>
      <c r="W3" s="103" t="s">
        <v>79</v>
      </c>
      <c r="X3" s="105"/>
      <c r="Y3" s="104" t="s">
        <v>80</v>
      </c>
      <c r="Z3" s="104" t="s">
        <v>80</v>
      </c>
      <c r="AA3" s="104" t="s">
        <v>80</v>
      </c>
      <c r="AB3" s="103" t="s">
        <v>80</v>
      </c>
      <c r="AC3" s="103" t="s">
        <v>80</v>
      </c>
      <c r="AD3" s="103" t="s">
        <v>80</v>
      </c>
      <c r="AE3" s="103" t="s">
        <v>80</v>
      </c>
      <c r="AF3" s="103" t="s">
        <v>80</v>
      </c>
      <c r="AG3" s="103" t="s">
        <v>80</v>
      </c>
      <c r="AH3" s="103" t="s">
        <v>80</v>
      </c>
      <c r="AI3" s="103" t="s">
        <v>80</v>
      </c>
      <c r="AJ3" s="104" t="s">
        <v>80</v>
      </c>
    </row>
    <row r="4" spans="1:38" x14ac:dyDescent="0.3">
      <c r="A4" s="106" t="s">
        <v>81</v>
      </c>
      <c r="B4" s="107" t="s">
        <v>27</v>
      </c>
      <c r="C4" s="108"/>
      <c r="D4" s="109" t="s">
        <v>82</v>
      </c>
      <c r="E4" s="110" t="s">
        <v>83</v>
      </c>
      <c r="F4" s="111" t="s">
        <v>84</v>
      </c>
      <c r="G4" s="112">
        <v>20</v>
      </c>
      <c r="H4" s="113">
        <v>3</v>
      </c>
      <c r="I4" s="113">
        <v>1</v>
      </c>
      <c r="J4" s="114">
        <v>42735</v>
      </c>
      <c r="K4" s="115">
        <v>46387</v>
      </c>
      <c r="L4" s="112">
        <v>20</v>
      </c>
      <c r="M4" s="112">
        <v>20</v>
      </c>
      <c r="N4" s="112">
        <v>20</v>
      </c>
      <c r="O4" s="112">
        <v>20</v>
      </c>
      <c r="P4" s="112">
        <v>20</v>
      </c>
      <c r="Q4" s="112">
        <v>20</v>
      </c>
      <c r="R4" s="112">
        <v>20</v>
      </c>
      <c r="S4" s="112">
        <v>20</v>
      </c>
      <c r="T4" s="112">
        <v>20</v>
      </c>
      <c r="U4" s="112">
        <v>20</v>
      </c>
      <c r="V4" s="112">
        <v>20</v>
      </c>
      <c r="W4" s="112">
        <v>20</v>
      </c>
      <c r="X4" s="116"/>
      <c r="Y4" s="112">
        <v>40</v>
      </c>
      <c r="Z4" s="112">
        <v>40</v>
      </c>
      <c r="AA4" s="112">
        <v>40</v>
      </c>
      <c r="AB4" s="112">
        <v>40</v>
      </c>
      <c r="AC4" s="112">
        <v>40</v>
      </c>
      <c r="AD4" s="112">
        <v>40</v>
      </c>
      <c r="AE4" s="112">
        <v>40</v>
      </c>
      <c r="AF4" s="112">
        <v>40</v>
      </c>
      <c r="AG4" s="112">
        <v>40</v>
      </c>
      <c r="AH4" s="112">
        <v>40</v>
      </c>
      <c r="AI4" s="112">
        <v>40</v>
      </c>
      <c r="AJ4" s="112">
        <v>40</v>
      </c>
      <c r="AL4" s="117"/>
    </row>
    <row r="5" spans="1:38" x14ac:dyDescent="0.3">
      <c r="A5" s="106" t="s">
        <v>81</v>
      </c>
      <c r="B5" s="107" t="s">
        <v>27</v>
      </c>
      <c r="C5" s="108"/>
      <c r="D5" s="109" t="s">
        <v>85</v>
      </c>
      <c r="E5" s="109" t="s">
        <v>86</v>
      </c>
      <c r="F5" s="111" t="s">
        <v>84</v>
      </c>
      <c r="G5" s="112">
        <v>2</v>
      </c>
      <c r="H5" s="113">
        <v>1</v>
      </c>
      <c r="I5" s="113">
        <v>2</v>
      </c>
      <c r="J5" s="114">
        <v>43009</v>
      </c>
      <c r="K5" s="115">
        <v>46387</v>
      </c>
      <c r="L5" s="112">
        <v>2</v>
      </c>
      <c r="M5" s="112">
        <v>2</v>
      </c>
      <c r="N5" s="112">
        <v>2</v>
      </c>
      <c r="O5" s="112">
        <v>2</v>
      </c>
      <c r="P5" s="112">
        <v>2</v>
      </c>
      <c r="Q5" s="112">
        <v>2</v>
      </c>
      <c r="R5" s="112">
        <v>2</v>
      </c>
      <c r="S5" s="112">
        <v>2</v>
      </c>
      <c r="T5" s="112">
        <v>2</v>
      </c>
      <c r="U5" s="112">
        <v>2</v>
      </c>
      <c r="V5" s="112">
        <v>2</v>
      </c>
      <c r="W5" s="112">
        <v>2</v>
      </c>
      <c r="X5" s="116"/>
      <c r="Y5" s="112">
        <v>4</v>
      </c>
      <c r="Z5" s="112">
        <v>4</v>
      </c>
      <c r="AA5" s="112">
        <v>4</v>
      </c>
      <c r="AB5" s="112">
        <v>4</v>
      </c>
      <c r="AC5" s="112">
        <v>4</v>
      </c>
      <c r="AD5" s="112">
        <v>4</v>
      </c>
      <c r="AE5" s="112">
        <v>4</v>
      </c>
      <c r="AF5" s="112">
        <v>4</v>
      </c>
      <c r="AG5" s="112">
        <v>4</v>
      </c>
      <c r="AH5" s="112">
        <v>4</v>
      </c>
      <c r="AI5" s="112">
        <v>4</v>
      </c>
      <c r="AJ5" s="112">
        <v>4</v>
      </c>
      <c r="AL5" s="117"/>
    </row>
    <row r="6" spans="1:38" x14ac:dyDescent="0.3">
      <c r="A6" s="106" t="s">
        <v>87</v>
      </c>
      <c r="B6" s="107" t="s">
        <v>15</v>
      </c>
      <c r="C6" s="108"/>
      <c r="D6" s="109" t="s">
        <v>88</v>
      </c>
      <c r="E6" s="109" t="s">
        <v>89</v>
      </c>
      <c r="F6" s="111" t="s">
        <v>84</v>
      </c>
      <c r="G6" s="112">
        <v>26</v>
      </c>
      <c r="H6" s="113"/>
      <c r="I6" s="113">
        <v>4</v>
      </c>
      <c r="J6" s="114">
        <v>43282</v>
      </c>
      <c r="K6" s="115">
        <v>45727</v>
      </c>
      <c r="L6" s="112">
        <v>26</v>
      </c>
      <c r="M6" s="112">
        <v>26</v>
      </c>
      <c r="N6" s="184"/>
      <c r="O6" s="184"/>
      <c r="P6" s="184"/>
      <c r="Q6" s="184"/>
      <c r="R6" s="184"/>
      <c r="S6" s="184"/>
      <c r="T6" s="184"/>
      <c r="U6" s="184"/>
      <c r="V6" s="184"/>
      <c r="W6" s="184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L6" s="117"/>
    </row>
    <row r="7" spans="1:38" x14ac:dyDescent="0.3">
      <c r="A7" s="106" t="s">
        <v>90</v>
      </c>
      <c r="B7" s="107" t="s">
        <v>27</v>
      </c>
      <c r="C7" s="108"/>
      <c r="D7" s="109" t="s">
        <v>91</v>
      </c>
      <c r="E7" s="109" t="s">
        <v>92</v>
      </c>
      <c r="F7" s="111" t="s">
        <v>84</v>
      </c>
      <c r="G7" s="112">
        <v>47</v>
      </c>
      <c r="H7" s="113">
        <v>1</v>
      </c>
      <c r="I7" s="113">
        <v>4</v>
      </c>
      <c r="J7" s="114">
        <v>39282</v>
      </c>
      <c r="K7" s="115" t="s">
        <v>93</v>
      </c>
      <c r="L7" s="112">
        <v>49</v>
      </c>
      <c r="M7" s="112">
        <v>49</v>
      </c>
      <c r="N7" s="112">
        <v>49</v>
      </c>
      <c r="O7" s="112">
        <v>49</v>
      </c>
      <c r="P7" s="112">
        <v>49</v>
      </c>
      <c r="Q7" s="112">
        <v>49</v>
      </c>
      <c r="R7" s="112">
        <v>49</v>
      </c>
      <c r="S7" s="112">
        <v>49</v>
      </c>
      <c r="T7" s="112">
        <v>49</v>
      </c>
      <c r="U7" s="112">
        <v>49</v>
      </c>
      <c r="V7" s="112">
        <v>49</v>
      </c>
      <c r="W7" s="112">
        <v>49</v>
      </c>
      <c r="Y7" s="112">
        <v>49</v>
      </c>
      <c r="Z7" s="112">
        <v>49</v>
      </c>
      <c r="AA7" s="112">
        <v>49</v>
      </c>
      <c r="AB7" s="112">
        <v>49</v>
      </c>
      <c r="AC7" s="112">
        <v>49</v>
      </c>
      <c r="AD7" s="112">
        <v>49</v>
      </c>
      <c r="AE7" s="112">
        <v>49</v>
      </c>
      <c r="AF7" s="112">
        <v>49</v>
      </c>
      <c r="AG7" s="112">
        <v>49</v>
      </c>
      <c r="AH7" s="112">
        <v>49</v>
      </c>
      <c r="AI7" s="112">
        <v>49</v>
      </c>
      <c r="AJ7" s="112">
        <v>49</v>
      </c>
      <c r="AL7" s="117"/>
    </row>
    <row r="8" spans="1:38" x14ac:dyDescent="0.3">
      <c r="A8" s="106" t="s">
        <v>90</v>
      </c>
      <c r="B8" s="107" t="s">
        <v>27</v>
      </c>
      <c r="C8" s="108"/>
      <c r="D8" s="109" t="s">
        <v>94</v>
      </c>
      <c r="E8" s="109" t="s">
        <v>95</v>
      </c>
      <c r="F8" s="111" t="s">
        <v>84</v>
      </c>
      <c r="G8" s="112">
        <v>47.11</v>
      </c>
      <c r="H8" s="113">
        <v>1</v>
      </c>
      <c r="I8" s="113">
        <v>4</v>
      </c>
      <c r="J8" s="114">
        <v>39283</v>
      </c>
      <c r="K8" s="115" t="s">
        <v>93</v>
      </c>
      <c r="L8" s="112">
        <v>47.3</v>
      </c>
      <c r="M8" s="112">
        <v>47.3</v>
      </c>
      <c r="N8" s="112">
        <v>47.3</v>
      </c>
      <c r="O8" s="112">
        <v>47.3</v>
      </c>
      <c r="P8" s="112">
        <v>47.3</v>
      </c>
      <c r="Q8" s="112">
        <v>47.3</v>
      </c>
      <c r="R8" s="112">
        <v>47.3</v>
      </c>
      <c r="S8" s="112">
        <v>47.3</v>
      </c>
      <c r="T8" s="112">
        <v>47.3</v>
      </c>
      <c r="U8" s="112">
        <v>47.3</v>
      </c>
      <c r="V8" s="112">
        <v>47.3</v>
      </c>
      <c r="W8" s="112">
        <v>47.3</v>
      </c>
      <c r="Y8" s="112">
        <v>47.3</v>
      </c>
      <c r="Z8" s="112">
        <v>47.3</v>
      </c>
      <c r="AA8" s="112">
        <v>47.3</v>
      </c>
      <c r="AB8" s="112">
        <v>47.3</v>
      </c>
      <c r="AC8" s="112">
        <v>47.3</v>
      </c>
      <c r="AD8" s="112">
        <v>47.3</v>
      </c>
      <c r="AE8" s="112">
        <v>47.3</v>
      </c>
      <c r="AF8" s="112">
        <v>47.3</v>
      </c>
      <c r="AG8" s="112">
        <v>47.3</v>
      </c>
      <c r="AH8" s="112">
        <v>47.3</v>
      </c>
      <c r="AI8" s="112">
        <v>47.3</v>
      </c>
      <c r="AJ8" s="112">
        <v>47.3</v>
      </c>
      <c r="AL8" s="117"/>
    </row>
    <row r="9" spans="1:38" x14ac:dyDescent="0.3">
      <c r="A9" s="106" t="s">
        <v>90</v>
      </c>
      <c r="B9" s="107" t="s">
        <v>27</v>
      </c>
      <c r="C9" s="108"/>
      <c r="D9" s="109" t="s">
        <v>96</v>
      </c>
      <c r="E9" s="109" t="s">
        <v>97</v>
      </c>
      <c r="F9" s="111" t="s">
        <v>84</v>
      </c>
      <c r="G9" s="112">
        <v>45.64</v>
      </c>
      <c r="H9" s="113">
        <v>1</v>
      </c>
      <c r="I9" s="113">
        <v>4</v>
      </c>
      <c r="J9" s="114">
        <v>39280</v>
      </c>
      <c r="K9" s="115" t="s">
        <v>93</v>
      </c>
      <c r="L9" s="112">
        <v>45.64</v>
      </c>
      <c r="M9" s="112">
        <v>45.64</v>
      </c>
      <c r="N9" s="112">
        <v>45.64</v>
      </c>
      <c r="O9" s="112">
        <v>45.64</v>
      </c>
      <c r="P9" s="112">
        <v>45.64</v>
      </c>
      <c r="Q9" s="112">
        <v>45.64</v>
      </c>
      <c r="R9" s="112">
        <v>45.64</v>
      </c>
      <c r="S9" s="112">
        <v>45.64</v>
      </c>
      <c r="T9" s="112">
        <v>45.64</v>
      </c>
      <c r="U9" s="112">
        <v>45.64</v>
      </c>
      <c r="V9" s="112">
        <v>45.64</v>
      </c>
      <c r="W9" s="112">
        <v>45.64</v>
      </c>
      <c r="Y9" s="112">
        <v>45.64</v>
      </c>
      <c r="Z9" s="112">
        <v>45.64</v>
      </c>
      <c r="AA9" s="112">
        <v>45.64</v>
      </c>
      <c r="AB9" s="112">
        <v>45.64</v>
      </c>
      <c r="AC9" s="112">
        <v>45.64</v>
      </c>
      <c r="AD9" s="112">
        <v>45.64</v>
      </c>
      <c r="AE9" s="112">
        <v>45.64</v>
      </c>
      <c r="AF9" s="112">
        <v>45.64</v>
      </c>
      <c r="AG9" s="112">
        <v>45.64</v>
      </c>
      <c r="AH9" s="112">
        <v>45.64</v>
      </c>
      <c r="AI9" s="112">
        <v>45.64</v>
      </c>
      <c r="AJ9" s="112">
        <v>45.64</v>
      </c>
      <c r="AL9" s="117"/>
    </row>
    <row r="10" spans="1:38" x14ac:dyDescent="0.3">
      <c r="A10" s="106" t="s">
        <v>98</v>
      </c>
      <c r="B10" s="107" t="s">
        <v>27</v>
      </c>
      <c r="C10" s="108"/>
      <c r="D10" s="109" t="s">
        <v>99</v>
      </c>
      <c r="E10" s="109" t="s">
        <v>100</v>
      </c>
      <c r="F10" s="111" t="s">
        <v>41</v>
      </c>
      <c r="G10" s="112">
        <v>47.2</v>
      </c>
      <c r="H10" s="113">
        <v>1</v>
      </c>
      <c r="I10" s="113">
        <v>4</v>
      </c>
      <c r="J10" s="114">
        <v>40026</v>
      </c>
      <c r="K10" s="115" t="s">
        <v>93</v>
      </c>
      <c r="L10" s="112">
        <v>48.56</v>
      </c>
      <c r="M10" s="112">
        <v>48.56</v>
      </c>
      <c r="N10" s="112">
        <v>48.56</v>
      </c>
      <c r="O10" s="112">
        <v>48.56</v>
      </c>
      <c r="P10" s="112">
        <v>48.56</v>
      </c>
      <c r="Q10" s="112">
        <v>48.56</v>
      </c>
      <c r="R10" s="112">
        <v>48.56</v>
      </c>
      <c r="S10" s="112">
        <v>48.56</v>
      </c>
      <c r="T10" s="112">
        <v>48.56</v>
      </c>
      <c r="U10" s="112">
        <v>48.56</v>
      </c>
      <c r="V10" s="112">
        <v>48.56</v>
      </c>
      <c r="W10" s="112">
        <v>48.56</v>
      </c>
      <c r="Y10" s="112">
        <v>48.56</v>
      </c>
      <c r="Z10" s="112">
        <v>48.56</v>
      </c>
      <c r="AA10" s="112">
        <v>48.56</v>
      </c>
      <c r="AB10" s="112">
        <v>48.56</v>
      </c>
      <c r="AC10" s="112">
        <v>48.56</v>
      </c>
      <c r="AD10" s="112">
        <v>48.56</v>
      </c>
      <c r="AE10" s="112">
        <v>48.56</v>
      </c>
      <c r="AF10" s="112">
        <v>48.56</v>
      </c>
      <c r="AG10" s="112">
        <v>48.56</v>
      </c>
      <c r="AH10" s="112">
        <v>48.56</v>
      </c>
      <c r="AI10" s="112">
        <v>48.56</v>
      </c>
      <c r="AJ10" s="112">
        <v>48.56</v>
      </c>
      <c r="AL10" s="117"/>
    </row>
    <row r="11" spans="1:38" x14ac:dyDescent="0.3">
      <c r="A11" s="106" t="s">
        <v>90</v>
      </c>
      <c r="B11" s="107" t="s">
        <v>27</v>
      </c>
      <c r="C11" s="108"/>
      <c r="D11" s="109" t="s">
        <v>101</v>
      </c>
      <c r="E11" s="109" t="s">
        <v>102</v>
      </c>
      <c r="F11" s="111" t="s">
        <v>84</v>
      </c>
      <c r="G11" s="112">
        <v>46</v>
      </c>
      <c r="H11" s="113">
        <v>1</v>
      </c>
      <c r="I11" s="113">
        <v>4</v>
      </c>
      <c r="J11" s="114">
        <v>39282</v>
      </c>
      <c r="K11" s="115" t="s">
        <v>93</v>
      </c>
      <c r="L11" s="112">
        <v>47.18</v>
      </c>
      <c r="M11" s="112">
        <v>47.18</v>
      </c>
      <c r="N11" s="112">
        <v>47.18</v>
      </c>
      <c r="O11" s="112">
        <v>47.18</v>
      </c>
      <c r="P11" s="112">
        <v>47.18</v>
      </c>
      <c r="Q11" s="112">
        <v>47.18</v>
      </c>
      <c r="R11" s="112">
        <v>47.18</v>
      </c>
      <c r="S11" s="112">
        <v>47.18</v>
      </c>
      <c r="T11" s="112">
        <v>47.18</v>
      </c>
      <c r="U11" s="112">
        <v>47.18</v>
      </c>
      <c r="V11" s="112">
        <v>47.18</v>
      </c>
      <c r="W11" s="112">
        <v>47.18</v>
      </c>
      <c r="Y11" s="112">
        <v>47.18</v>
      </c>
      <c r="Z11" s="112">
        <v>47.18</v>
      </c>
      <c r="AA11" s="112">
        <v>47.18</v>
      </c>
      <c r="AB11" s="112">
        <v>47.18</v>
      </c>
      <c r="AC11" s="112">
        <v>47.18</v>
      </c>
      <c r="AD11" s="112">
        <v>47.18</v>
      </c>
      <c r="AE11" s="112">
        <v>47.18</v>
      </c>
      <c r="AF11" s="112">
        <v>47.18</v>
      </c>
      <c r="AG11" s="112">
        <v>47.18</v>
      </c>
      <c r="AH11" s="112">
        <v>47.18</v>
      </c>
      <c r="AI11" s="112">
        <v>47.18</v>
      </c>
      <c r="AJ11" s="112">
        <v>47.18</v>
      </c>
      <c r="AL11" s="117"/>
    </row>
    <row r="12" spans="1:38" x14ac:dyDescent="0.3">
      <c r="A12" s="106" t="s">
        <v>103</v>
      </c>
      <c r="B12" s="107" t="s">
        <v>27</v>
      </c>
      <c r="C12" s="108" t="s">
        <v>104</v>
      </c>
      <c r="D12" s="109" t="s">
        <v>105</v>
      </c>
      <c r="E12" s="109" t="s">
        <v>106</v>
      </c>
      <c r="F12" s="111" t="s">
        <v>84</v>
      </c>
      <c r="G12" s="112">
        <v>10</v>
      </c>
      <c r="H12" s="113">
        <v>1</v>
      </c>
      <c r="I12" s="113">
        <v>1</v>
      </c>
      <c r="J12" s="114">
        <v>42917</v>
      </c>
      <c r="K12" s="115">
        <v>46568</v>
      </c>
      <c r="L12" s="112">
        <v>10</v>
      </c>
      <c r="M12" s="112">
        <v>10</v>
      </c>
      <c r="N12" s="112">
        <v>10</v>
      </c>
      <c r="O12" s="112">
        <v>10</v>
      </c>
      <c r="P12" s="112">
        <v>10</v>
      </c>
      <c r="Q12" s="112">
        <v>10</v>
      </c>
      <c r="R12" s="112">
        <v>10</v>
      </c>
      <c r="S12" s="112">
        <v>10</v>
      </c>
      <c r="T12" s="112">
        <v>10</v>
      </c>
      <c r="U12" s="112">
        <v>10</v>
      </c>
      <c r="V12" s="112">
        <v>10</v>
      </c>
      <c r="W12" s="112">
        <v>10</v>
      </c>
      <c r="Y12" s="112">
        <v>20</v>
      </c>
      <c r="Z12" s="112">
        <v>20</v>
      </c>
      <c r="AA12" s="112">
        <v>20</v>
      </c>
      <c r="AB12" s="112">
        <v>20</v>
      </c>
      <c r="AC12" s="112">
        <v>20</v>
      </c>
      <c r="AD12" s="112">
        <v>20</v>
      </c>
      <c r="AE12" s="112">
        <v>20</v>
      </c>
      <c r="AF12" s="112">
        <v>20</v>
      </c>
      <c r="AG12" s="112">
        <v>20</v>
      </c>
      <c r="AH12" s="112">
        <v>20</v>
      </c>
      <c r="AI12" s="112">
        <v>20</v>
      </c>
      <c r="AJ12" s="112">
        <v>20</v>
      </c>
      <c r="AL12" s="117"/>
    </row>
    <row r="13" spans="1:38" x14ac:dyDescent="0.3">
      <c r="A13" s="106" t="s">
        <v>103</v>
      </c>
      <c r="B13" s="107" t="s">
        <v>27</v>
      </c>
      <c r="C13" s="108" t="s">
        <v>104</v>
      </c>
      <c r="D13" s="109" t="s">
        <v>107</v>
      </c>
      <c r="E13" s="109" t="s">
        <v>108</v>
      </c>
      <c r="F13" s="111" t="s">
        <v>84</v>
      </c>
      <c r="G13" s="112">
        <v>10</v>
      </c>
      <c r="H13" s="113">
        <v>1</v>
      </c>
      <c r="I13" s="113">
        <v>1</v>
      </c>
      <c r="J13" s="114">
        <v>42917</v>
      </c>
      <c r="K13" s="115">
        <v>46568</v>
      </c>
      <c r="L13" s="112">
        <v>10</v>
      </c>
      <c r="M13" s="112">
        <v>10</v>
      </c>
      <c r="N13" s="112">
        <v>10</v>
      </c>
      <c r="O13" s="112">
        <v>10</v>
      </c>
      <c r="P13" s="112">
        <v>10</v>
      </c>
      <c r="Q13" s="112">
        <v>10</v>
      </c>
      <c r="R13" s="112">
        <v>10</v>
      </c>
      <c r="S13" s="112">
        <v>10</v>
      </c>
      <c r="T13" s="112">
        <v>10</v>
      </c>
      <c r="U13" s="112">
        <v>10</v>
      </c>
      <c r="V13" s="112">
        <v>10</v>
      </c>
      <c r="W13" s="112">
        <v>10</v>
      </c>
      <c r="Y13" s="112">
        <v>20</v>
      </c>
      <c r="Z13" s="112">
        <v>20</v>
      </c>
      <c r="AA13" s="112">
        <v>20</v>
      </c>
      <c r="AB13" s="112">
        <v>20</v>
      </c>
      <c r="AC13" s="112">
        <v>20</v>
      </c>
      <c r="AD13" s="112">
        <v>20</v>
      </c>
      <c r="AE13" s="112">
        <v>20</v>
      </c>
      <c r="AF13" s="112">
        <v>20</v>
      </c>
      <c r="AG13" s="112">
        <v>20</v>
      </c>
      <c r="AH13" s="112">
        <v>20</v>
      </c>
      <c r="AI13" s="112">
        <v>20</v>
      </c>
      <c r="AJ13" s="112">
        <v>20</v>
      </c>
      <c r="AL13" s="117"/>
    </row>
    <row r="14" spans="1:38" x14ac:dyDescent="0.3">
      <c r="A14" s="106" t="s">
        <v>109</v>
      </c>
      <c r="B14" s="107" t="s">
        <v>27</v>
      </c>
      <c r="C14" s="108"/>
      <c r="D14" s="109" t="s">
        <v>110</v>
      </c>
      <c r="E14" s="109" t="s">
        <v>111</v>
      </c>
      <c r="F14" s="111" t="s">
        <v>84</v>
      </c>
      <c r="G14" s="112">
        <v>7.93</v>
      </c>
      <c r="H14" s="113" t="s">
        <v>112</v>
      </c>
      <c r="I14" s="113">
        <v>4</v>
      </c>
      <c r="J14" s="114">
        <v>32140</v>
      </c>
      <c r="K14" s="115">
        <v>46265.999988425923</v>
      </c>
      <c r="L14" s="112">
        <v>3.84</v>
      </c>
      <c r="M14" s="112">
        <v>4.1100000000000003</v>
      </c>
      <c r="N14" s="112">
        <v>8.2799999999999994</v>
      </c>
      <c r="O14" s="112">
        <v>26.35</v>
      </c>
      <c r="P14" s="112">
        <v>6.88</v>
      </c>
      <c r="Q14" s="112">
        <v>5.52</v>
      </c>
      <c r="R14" s="112">
        <v>13.32</v>
      </c>
      <c r="S14" s="112">
        <v>7.93</v>
      </c>
      <c r="T14" s="112">
        <v>13.95</v>
      </c>
      <c r="U14" s="112">
        <v>7.64</v>
      </c>
      <c r="V14" s="112">
        <v>6.21</v>
      </c>
      <c r="W14" s="112">
        <v>1.26</v>
      </c>
      <c r="Y14" s="112" t="s">
        <v>112</v>
      </c>
      <c r="Z14" s="112" t="s">
        <v>112</v>
      </c>
      <c r="AA14" s="112" t="s">
        <v>112</v>
      </c>
      <c r="AB14" s="112" t="s">
        <v>112</v>
      </c>
      <c r="AC14" s="112" t="s">
        <v>112</v>
      </c>
      <c r="AD14" s="112" t="s">
        <v>112</v>
      </c>
      <c r="AE14" s="112" t="s">
        <v>112</v>
      </c>
      <c r="AF14" s="112" t="s">
        <v>112</v>
      </c>
      <c r="AG14" s="112" t="s">
        <v>112</v>
      </c>
      <c r="AH14" s="112" t="s">
        <v>112</v>
      </c>
      <c r="AI14" s="112" t="s">
        <v>112</v>
      </c>
      <c r="AJ14" s="112" t="s">
        <v>112</v>
      </c>
      <c r="AL14" s="117"/>
    </row>
    <row r="15" spans="1:38" x14ac:dyDescent="0.3">
      <c r="A15" s="106" t="s">
        <v>113</v>
      </c>
      <c r="B15" s="107" t="s">
        <v>27</v>
      </c>
      <c r="C15" s="108" t="s">
        <v>114</v>
      </c>
      <c r="D15" s="109" t="s">
        <v>115</v>
      </c>
      <c r="E15" s="109" t="s">
        <v>116</v>
      </c>
      <c r="F15" s="111" t="s">
        <v>84</v>
      </c>
      <c r="G15" s="112">
        <v>674.7</v>
      </c>
      <c r="H15" s="113">
        <v>1</v>
      </c>
      <c r="I15" s="113">
        <v>4</v>
      </c>
      <c r="J15" s="114">
        <v>43983</v>
      </c>
      <c r="K15" s="115">
        <v>51287</v>
      </c>
      <c r="L15" s="112">
        <v>674.7</v>
      </c>
      <c r="M15" s="112">
        <v>674.7</v>
      </c>
      <c r="N15" s="112">
        <v>674.7</v>
      </c>
      <c r="O15" s="112">
        <v>674.7</v>
      </c>
      <c r="P15" s="112">
        <v>674.7</v>
      </c>
      <c r="Q15" s="112">
        <v>674.7</v>
      </c>
      <c r="R15" s="112">
        <v>674.7</v>
      </c>
      <c r="S15" s="112">
        <v>674.7</v>
      </c>
      <c r="T15" s="112">
        <v>674.7</v>
      </c>
      <c r="U15" s="112">
        <v>674.7</v>
      </c>
      <c r="V15" s="112">
        <v>674.7</v>
      </c>
      <c r="W15" s="112">
        <v>674.7</v>
      </c>
      <c r="Y15" s="112">
        <v>541.94000000000005</v>
      </c>
      <c r="Z15" s="112">
        <v>541.94000000000005</v>
      </c>
      <c r="AA15" s="112">
        <v>541.94000000000005</v>
      </c>
      <c r="AB15" s="112">
        <v>541.94000000000005</v>
      </c>
      <c r="AC15" s="112">
        <v>541.94000000000005</v>
      </c>
      <c r="AD15" s="112">
        <v>541.94000000000005</v>
      </c>
      <c r="AE15" s="112">
        <v>541.94000000000005</v>
      </c>
      <c r="AF15" s="112">
        <v>541.94000000000005</v>
      </c>
      <c r="AG15" s="112">
        <v>541.94000000000005</v>
      </c>
      <c r="AH15" s="112">
        <v>541.94000000000005</v>
      </c>
      <c r="AI15" s="112">
        <v>541.94000000000005</v>
      </c>
      <c r="AJ15" s="112">
        <v>541.94000000000005</v>
      </c>
      <c r="AL15" s="117"/>
    </row>
    <row r="16" spans="1:38" x14ac:dyDescent="0.3">
      <c r="A16" s="106" t="s">
        <v>113</v>
      </c>
      <c r="B16" s="107" t="s">
        <v>27</v>
      </c>
      <c r="C16" s="108" t="s">
        <v>114</v>
      </c>
      <c r="D16" s="109" t="s">
        <v>117</v>
      </c>
      <c r="E16" s="109" t="s">
        <v>118</v>
      </c>
      <c r="F16" s="111" t="s">
        <v>84</v>
      </c>
      <c r="G16" s="112">
        <v>673.8</v>
      </c>
      <c r="H16" s="113">
        <v>1</v>
      </c>
      <c r="I16" s="113">
        <v>4</v>
      </c>
      <c r="J16" s="114">
        <v>43952</v>
      </c>
      <c r="K16" s="115">
        <v>51256</v>
      </c>
      <c r="L16" s="112">
        <v>673.8</v>
      </c>
      <c r="M16" s="112">
        <v>673.8</v>
      </c>
      <c r="N16" s="112">
        <v>673.8</v>
      </c>
      <c r="O16" s="112">
        <v>673.8</v>
      </c>
      <c r="P16" s="112">
        <v>673.8</v>
      </c>
      <c r="Q16" s="112">
        <v>673.8</v>
      </c>
      <c r="R16" s="112">
        <v>673.8</v>
      </c>
      <c r="S16" s="112">
        <v>673.8</v>
      </c>
      <c r="T16" s="112">
        <v>673.8</v>
      </c>
      <c r="U16" s="112">
        <v>673.8</v>
      </c>
      <c r="V16" s="112">
        <v>673.8</v>
      </c>
      <c r="W16" s="112">
        <v>673.8</v>
      </c>
      <c r="Y16" s="112">
        <v>534.64</v>
      </c>
      <c r="Z16" s="112">
        <v>534.64</v>
      </c>
      <c r="AA16" s="112">
        <v>534.64</v>
      </c>
      <c r="AB16" s="112">
        <v>534.64</v>
      </c>
      <c r="AC16" s="112">
        <v>534.64</v>
      </c>
      <c r="AD16" s="112">
        <v>534.64</v>
      </c>
      <c r="AE16" s="112">
        <v>534.64</v>
      </c>
      <c r="AF16" s="112">
        <v>534.64</v>
      </c>
      <c r="AG16" s="112">
        <v>534.64</v>
      </c>
      <c r="AH16" s="112">
        <v>534.64</v>
      </c>
      <c r="AI16" s="112">
        <v>534.64</v>
      </c>
      <c r="AJ16" s="112">
        <v>534.64</v>
      </c>
      <c r="AL16" s="117"/>
    </row>
    <row r="17" spans="1:38" x14ac:dyDescent="0.3">
      <c r="A17" s="106" t="s">
        <v>113</v>
      </c>
      <c r="B17" s="107" t="s">
        <v>27</v>
      </c>
      <c r="C17" s="108" t="s">
        <v>114</v>
      </c>
      <c r="D17" s="109" t="s">
        <v>119</v>
      </c>
      <c r="E17" s="109" t="s">
        <v>120</v>
      </c>
      <c r="F17" s="111" t="s">
        <v>84</v>
      </c>
      <c r="G17" s="112">
        <v>49</v>
      </c>
      <c r="H17" s="113">
        <v>1</v>
      </c>
      <c r="I17" s="113">
        <v>4</v>
      </c>
      <c r="J17" s="114">
        <v>44013</v>
      </c>
      <c r="K17" s="115">
        <v>51317</v>
      </c>
      <c r="L17" s="112">
        <v>49</v>
      </c>
      <c r="M17" s="112">
        <v>49</v>
      </c>
      <c r="N17" s="112">
        <v>49</v>
      </c>
      <c r="O17" s="112">
        <v>49</v>
      </c>
      <c r="P17" s="112">
        <v>49</v>
      </c>
      <c r="Q17" s="112">
        <v>49</v>
      </c>
      <c r="R17" s="112">
        <v>49</v>
      </c>
      <c r="S17" s="112">
        <v>49</v>
      </c>
      <c r="T17" s="112">
        <v>49</v>
      </c>
      <c r="U17" s="112">
        <v>49</v>
      </c>
      <c r="V17" s="112">
        <v>49</v>
      </c>
      <c r="W17" s="112">
        <v>49</v>
      </c>
      <c r="Y17" s="112">
        <v>49</v>
      </c>
      <c r="Z17" s="112">
        <v>49</v>
      </c>
      <c r="AA17" s="112">
        <v>49</v>
      </c>
      <c r="AB17" s="112">
        <v>49</v>
      </c>
      <c r="AC17" s="112">
        <v>49</v>
      </c>
      <c r="AD17" s="112">
        <v>49</v>
      </c>
      <c r="AE17" s="112">
        <v>49</v>
      </c>
      <c r="AF17" s="112">
        <v>49</v>
      </c>
      <c r="AG17" s="112">
        <v>49</v>
      </c>
      <c r="AH17" s="112">
        <v>49</v>
      </c>
      <c r="AI17" s="112">
        <v>49</v>
      </c>
      <c r="AJ17" s="112">
        <v>49</v>
      </c>
      <c r="AL17" s="117"/>
    </row>
    <row r="18" spans="1:38" x14ac:dyDescent="0.3">
      <c r="A18" s="106" t="s">
        <v>113</v>
      </c>
      <c r="B18" s="107" t="s">
        <v>27</v>
      </c>
      <c r="C18" s="108" t="s">
        <v>114</v>
      </c>
      <c r="D18" s="109" t="s">
        <v>119</v>
      </c>
      <c r="E18" s="109" t="s">
        <v>121</v>
      </c>
      <c r="F18" s="111" t="s">
        <v>84</v>
      </c>
      <c r="G18" s="112">
        <v>49</v>
      </c>
      <c r="H18" s="113">
        <v>1</v>
      </c>
      <c r="I18" s="113">
        <v>4</v>
      </c>
      <c r="J18" s="114">
        <v>44013</v>
      </c>
      <c r="K18" s="115">
        <v>51317</v>
      </c>
      <c r="L18" s="112">
        <v>49</v>
      </c>
      <c r="M18" s="112">
        <v>49</v>
      </c>
      <c r="N18" s="112">
        <v>49</v>
      </c>
      <c r="O18" s="112">
        <v>49</v>
      </c>
      <c r="P18" s="112">
        <v>49</v>
      </c>
      <c r="Q18" s="112">
        <v>49</v>
      </c>
      <c r="R18" s="112">
        <v>49</v>
      </c>
      <c r="S18" s="112">
        <v>49</v>
      </c>
      <c r="T18" s="112">
        <v>49</v>
      </c>
      <c r="U18" s="112">
        <v>49</v>
      </c>
      <c r="V18" s="112">
        <v>49</v>
      </c>
      <c r="W18" s="112">
        <v>49</v>
      </c>
      <c r="Y18" s="112">
        <v>49</v>
      </c>
      <c r="Z18" s="112">
        <v>49</v>
      </c>
      <c r="AA18" s="112">
        <v>49</v>
      </c>
      <c r="AB18" s="112">
        <v>49</v>
      </c>
      <c r="AC18" s="112">
        <v>49</v>
      </c>
      <c r="AD18" s="112">
        <v>49</v>
      </c>
      <c r="AE18" s="112">
        <v>49</v>
      </c>
      <c r="AF18" s="112">
        <v>49</v>
      </c>
      <c r="AG18" s="112">
        <v>49</v>
      </c>
      <c r="AH18" s="112">
        <v>49</v>
      </c>
      <c r="AI18" s="112">
        <v>49</v>
      </c>
      <c r="AJ18" s="112">
        <v>49</v>
      </c>
      <c r="AL18" s="117"/>
    </row>
    <row r="19" spans="1:38" x14ac:dyDescent="0.3">
      <c r="A19" s="106" t="s">
        <v>113</v>
      </c>
      <c r="B19" s="107" t="s">
        <v>27</v>
      </c>
      <c r="C19" s="108" t="s">
        <v>114</v>
      </c>
      <c r="D19" s="109" t="s">
        <v>122</v>
      </c>
      <c r="E19" s="109" t="s">
        <v>123</v>
      </c>
      <c r="F19" s="111" t="s">
        <v>84</v>
      </c>
      <c r="G19" s="112">
        <v>100</v>
      </c>
      <c r="H19" s="113">
        <v>1</v>
      </c>
      <c r="I19" s="113">
        <v>1</v>
      </c>
      <c r="J19" s="114">
        <v>44197</v>
      </c>
      <c r="K19" s="115">
        <v>51501</v>
      </c>
      <c r="L19" s="112">
        <v>100</v>
      </c>
      <c r="M19" s="112">
        <v>100</v>
      </c>
      <c r="N19" s="112">
        <v>100</v>
      </c>
      <c r="O19" s="112">
        <v>100</v>
      </c>
      <c r="P19" s="112">
        <v>100</v>
      </c>
      <c r="Q19" s="112">
        <v>100</v>
      </c>
      <c r="R19" s="112">
        <v>100</v>
      </c>
      <c r="S19" s="112">
        <v>100</v>
      </c>
      <c r="T19" s="112">
        <v>100</v>
      </c>
      <c r="U19" s="112">
        <v>100</v>
      </c>
      <c r="V19" s="112">
        <v>100</v>
      </c>
      <c r="W19" s="112">
        <v>100</v>
      </c>
      <c r="Y19" s="112">
        <v>200</v>
      </c>
      <c r="Z19" s="112">
        <v>200</v>
      </c>
      <c r="AA19" s="112">
        <v>200</v>
      </c>
      <c r="AB19" s="112">
        <v>200</v>
      </c>
      <c r="AC19" s="112">
        <v>200</v>
      </c>
      <c r="AD19" s="112">
        <v>200</v>
      </c>
      <c r="AE19" s="112">
        <v>200</v>
      </c>
      <c r="AF19" s="112">
        <v>200</v>
      </c>
      <c r="AG19" s="112">
        <v>200</v>
      </c>
      <c r="AH19" s="112">
        <v>200</v>
      </c>
      <c r="AI19" s="112">
        <v>200</v>
      </c>
      <c r="AJ19" s="112">
        <v>200</v>
      </c>
      <c r="AL19" s="117"/>
    </row>
    <row r="20" spans="1:38" x14ac:dyDescent="0.3">
      <c r="A20" s="106" t="s">
        <v>124</v>
      </c>
      <c r="B20" s="107" t="s">
        <v>27</v>
      </c>
      <c r="C20" s="108" t="s">
        <v>114</v>
      </c>
      <c r="D20" s="109" t="s">
        <v>125</v>
      </c>
      <c r="E20" s="109" t="s">
        <v>126</v>
      </c>
      <c r="F20" s="111" t="s">
        <v>41</v>
      </c>
      <c r="G20" s="112">
        <v>100</v>
      </c>
      <c r="H20" s="113">
        <v>3</v>
      </c>
      <c r="I20" s="113">
        <v>1</v>
      </c>
      <c r="J20" s="114">
        <v>44378</v>
      </c>
      <c r="K20" s="115">
        <v>51591</v>
      </c>
      <c r="L20" s="112">
        <v>100</v>
      </c>
      <c r="M20" s="112">
        <v>100</v>
      </c>
      <c r="N20" s="112">
        <v>100</v>
      </c>
      <c r="O20" s="112">
        <v>100</v>
      </c>
      <c r="P20" s="112">
        <v>100</v>
      </c>
      <c r="Q20" s="112">
        <v>100</v>
      </c>
      <c r="R20" s="112">
        <v>100</v>
      </c>
      <c r="S20" s="112">
        <v>100</v>
      </c>
      <c r="T20" s="112">
        <v>100</v>
      </c>
      <c r="U20" s="112">
        <v>100</v>
      </c>
      <c r="V20" s="112">
        <v>100</v>
      </c>
      <c r="W20" s="112">
        <v>100</v>
      </c>
      <c r="Y20" s="112">
        <v>200</v>
      </c>
      <c r="Z20" s="112">
        <v>200</v>
      </c>
      <c r="AA20" s="112">
        <v>200</v>
      </c>
      <c r="AB20" s="112">
        <v>200</v>
      </c>
      <c r="AC20" s="112">
        <v>200</v>
      </c>
      <c r="AD20" s="112">
        <v>200</v>
      </c>
      <c r="AE20" s="112">
        <v>200</v>
      </c>
      <c r="AF20" s="112">
        <v>200</v>
      </c>
      <c r="AG20" s="112">
        <v>200</v>
      </c>
      <c r="AH20" s="112">
        <v>200</v>
      </c>
      <c r="AI20" s="112">
        <v>200</v>
      </c>
      <c r="AJ20" s="112">
        <v>200</v>
      </c>
      <c r="AL20" s="117"/>
    </row>
    <row r="21" spans="1:38" x14ac:dyDescent="0.3">
      <c r="A21" s="106" t="s">
        <v>127</v>
      </c>
      <c r="B21" s="107" t="s">
        <v>27</v>
      </c>
      <c r="C21" s="108" t="s">
        <v>114</v>
      </c>
      <c r="D21" s="109" t="s">
        <v>128</v>
      </c>
      <c r="E21" s="109" t="s">
        <v>129</v>
      </c>
      <c r="F21" s="111" t="s">
        <v>41</v>
      </c>
      <c r="G21" s="112">
        <v>40</v>
      </c>
      <c r="H21" s="113">
        <v>3</v>
      </c>
      <c r="I21" s="113">
        <v>1</v>
      </c>
      <c r="J21" s="114">
        <v>45444</v>
      </c>
      <c r="K21" s="115">
        <v>51470</v>
      </c>
      <c r="L21" s="112">
        <v>40</v>
      </c>
      <c r="M21" s="112">
        <v>40</v>
      </c>
      <c r="N21" s="112">
        <v>40</v>
      </c>
      <c r="O21" s="112">
        <v>40</v>
      </c>
      <c r="P21" s="112">
        <v>40</v>
      </c>
      <c r="Q21" s="112">
        <v>40</v>
      </c>
      <c r="R21" s="112">
        <v>40</v>
      </c>
      <c r="S21" s="112">
        <v>40</v>
      </c>
      <c r="T21" s="112">
        <v>40</v>
      </c>
      <c r="U21" s="112">
        <v>40</v>
      </c>
      <c r="V21" s="112">
        <v>40</v>
      </c>
      <c r="W21" s="112">
        <v>40</v>
      </c>
      <c r="Y21" s="112">
        <v>80</v>
      </c>
      <c r="Z21" s="112">
        <v>80</v>
      </c>
      <c r="AA21" s="112">
        <v>80</v>
      </c>
      <c r="AB21" s="112">
        <v>80</v>
      </c>
      <c r="AC21" s="112">
        <v>80</v>
      </c>
      <c r="AD21" s="112">
        <v>80</v>
      </c>
      <c r="AE21" s="112">
        <v>80</v>
      </c>
      <c r="AF21" s="112">
        <v>80</v>
      </c>
      <c r="AG21" s="112">
        <v>80</v>
      </c>
      <c r="AH21" s="112">
        <v>80</v>
      </c>
      <c r="AI21" s="112">
        <v>80</v>
      </c>
      <c r="AJ21" s="112">
        <v>80</v>
      </c>
      <c r="AL21" s="117"/>
    </row>
    <row r="22" spans="1:38" x14ac:dyDescent="0.3">
      <c r="A22" s="106" t="s">
        <v>127</v>
      </c>
      <c r="B22" s="107" t="s">
        <v>27</v>
      </c>
      <c r="C22" s="108" t="s">
        <v>114</v>
      </c>
      <c r="D22" s="109" t="s">
        <v>130</v>
      </c>
      <c r="E22" s="109" t="s">
        <v>131</v>
      </c>
      <c r="F22" s="111" t="s">
        <v>41</v>
      </c>
      <c r="G22" s="112">
        <v>10</v>
      </c>
      <c r="H22" s="113">
        <v>3</v>
      </c>
      <c r="I22" s="113">
        <v>1</v>
      </c>
      <c r="J22" s="114">
        <v>44287</v>
      </c>
      <c r="K22" s="115">
        <v>51470</v>
      </c>
      <c r="L22" s="112">
        <v>10</v>
      </c>
      <c r="M22" s="112">
        <v>10</v>
      </c>
      <c r="N22" s="112">
        <v>10</v>
      </c>
      <c r="O22" s="112">
        <v>10</v>
      </c>
      <c r="P22" s="112">
        <v>10</v>
      </c>
      <c r="Q22" s="112">
        <v>10</v>
      </c>
      <c r="R22" s="112">
        <v>10</v>
      </c>
      <c r="S22" s="112">
        <v>10</v>
      </c>
      <c r="T22" s="112">
        <v>10</v>
      </c>
      <c r="U22" s="112">
        <v>10</v>
      </c>
      <c r="V22" s="112">
        <v>10</v>
      </c>
      <c r="W22" s="112">
        <v>10</v>
      </c>
      <c r="Y22" s="112">
        <v>20</v>
      </c>
      <c r="Z22" s="112">
        <v>20</v>
      </c>
      <c r="AA22" s="112">
        <v>20</v>
      </c>
      <c r="AB22" s="112">
        <v>20</v>
      </c>
      <c r="AC22" s="112">
        <v>20</v>
      </c>
      <c r="AD22" s="112">
        <v>20</v>
      </c>
      <c r="AE22" s="112">
        <v>20</v>
      </c>
      <c r="AF22" s="112">
        <v>20</v>
      </c>
      <c r="AG22" s="112">
        <v>20</v>
      </c>
      <c r="AH22" s="112">
        <v>20</v>
      </c>
      <c r="AI22" s="112">
        <v>20</v>
      </c>
      <c r="AJ22" s="112">
        <v>20</v>
      </c>
      <c r="AL22" s="117"/>
    </row>
    <row r="23" spans="1:38" x14ac:dyDescent="0.3">
      <c r="A23" s="106" t="s">
        <v>127</v>
      </c>
      <c r="B23" s="107" t="s">
        <v>27</v>
      </c>
      <c r="C23" s="108" t="s">
        <v>114</v>
      </c>
      <c r="D23" s="109" t="s">
        <v>132</v>
      </c>
      <c r="E23" s="109" t="s">
        <v>133</v>
      </c>
      <c r="F23" s="111" t="s">
        <v>41</v>
      </c>
      <c r="G23" s="112">
        <v>11</v>
      </c>
      <c r="H23" s="113">
        <v>3</v>
      </c>
      <c r="I23" s="113">
        <v>1</v>
      </c>
      <c r="J23" s="114">
        <v>44348</v>
      </c>
      <c r="K23" s="115">
        <v>51501</v>
      </c>
      <c r="L23" s="112">
        <v>11</v>
      </c>
      <c r="M23" s="112">
        <v>11</v>
      </c>
      <c r="N23" s="112">
        <v>11</v>
      </c>
      <c r="O23" s="112">
        <v>11</v>
      </c>
      <c r="P23" s="112">
        <v>11</v>
      </c>
      <c r="Q23" s="112">
        <v>11</v>
      </c>
      <c r="R23" s="112">
        <v>11</v>
      </c>
      <c r="S23" s="112">
        <v>11</v>
      </c>
      <c r="T23" s="112">
        <v>11</v>
      </c>
      <c r="U23" s="112">
        <v>11</v>
      </c>
      <c r="V23" s="112">
        <v>11</v>
      </c>
      <c r="W23" s="112">
        <v>11</v>
      </c>
      <c r="Y23" s="112">
        <v>22</v>
      </c>
      <c r="Z23" s="112">
        <v>22</v>
      </c>
      <c r="AA23" s="112">
        <v>22</v>
      </c>
      <c r="AB23" s="112">
        <v>22</v>
      </c>
      <c r="AC23" s="112">
        <v>22</v>
      </c>
      <c r="AD23" s="112">
        <v>22</v>
      </c>
      <c r="AE23" s="112">
        <v>22</v>
      </c>
      <c r="AF23" s="112">
        <v>22</v>
      </c>
      <c r="AG23" s="112">
        <v>22</v>
      </c>
      <c r="AH23" s="112">
        <v>22</v>
      </c>
      <c r="AI23" s="112">
        <v>22</v>
      </c>
      <c r="AJ23" s="112">
        <v>22</v>
      </c>
      <c r="AL23" s="117"/>
    </row>
    <row r="24" spans="1:38" x14ac:dyDescent="0.3">
      <c r="A24" s="106" t="s">
        <v>127</v>
      </c>
      <c r="B24" s="107" t="s">
        <v>27</v>
      </c>
      <c r="C24" s="108" t="s">
        <v>114</v>
      </c>
      <c r="D24" s="109" t="s">
        <v>134</v>
      </c>
      <c r="E24" s="109" t="s">
        <v>129</v>
      </c>
      <c r="F24" s="111" t="s">
        <v>41</v>
      </c>
      <c r="G24" s="112">
        <v>5</v>
      </c>
      <c r="H24" s="113">
        <v>3</v>
      </c>
      <c r="I24" s="113">
        <v>1</v>
      </c>
      <c r="J24" s="114">
        <v>45444</v>
      </c>
      <c r="K24" s="115">
        <v>51591</v>
      </c>
      <c r="L24" s="112">
        <v>5</v>
      </c>
      <c r="M24" s="112">
        <v>5</v>
      </c>
      <c r="N24" s="112">
        <v>5</v>
      </c>
      <c r="O24" s="112">
        <v>5</v>
      </c>
      <c r="P24" s="112">
        <v>5</v>
      </c>
      <c r="Q24" s="112">
        <v>5</v>
      </c>
      <c r="R24" s="112">
        <v>5</v>
      </c>
      <c r="S24" s="112">
        <v>5</v>
      </c>
      <c r="T24" s="112">
        <v>5</v>
      </c>
      <c r="U24" s="112">
        <v>5</v>
      </c>
      <c r="V24" s="112">
        <v>5</v>
      </c>
      <c r="W24" s="112">
        <v>5</v>
      </c>
      <c r="Y24" s="112">
        <v>10</v>
      </c>
      <c r="Z24" s="112">
        <v>10</v>
      </c>
      <c r="AA24" s="112">
        <v>10</v>
      </c>
      <c r="AB24" s="112">
        <v>10</v>
      </c>
      <c r="AC24" s="112">
        <v>10</v>
      </c>
      <c r="AD24" s="112">
        <v>10</v>
      </c>
      <c r="AE24" s="112">
        <v>10</v>
      </c>
      <c r="AF24" s="112">
        <v>10</v>
      </c>
      <c r="AG24" s="112">
        <v>10</v>
      </c>
      <c r="AH24" s="112">
        <v>10</v>
      </c>
      <c r="AI24" s="112">
        <v>10</v>
      </c>
      <c r="AJ24" s="112">
        <v>10</v>
      </c>
      <c r="AL24" s="117"/>
    </row>
    <row r="25" spans="1:38" x14ac:dyDescent="0.3">
      <c r="A25" s="106" t="s">
        <v>135</v>
      </c>
      <c r="B25" s="107" t="s">
        <v>27</v>
      </c>
      <c r="C25" s="108" t="s">
        <v>136</v>
      </c>
      <c r="D25" s="109" t="s">
        <v>137</v>
      </c>
      <c r="E25" s="109" t="s">
        <v>138</v>
      </c>
      <c r="F25" s="111" t="s">
        <v>41</v>
      </c>
      <c r="G25" s="112">
        <v>22</v>
      </c>
      <c r="H25" s="113" t="s">
        <v>139</v>
      </c>
      <c r="I25" s="113">
        <v>4</v>
      </c>
      <c r="J25" s="114">
        <v>43831</v>
      </c>
      <c r="K25" s="115">
        <v>46387</v>
      </c>
      <c r="L25" s="112">
        <v>21.67</v>
      </c>
      <c r="M25" s="112">
        <v>17.27</v>
      </c>
      <c r="N25" s="112">
        <v>21.67</v>
      </c>
      <c r="O25" s="112">
        <v>21.67</v>
      </c>
      <c r="P25" s="112">
        <v>21.35</v>
      </c>
      <c r="Q25" s="112">
        <v>21.7</v>
      </c>
      <c r="R25" s="112">
        <v>20.79</v>
      </c>
      <c r="S25" s="112">
        <v>12.74</v>
      </c>
      <c r="T25" s="112">
        <v>12.55</v>
      </c>
      <c r="U25" s="112">
        <v>12.74</v>
      </c>
      <c r="V25" s="112">
        <v>12.27</v>
      </c>
      <c r="W25" s="112">
        <v>13.32</v>
      </c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L25" s="117"/>
    </row>
    <row r="26" spans="1:38" x14ac:dyDescent="0.3">
      <c r="A26" s="106" t="s">
        <v>140</v>
      </c>
      <c r="B26" s="107" t="s">
        <v>27</v>
      </c>
      <c r="C26" s="108" t="s">
        <v>136</v>
      </c>
      <c r="D26" s="109" t="s">
        <v>137</v>
      </c>
      <c r="E26" s="109" t="s">
        <v>141</v>
      </c>
      <c r="F26" s="111" t="s">
        <v>41</v>
      </c>
      <c r="G26" s="112">
        <v>18.09</v>
      </c>
      <c r="H26" s="113" t="s">
        <v>139</v>
      </c>
      <c r="I26" s="113">
        <v>4</v>
      </c>
      <c r="J26" s="114">
        <v>44075</v>
      </c>
      <c r="K26" s="115">
        <v>46387</v>
      </c>
      <c r="L26" s="112">
        <v>19.87</v>
      </c>
      <c r="M26" s="112">
        <v>19.87</v>
      </c>
      <c r="N26" s="112">
        <v>19.87</v>
      </c>
      <c r="O26" s="112">
        <v>19.87</v>
      </c>
      <c r="P26" s="112">
        <v>19.87</v>
      </c>
      <c r="Q26" s="112">
        <v>19.87</v>
      </c>
      <c r="R26" s="112">
        <v>19.87</v>
      </c>
      <c r="S26" s="112">
        <v>19.87</v>
      </c>
      <c r="T26" s="112">
        <v>19.309999999999999</v>
      </c>
      <c r="U26" s="112">
        <v>19.829999999999998</v>
      </c>
      <c r="V26" s="112">
        <v>18.36</v>
      </c>
      <c r="W26" s="112">
        <v>19.87</v>
      </c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L26" s="117"/>
    </row>
    <row r="27" spans="1:38" x14ac:dyDescent="0.3">
      <c r="A27" s="120"/>
      <c r="B27" s="121"/>
      <c r="C27" s="122"/>
      <c r="D27" s="120"/>
      <c r="E27" s="121"/>
      <c r="F27" s="123"/>
      <c r="G27" s="124"/>
      <c r="H27" s="121"/>
      <c r="I27" s="121"/>
      <c r="J27" s="125"/>
      <c r="K27" s="125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L27" s="117"/>
    </row>
    <row r="28" spans="1:38" x14ac:dyDescent="0.3">
      <c r="A28" s="127" t="s">
        <v>179</v>
      </c>
      <c r="B28" s="127"/>
      <c r="C28" s="127"/>
      <c r="D28" s="127" t="s">
        <v>180</v>
      </c>
      <c r="E28" s="127" t="s">
        <v>146</v>
      </c>
      <c r="F28" s="127" t="s">
        <v>31</v>
      </c>
      <c r="G28" s="127"/>
      <c r="H28" s="127"/>
      <c r="I28" s="127"/>
      <c r="J28" s="128">
        <v>45658</v>
      </c>
      <c r="K28" s="128">
        <v>46022</v>
      </c>
      <c r="L28" s="128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30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92" t="s">
        <v>112</v>
      </c>
      <c r="AL28" s="117"/>
    </row>
    <row r="29" spans="1:38" x14ac:dyDescent="0.3">
      <c r="A29" s="138"/>
      <c r="B29" s="139"/>
      <c r="C29" s="139"/>
      <c r="D29" s="140"/>
      <c r="E29" s="141"/>
      <c r="F29" s="142"/>
      <c r="G29" s="143"/>
      <c r="H29" s="144"/>
      <c r="I29" s="144"/>
      <c r="J29" s="145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26"/>
      <c r="V29" s="126"/>
      <c r="W29" s="12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L29" s="117"/>
    </row>
    <row r="30" spans="1:38" ht="53.4" x14ac:dyDescent="0.3">
      <c r="A30" s="147" t="s">
        <v>149</v>
      </c>
      <c r="B30" s="148"/>
      <c r="C30" s="148" t="s">
        <v>75</v>
      </c>
      <c r="D30" s="147" t="s">
        <v>76</v>
      </c>
      <c r="E30" s="149" t="s">
        <v>4</v>
      </c>
      <c r="F30" s="150" t="s">
        <v>5</v>
      </c>
      <c r="G30" s="150" t="s">
        <v>6</v>
      </c>
      <c r="H30" s="151" t="s">
        <v>77</v>
      </c>
      <c r="I30" s="152"/>
      <c r="J30" s="153" t="s">
        <v>143</v>
      </c>
      <c r="K30" s="153" t="s">
        <v>11</v>
      </c>
      <c r="L30" s="154" t="s">
        <v>61</v>
      </c>
      <c r="M30" s="154" t="s">
        <v>62</v>
      </c>
      <c r="N30" s="154" t="s">
        <v>63</v>
      </c>
      <c r="O30" s="154" t="s">
        <v>64</v>
      </c>
      <c r="P30" s="154" t="s">
        <v>65</v>
      </c>
      <c r="Q30" s="154" t="s">
        <v>66</v>
      </c>
      <c r="R30" s="154" t="s">
        <v>67</v>
      </c>
      <c r="S30" s="154" t="s">
        <v>68</v>
      </c>
      <c r="T30" s="154" t="s">
        <v>69</v>
      </c>
      <c r="U30" s="154" t="s">
        <v>70</v>
      </c>
      <c r="V30" s="154" t="s">
        <v>71</v>
      </c>
      <c r="W30" s="154" t="s">
        <v>72</v>
      </c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L30" s="117"/>
    </row>
    <row r="31" spans="1:38" ht="14.4" x14ac:dyDescent="0.3">
      <c r="A31" s="155" t="s">
        <v>113</v>
      </c>
      <c r="B31" s="156" t="s">
        <v>27</v>
      </c>
      <c r="C31" s="157" t="s">
        <v>150</v>
      </c>
      <c r="D31" s="158" t="s">
        <v>151</v>
      </c>
      <c r="E31" s="159" t="s">
        <v>152</v>
      </c>
      <c r="F31" s="160" t="s">
        <v>84</v>
      </c>
      <c r="G31" s="161">
        <v>5</v>
      </c>
      <c r="H31" s="162"/>
      <c r="I31" s="162"/>
      <c r="J31" s="163">
        <v>43040</v>
      </c>
      <c r="K31" s="163">
        <v>46872</v>
      </c>
      <c r="L31" s="164">
        <v>5</v>
      </c>
      <c r="M31" s="160">
        <v>5</v>
      </c>
      <c r="N31" s="160">
        <v>5</v>
      </c>
      <c r="O31" s="160">
        <v>5</v>
      </c>
      <c r="P31" s="160">
        <v>5</v>
      </c>
      <c r="Q31" s="160">
        <v>5</v>
      </c>
      <c r="R31" s="160">
        <v>5</v>
      </c>
      <c r="S31" s="160">
        <v>5</v>
      </c>
      <c r="T31" s="160">
        <v>5</v>
      </c>
      <c r="U31" s="160">
        <v>5</v>
      </c>
      <c r="V31" s="160">
        <v>5</v>
      </c>
      <c r="W31" s="160">
        <v>5</v>
      </c>
    </row>
    <row r="32" spans="1:38" ht="14.4" x14ac:dyDescent="0.3">
      <c r="A32" s="155" t="s">
        <v>113</v>
      </c>
      <c r="B32" s="156" t="s">
        <v>27</v>
      </c>
      <c r="C32" s="157" t="s">
        <v>150</v>
      </c>
      <c r="D32" s="158" t="s">
        <v>153</v>
      </c>
      <c r="E32" s="159" t="s">
        <v>154</v>
      </c>
      <c r="F32" s="160" t="s">
        <v>84</v>
      </c>
      <c r="G32" s="161">
        <v>5</v>
      </c>
      <c r="H32" s="162"/>
      <c r="I32" s="162"/>
      <c r="J32" s="163">
        <v>43132</v>
      </c>
      <c r="K32" s="163">
        <v>46965</v>
      </c>
      <c r="L32" s="164">
        <v>5</v>
      </c>
      <c r="M32" s="164">
        <v>5</v>
      </c>
      <c r="N32" s="164">
        <v>5</v>
      </c>
      <c r="O32" s="164">
        <v>5</v>
      </c>
      <c r="P32" s="164">
        <v>5</v>
      </c>
      <c r="Q32" s="164">
        <v>5</v>
      </c>
      <c r="R32" s="164">
        <v>5</v>
      </c>
      <c r="S32" s="164">
        <v>5</v>
      </c>
      <c r="T32" s="164">
        <v>5</v>
      </c>
      <c r="U32" s="164">
        <v>5</v>
      </c>
      <c r="V32" s="164">
        <v>5</v>
      </c>
      <c r="W32" s="164">
        <v>5</v>
      </c>
    </row>
    <row r="33" spans="1:36" ht="14.4" x14ac:dyDescent="0.3">
      <c r="A33" s="155" t="s">
        <v>113</v>
      </c>
      <c r="B33" s="156" t="s">
        <v>27</v>
      </c>
      <c r="C33" s="157" t="s">
        <v>150</v>
      </c>
      <c r="D33" s="158" t="s">
        <v>155</v>
      </c>
      <c r="E33" s="159" t="s">
        <v>156</v>
      </c>
      <c r="F33" s="160" t="s">
        <v>84</v>
      </c>
      <c r="G33" s="161">
        <v>25</v>
      </c>
      <c r="H33" s="162"/>
      <c r="I33" s="162"/>
      <c r="J33" s="163">
        <v>43556</v>
      </c>
      <c r="K33" s="163">
        <v>47208</v>
      </c>
      <c r="L33" s="164">
        <v>25</v>
      </c>
      <c r="M33" s="164">
        <v>25</v>
      </c>
      <c r="N33" s="164">
        <v>25</v>
      </c>
      <c r="O33" s="164">
        <v>25</v>
      </c>
      <c r="P33" s="164">
        <v>25</v>
      </c>
      <c r="Q33" s="164">
        <v>25</v>
      </c>
      <c r="R33" s="164">
        <v>25</v>
      </c>
      <c r="S33" s="164">
        <v>25</v>
      </c>
      <c r="T33" s="164">
        <v>25</v>
      </c>
      <c r="U33" s="164">
        <v>25</v>
      </c>
      <c r="V33" s="164">
        <v>25</v>
      </c>
      <c r="W33" s="164">
        <v>25</v>
      </c>
    </row>
    <row r="34" spans="1:36" ht="14.4" x14ac:dyDescent="0.3">
      <c r="A34" s="155" t="s">
        <v>113</v>
      </c>
      <c r="B34" s="156" t="s">
        <v>27</v>
      </c>
      <c r="C34" s="157" t="s">
        <v>150</v>
      </c>
      <c r="D34" s="158" t="s">
        <v>157</v>
      </c>
      <c r="E34" s="159" t="s">
        <v>158</v>
      </c>
      <c r="F34" s="160" t="s">
        <v>84</v>
      </c>
      <c r="G34" s="161">
        <v>15</v>
      </c>
      <c r="H34" s="162"/>
      <c r="I34" s="162"/>
      <c r="J34" s="163">
        <v>43891</v>
      </c>
      <c r="K34" s="163">
        <v>11017</v>
      </c>
      <c r="L34" s="164">
        <v>15</v>
      </c>
      <c r="M34" s="164">
        <v>15</v>
      </c>
      <c r="N34" s="164">
        <v>15</v>
      </c>
      <c r="O34" s="164">
        <v>15</v>
      </c>
      <c r="P34" s="164">
        <v>15</v>
      </c>
      <c r="Q34" s="164">
        <v>15</v>
      </c>
      <c r="R34" s="164">
        <v>15</v>
      </c>
      <c r="S34" s="164">
        <v>15</v>
      </c>
      <c r="T34" s="164">
        <v>15</v>
      </c>
      <c r="U34" s="164">
        <v>15</v>
      </c>
      <c r="V34" s="164">
        <v>15</v>
      </c>
      <c r="W34" s="164">
        <v>15</v>
      </c>
    </row>
    <row r="35" spans="1:36" ht="14.4" x14ac:dyDescent="0.3">
      <c r="A35" s="155" t="s">
        <v>113</v>
      </c>
      <c r="B35" s="156" t="s">
        <v>27</v>
      </c>
      <c r="C35" s="157" t="s">
        <v>159</v>
      </c>
      <c r="D35" s="158" t="s">
        <v>160</v>
      </c>
      <c r="E35" s="159" t="s">
        <v>161</v>
      </c>
      <c r="F35" s="160" t="s">
        <v>84</v>
      </c>
      <c r="G35" s="161">
        <v>20</v>
      </c>
      <c r="H35" s="162"/>
      <c r="I35" s="162"/>
      <c r="J35" s="163">
        <v>42705</v>
      </c>
      <c r="K35" s="163">
        <v>46507</v>
      </c>
      <c r="L35" s="164">
        <v>20</v>
      </c>
      <c r="M35" s="164">
        <v>20</v>
      </c>
      <c r="N35" s="164">
        <v>20</v>
      </c>
      <c r="O35" s="164">
        <v>20</v>
      </c>
      <c r="P35" s="164">
        <v>20</v>
      </c>
      <c r="Q35" s="164">
        <v>20</v>
      </c>
      <c r="R35" s="164">
        <v>20</v>
      </c>
      <c r="S35" s="164">
        <v>20</v>
      </c>
      <c r="T35" s="164">
        <v>20</v>
      </c>
      <c r="U35" s="164">
        <v>20</v>
      </c>
      <c r="V35" s="164">
        <v>20</v>
      </c>
      <c r="W35" s="164">
        <v>20</v>
      </c>
    </row>
    <row r="36" spans="1:36" ht="14.4" x14ac:dyDescent="0.3">
      <c r="A36" s="155" t="s">
        <v>162</v>
      </c>
      <c r="B36" s="156" t="s">
        <v>27</v>
      </c>
      <c r="C36" s="157" t="s">
        <v>163</v>
      </c>
      <c r="D36" s="158" t="s">
        <v>164</v>
      </c>
      <c r="E36" s="159" t="s">
        <v>146</v>
      </c>
      <c r="F36" s="160" t="s">
        <v>84</v>
      </c>
      <c r="G36" s="161">
        <v>5</v>
      </c>
      <c r="H36" s="166"/>
      <c r="I36" s="166"/>
      <c r="J36" s="163">
        <v>44531</v>
      </c>
      <c r="K36" s="163">
        <v>49673</v>
      </c>
      <c r="L36" s="167">
        <v>4.3</v>
      </c>
      <c r="M36" s="167">
        <v>4.26</v>
      </c>
      <c r="N36" s="167">
        <v>4.6500000000000004</v>
      </c>
      <c r="O36" s="167">
        <v>4.66</v>
      </c>
      <c r="P36" s="167">
        <v>4.8099999999999996</v>
      </c>
      <c r="Q36" s="167">
        <v>4.8499999999999996</v>
      </c>
      <c r="R36" s="167">
        <v>4.9400000000000004</v>
      </c>
      <c r="S36" s="164">
        <v>5</v>
      </c>
      <c r="T36" s="164">
        <v>4.99</v>
      </c>
      <c r="U36" s="164">
        <v>4.71</v>
      </c>
      <c r="V36" s="164">
        <v>4.6399999999999997</v>
      </c>
      <c r="W36" s="164">
        <v>4.07</v>
      </c>
    </row>
    <row r="37" spans="1:36" ht="14.4" x14ac:dyDescent="0.3">
      <c r="A37" s="155" t="s">
        <v>165</v>
      </c>
      <c r="B37" s="156" t="s">
        <v>27</v>
      </c>
      <c r="C37" s="157" t="s">
        <v>166</v>
      </c>
      <c r="D37" s="158" t="s">
        <v>181</v>
      </c>
      <c r="E37" s="159" t="s">
        <v>168</v>
      </c>
      <c r="F37" s="160" t="s">
        <v>41</v>
      </c>
      <c r="G37" s="161">
        <v>10.08</v>
      </c>
      <c r="H37" s="166"/>
      <c r="I37" s="166"/>
      <c r="J37" s="163">
        <v>44562</v>
      </c>
      <c r="K37" s="163">
        <v>47999</v>
      </c>
      <c r="L37" s="164">
        <v>9.9209999999999994</v>
      </c>
      <c r="M37" s="164">
        <v>8.7810000000000006</v>
      </c>
      <c r="N37" s="164">
        <v>8.4960000000000004</v>
      </c>
      <c r="O37" s="164">
        <v>8.5730000000000004</v>
      </c>
      <c r="P37" s="164">
        <v>8.5830000000000002</v>
      </c>
      <c r="Q37" s="164">
        <v>12.06</v>
      </c>
      <c r="R37" s="164">
        <v>13.571999999999999</v>
      </c>
      <c r="S37" s="164">
        <v>13.667</v>
      </c>
      <c r="T37" s="164">
        <v>11.731</v>
      </c>
      <c r="U37" s="164">
        <v>10.025</v>
      </c>
      <c r="V37" s="164">
        <v>9.5489999999999995</v>
      </c>
      <c r="W37" s="164">
        <v>10.257</v>
      </c>
    </row>
    <row r="40" spans="1:36" x14ac:dyDescent="0.3">
      <c r="F40" s="168" t="s">
        <v>169</v>
      </c>
      <c r="G40" s="169">
        <v>1.0900000000000001</v>
      </c>
      <c r="K40" s="170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</row>
    <row r="41" spans="1:36" x14ac:dyDescent="0.3">
      <c r="F41" s="92" t="s">
        <v>170</v>
      </c>
      <c r="G41" s="92">
        <v>1.0509999999999999</v>
      </c>
      <c r="K41" s="172" t="s">
        <v>171</v>
      </c>
      <c r="L41" s="173">
        <f>SUM(L$4:L$26)+(SUM(L$28))</f>
        <v>2063.56</v>
      </c>
      <c r="M41" s="173">
        <f t="shared" ref="M41:W41" si="0">SUM(M$4:M$26)+(SUM(M$28))</f>
        <v>2059.4299999999998</v>
      </c>
      <c r="N41" s="173">
        <f t="shared" si="0"/>
        <v>2042</v>
      </c>
      <c r="O41" s="173">
        <f t="shared" si="0"/>
        <v>2060.0700000000002</v>
      </c>
      <c r="P41" s="173">
        <f t="shared" si="0"/>
        <v>2040.2799999999997</v>
      </c>
      <c r="Q41" s="173">
        <f t="shared" si="0"/>
        <v>2039.27</v>
      </c>
      <c r="R41" s="173">
        <f t="shared" si="0"/>
        <v>2046.1599999999999</v>
      </c>
      <c r="S41" s="173">
        <f t="shared" si="0"/>
        <v>2032.72</v>
      </c>
      <c r="T41" s="173">
        <f t="shared" si="0"/>
        <v>2037.99</v>
      </c>
      <c r="U41" s="173">
        <f t="shared" si="0"/>
        <v>2032.3899999999999</v>
      </c>
      <c r="V41" s="173">
        <f t="shared" si="0"/>
        <v>2029.0199999999998</v>
      </c>
      <c r="W41" s="173">
        <f t="shared" si="0"/>
        <v>2026.6299999999999</v>
      </c>
      <c r="X41" s="174" t="s">
        <v>172</v>
      </c>
      <c r="Y41" s="173">
        <f t="shared" ref="Y41:AJ41" si="1">SUM(Y4:Y35)</f>
        <v>2028.2600000000002</v>
      </c>
      <c r="Z41" s="173">
        <f t="shared" si="1"/>
        <v>2028.2600000000002</v>
      </c>
      <c r="AA41" s="173">
        <f t="shared" si="1"/>
        <v>2028.2600000000002</v>
      </c>
      <c r="AB41" s="173">
        <f t="shared" si="1"/>
        <v>2028.2600000000002</v>
      </c>
      <c r="AC41" s="173">
        <f t="shared" si="1"/>
        <v>2028.2600000000002</v>
      </c>
      <c r="AD41" s="173">
        <f t="shared" si="1"/>
        <v>2028.2600000000002</v>
      </c>
      <c r="AE41" s="173">
        <f t="shared" si="1"/>
        <v>2028.2600000000002</v>
      </c>
      <c r="AF41" s="173">
        <f t="shared" si="1"/>
        <v>2028.2600000000002</v>
      </c>
      <c r="AG41" s="173">
        <f t="shared" si="1"/>
        <v>2028.2600000000002</v>
      </c>
      <c r="AH41" s="173">
        <f t="shared" si="1"/>
        <v>2028.2600000000002</v>
      </c>
      <c r="AI41" s="173">
        <f t="shared" si="1"/>
        <v>2028.2600000000002</v>
      </c>
      <c r="AJ41" s="173">
        <f t="shared" si="1"/>
        <v>2028.2600000000002</v>
      </c>
    </row>
    <row r="42" spans="1:36" ht="53.4" x14ac:dyDescent="0.3">
      <c r="K42" s="175" t="s">
        <v>173</v>
      </c>
      <c r="L42" s="176">
        <f>SUM(L31:L37)*$G$41</f>
        <v>88.516271000000003</v>
      </c>
      <c r="M42" s="176">
        <f t="shared" ref="M42:W42" si="2">SUM(M31:M37)*$G$41</f>
        <v>87.276091000000008</v>
      </c>
      <c r="N42" s="176">
        <f t="shared" si="2"/>
        <v>87.386445999999992</v>
      </c>
      <c r="O42" s="176">
        <f t="shared" si="2"/>
        <v>87.477883000000006</v>
      </c>
      <c r="P42" s="176">
        <f t="shared" si="2"/>
        <v>87.646042999999992</v>
      </c>
      <c r="Q42" s="176">
        <f t="shared" si="2"/>
        <v>91.342409999999987</v>
      </c>
      <c r="R42" s="176">
        <f t="shared" si="2"/>
        <v>93.026111999999998</v>
      </c>
      <c r="S42" s="176">
        <f t="shared" si="2"/>
        <v>93.189016999999993</v>
      </c>
      <c r="T42" s="176">
        <f t="shared" si="2"/>
        <v>91.143770999999987</v>
      </c>
      <c r="U42" s="176">
        <f t="shared" si="2"/>
        <v>89.056484999999995</v>
      </c>
      <c r="V42" s="176">
        <f t="shared" si="2"/>
        <v>88.482638999999992</v>
      </c>
      <c r="W42" s="176">
        <f t="shared" si="2"/>
        <v>88.627676999999991</v>
      </c>
      <c r="X42" s="174"/>
      <c r="Y42" s="177"/>
      <c r="Z42" s="177"/>
      <c r="AA42" s="177"/>
      <c r="AB42" s="177"/>
      <c r="AC42" s="177"/>
      <c r="AD42" s="177"/>
      <c r="AE42" s="177"/>
      <c r="AF42" s="177"/>
      <c r="AG42" s="177"/>
      <c r="AH42" s="177"/>
      <c r="AI42" s="177"/>
      <c r="AJ42" s="177"/>
    </row>
    <row r="43" spans="1:36" x14ac:dyDescent="0.3">
      <c r="K43" s="175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8" t="s">
        <v>174</v>
      </c>
      <c r="Y43" s="179">
        <f t="shared" ref="Y43:AJ43" si="3">SUMIF($H$4:$H$28, 1, Y$4:Y$28)</f>
        <v>1656.2600000000002</v>
      </c>
      <c r="Z43" s="179">
        <f t="shared" si="3"/>
        <v>1656.2600000000002</v>
      </c>
      <c r="AA43" s="179">
        <f t="shared" si="3"/>
        <v>1656.2600000000002</v>
      </c>
      <c r="AB43" s="179">
        <f t="shared" si="3"/>
        <v>1656.2600000000002</v>
      </c>
      <c r="AC43" s="179">
        <f t="shared" si="3"/>
        <v>1656.2600000000002</v>
      </c>
      <c r="AD43" s="179">
        <f t="shared" si="3"/>
        <v>1656.2600000000002</v>
      </c>
      <c r="AE43" s="179">
        <f t="shared" si="3"/>
        <v>1656.2600000000002</v>
      </c>
      <c r="AF43" s="179">
        <f t="shared" si="3"/>
        <v>1656.2600000000002</v>
      </c>
      <c r="AG43" s="179">
        <f t="shared" si="3"/>
        <v>1656.2600000000002</v>
      </c>
      <c r="AH43" s="179">
        <f t="shared" si="3"/>
        <v>1656.2600000000002</v>
      </c>
      <c r="AI43" s="179">
        <f t="shared" si="3"/>
        <v>1656.2600000000002</v>
      </c>
      <c r="AJ43" s="179">
        <f t="shared" si="3"/>
        <v>1656.2600000000002</v>
      </c>
    </row>
    <row r="44" spans="1:36" x14ac:dyDescent="0.3">
      <c r="G44" s="180" t="s">
        <v>175</v>
      </c>
      <c r="H44" s="94" t="s">
        <v>84</v>
      </c>
      <c r="I44" s="181">
        <f>SUMIF($F$4:$F$26, $H44,S$4:S$26)</f>
        <v>1785.55</v>
      </c>
      <c r="J44" s="278" t="s">
        <v>176</v>
      </c>
      <c r="K44" s="175" t="s">
        <v>84</v>
      </c>
      <c r="L44" s="181">
        <f>SUMIF($F$31:$F$37, $K$44,L$31:L$37)*$G$41</f>
        <v>78.089299999999994</v>
      </c>
      <c r="M44" s="181">
        <f t="shared" ref="M44:W44" si="4">SUMIF($F$31:$F$37, $K$44,M$31:M$37)*$G$41</f>
        <v>78.047259999999994</v>
      </c>
      <c r="N44" s="181">
        <f t="shared" si="4"/>
        <v>78.457149999999999</v>
      </c>
      <c r="O44" s="181">
        <f t="shared" si="4"/>
        <v>78.467659999999995</v>
      </c>
      <c r="P44" s="181">
        <f t="shared" si="4"/>
        <v>78.625309999999999</v>
      </c>
      <c r="Q44" s="181">
        <f t="shared" si="4"/>
        <v>78.667349999999985</v>
      </c>
      <c r="R44" s="181">
        <f t="shared" si="4"/>
        <v>78.761939999999996</v>
      </c>
      <c r="S44" s="181">
        <f t="shared" si="4"/>
        <v>78.824999999999989</v>
      </c>
      <c r="T44" s="181">
        <f t="shared" si="4"/>
        <v>78.814489999999992</v>
      </c>
      <c r="U44" s="181">
        <f t="shared" si="4"/>
        <v>78.520209999999992</v>
      </c>
      <c r="V44" s="181">
        <f t="shared" si="4"/>
        <v>78.446640000000002</v>
      </c>
      <c r="W44" s="181">
        <f t="shared" si="4"/>
        <v>77.84756999999999</v>
      </c>
      <c r="X44" s="178" t="s">
        <v>177</v>
      </c>
      <c r="Y44" s="179">
        <f t="shared" ref="Y44:AJ44" si="5">SUMIF($H$4:$H$25, 2, Y$4:Y$28)</f>
        <v>0</v>
      </c>
      <c r="Z44" s="179">
        <f t="shared" si="5"/>
        <v>0</v>
      </c>
      <c r="AA44" s="179">
        <f t="shared" si="5"/>
        <v>0</v>
      </c>
      <c r="AB44" s="179">
        <f t="shared" si="5"/>
        <v>0</v>
      </c>
      <c r="AC44" s="179">
        <f t="shared" si="5"/>
        <v>0</v>
      </c>
      <c r="AD44" s="179">
        <f t="shared" si="5"/>
        <v>0</v>
      </c>
      <c r="AE44" s="179">
        <f t="shared" si="5"/>
        <v>0</v>
      </c>
      <c r="AF44" s="179">
        <f t="shared" si="5"/>
        <v>0</v>
      </c>
      <c r="AG44" s="179">
        <f t="shared" si="5"/>
        <v>0</v>
      </c>
      <c r="AH44" s="179">
        <f t="shared" si="5"/>
        <v>0</v>
      </c>
      <c r="AI44" s="179">
        <f t="shared" si="5"/>
        <v>0</v>
      </c>
      <c r="AJ44" s="179">
        <f t="shared" si="5"/>
        <v>0</v>
      </c>
    </row>
    <row r="45" spans="1:36" ht="26.7" customHeight="1" x14ac:dyDescent="0.3">
      <c r="H45" s="94" t="s">
        <v>41</v>
      </c>
      <c r="I45" s="181">
        <f t="shared" ref="I45:I46" si="6">SUMIF($F$4:$F$26, $H45,S$4:S$26)</f>
        <v>247.17000000000002</v>
      </c>
      <c r="J45" s="278"/>
      <c r="K45" s="175" t="s">
        <v>41</v>
      </c>
      <c r="L45" s="181">
        <f>SUMIF($F$31:$F$37, $K$45,L$31:L$37)*$G$41</f>
        <v>10.426970999999998</v>
      </c>
      <c r="M45" s="181">
        <f t="shared" ref="M45:W45" si="7">SUMIF($F$31:$F$37, $K$45,M$31:M$37)*$G$41</f>
        <v>9.2288309999999996</v>
      </c>
      <c r="N45" s="181">
        <f t="shared" si="7"/>
        <v>8.9292960000000008</v>
      </c>
      <c r="O45" s="181">
        <f t="shared" si="7"/>
        <v>9.0102229999999999</v>
      </c>
      <c r="P45" s="181">
        <f t="shared" si="7"/>
        <v>9.0207329999999999</v>
      </c>
      <c r="Q45" s="181">
        <f t="shared" si="7"/>
        <v>12.67506</v>
      </c>
      <c r="R45" s="181">
        <f t="shared" si="7"/>
        <v>14.264171999999999</v>
      </c>
      <c r="S45" s="181">
        <f t="shared" si="7"/>
        <v>14.364016999999999</v>
      </c>
      <c r="T45" s="181">
        <f t="shared" si="7"/>
        <v>12.329281</v>
      </c>
      <c r="U45" s="181">
        <f t="shared" si="7"/>
        <v>10.536275</v>
      </c>
      <c r="V45" s="181">
        <f t="shared" si="7"/>
        <v>10.035998999999999</v>
      </c>
      <c r="W45" s="181">
        <f t="shared" si="7"/>
        <v>10.780106999999999</v>
      </c>
      <c r="X45" s="178" t="s">
        <v>178</v>
      </c>
      <c r="Y45" s="179">
        <f t="shared" ref="Y45:AJ45" si="8">SUMIF($H$4:$H$28, 3, Y$4:Y$28)</f>
        <v>372</v>
      </c>
      <c r="Z45" s="179">
        <f t="shared" si="8"/>
        <v>372</v>
      </c>
      <c r="AA45" s="179">
        <f t="shared" si="8"/>
        <v>372</v>
      </c>
      <c r="AB45" s="179">
        <f t="shared" si="8"/>
        <v>372</v>
      </c>
      <c r="AC45" s="179">
        <f t="shared" si="8"/>
        <v>372</v>
      </c>
      <c r="AD45" s="179">
        <f t="shared" si="8"/>
        <v>372</v>
      </c>
      <c r="AE45" s="179">
        <f t="shared" si="8"/>
        <v>372</v>
      </c>
      <c r="AF45" s="179">
        <f t="shared" si="8"/>
        <v>372</v>
      </c>
      <c r="AG45" s="179">
        <f t="shared" si="8"/>
        <v>372</v>
      </c>
      <c r="AH45" s="179">
        <f t="shared" si="8"/>
        <v>372</v>
      </c>
      <c r="AI45" s="179">
        <f t="shared" si="8"/>
        <v>372</v>
      </c>
      <c r="AJ45" s="179">
        <f t="shared" si="8"/>
        <v>372</v>
      </c>
    </row>
    <row r="46" spans="1:36" x14ac:dyDescent="0.3">
      <c r="H46" s="94" t="s">
        <v>31</v>
      </c>
      <c r="I46" s="181">
        <f t="shared" si="6"/>
        <v>0</v>
      </c>
      <c r="J46" s="278"/>
      <c r="K46" s="175" t="s">
        <v>32</v>
      </c>
      <c r="L46" s="181">
        <f>SUMIF($F$31:$F$37, $K$46,L$31:L$37)*$G$41</f>
        <v>0</v>
      </c>
      <c r="M46" s="181">
        <f t="shared" ref="M46:W46" si="9">SUMIF($F$31:$F$37, $K$46,M$31:M$37)*$G$41</f>
        <v>0</v>
      </c>
      <c r="N46" s="181">
        <f t="shared" si="9"/>
        <v>0</v>
      </c>
      <c r="O46" s="181">
        <f t="shared" si="9"/>
        <v>0</v>
      </c>
      <c r="P46" s="181">
        <f t="shared" si="9"/>
        <v>0</v>
      </c>
      <c r="Q46" s="181">
        <f t="shared" si="9"/>
        <v>0</v>
      </c>
      <c r="R46" s="181">
        <f t="shared" si="9"/>
        <v>0</v>
      </c>
      <c r="S46" s="181">
        <f t="shared" si="9"/>
        <v>0</v>
      </c>
      <c r="T46" s="181">
        <f t="shared" si="9"/>
        <v>0</v>
      </c>
      <c r="U46" s="181">
        <f t="shared" si="9"/>
        <v>0</v>
      </c>
      <c r="V46" s="181">
        <f t="shared" si="9"/>
        <v>0</v>
      </c>
      <c r="W46" s="181">
        <f t="shared" si="9"/>
        <v>0</v>
      </c>
    </row>
    <row r="47" spans="1:36" ht="14.4" x14ac:dyDescent="0.3">
      <c r="H47" s="94" t="s">
        <v>29</v>
      </c>
      <c r="I47" s="183">
        <f>SUM(I44:I46)</f>
        <v>2032.72</v>
      </c>
      <c r="K47" s="175"/>
      <c r="L47" s="171"/>
      <c r="M47" s="171"/>
      <c r="N47" s="171"/>
      <c r="O47" s="171"/>
      <c r="P47" s="171"/>
      <c r="Q47" s="171"/>
      <c r="R47" s="171"/>
      <c r="S47" s="171"/>
      <c r="T47" s="171"/>
      <c r="U47" s="171"/>
      <c r="V47" s="171"/>
      <c r="W47" s="171"/>
      <c r="X47" s="177"/>
      <c r="Y47" s="177"/>
    </row>
    <row r="48" spans="1:36" ht="14.4" x14ac:dyDescent="0.3">
      <c r="X48" s="177"/>
      <c r="Y48" s="177"/>
    </row>
    <row r="49" spans="1:25" ht="14.4" x14ac:dyDescent="0.3">
      <c r="A49" s="185"/>
      <c r="B49" s="177"/>
      <c r="C49" s="177"/>
      <c r="D49" s="177"/>
      <c r="E49" s="177"/>
      <c r="F49" s="186"/>
      <c r="G49" s="177"/>
      <c r="H49" s="187"/>
      <c r="I49" s="187"/>
      <c r="J49" s="177"/>
      <c r="K49" s="177"/>
      <c r="L49" s="177"/>
      <c r="M49" s="177"/>
      <c r="N49" s="177"/>
      <c r="O49" s="177"/>
      <c r="X49" s="177"/>
      <c r="Y49" s="177"/>
    </row>
    <row r="50" spans="1:25" ht="14.4" x14ac:dyDescent="0.3">
      <c r="A50" s="279" t="s">
        <v>182</v>
      </c>
      <c r="B50" s="279"/>
      <c r="C50" s="279"/>
      <c r="D50" s="279"/>
      <c r="E50" s="279"/>
      <c r="F50" s="279"/>
      <c r="G50" s="279"/>
      <c r="H50" s="279"/>
      <c r="I50" s="279"/>
      <c r="J50" s="279"/>
      <c r="K50" s="279"/>
      <c r="L50" s="279"/>
      <c r="M50" s="279"/>
      <c r="N50" s="279"/>
      <c r="O50" s="279"/>
      <c r="P50" s="279"/>
      <c r="Q50" s="279"/>
      <c r="R50" s="279"/>
      <c r="S50" s="279"/>
      <c r="T50" s="279"/>
      <c r="U50" s="188"/>
      <c r="V50" s="177"/>
      <c r="W50" s="177"/>
      <c r="X50" s="177"/>
      <c r="Y50" s="177"/>
    </row>
    <row r="51" spans="1:25" ht="14.4" x14ac:dyDescent="0.3">
      <c r="A51" s="189"/>
      <c r="B51" s="190"/>
      <c r="C51" s="190"/>
      <c r="D51" s="190"/>
      <c r="E51" s="190"/>
      <c r="F51" s="191"/>
      <c r="G51" s="190"/>
      <c r="H51" s="192"/>
      <c r="I51" s="192"/>
      <c r="J51" s="190"/>
      <c r="K51" s="190"/>
      <c r="L51" s="190"/>
      <c r="M51" s="190"/>
      <c r="N51" s="190"/>
      <c r="O51" s="190"/>
      <c r="P51" s="190"/>
      <c r="Q51" s="190"/>
      <c r="R51" s="190"/>
      <c r="S51" s="190"/>
      <c r="T51" s="190"/>
      <c r="U51" s="189"/>
      <c r="V51" s="177"/>
      <c r="W51" s="177"/>
    </row>
    <row r="52" spans="1:25" ht="27.6" x14ac:dyDescent="0.3">
      <c r="A52" s="193" t="s">
        <v>183</v>
      </c>
      <c r="B52" s="193" t="s">
        <v>184</v>
      </c>
      <c r="C52" s="193" t="s">
        <v>185</v>
      </c>
      <c r="D52" s="193" t="s">
        <v>186</v>
      </c>
      <c r="E52" s="193" t="s">
        <v>187</v>
      </c>
      <c r="F52" s="194" t="s">
        <v>188</v>
      </c>
      <c r="G52" s="193" t="s">
        <v>189</v>
      </c>
      <c r="H52" s="193" t="s">
        <v>190</v>
      </c>
      <c r="I52" s="193" t="s">
        <v>191</v>
      </c>
      <c r="J52" s="193" t="s">
        <v>192</v>
      </c>
      <c r="K52" s="193" t="s">
        <v>193</v>
      </c>
      <c r="L52" s="193" t="s">
        <v>194</v>
      </c>
      <c r="M52" s="193" t="s">
        <v>195</v>
      </c>
      <c r="N52" s="193" t="s">
        <v>196</v>
      </c>
      <c r="O52" s="193" t="s">
        <v>197</v>
      </c>
      <c r="P52" s="193" t="s">
        <v>197</v>
      </c>
      <c r="Q52" s="193" t="s">
        <v>198</v>
      </c>
      <c r="R52" s="193" t="s">
        <v>199</v>
      </c>
      <c r="S52" s="193" t="s">
        <v>200</v>
      </c>
      <c r="T52" s="193" t="s">
        <v>201</v>
      </c>
      <c r="U52" s="177"/>
      <c r="V52" s="177"/>
      <c r="W52" s="177"/>
    </row>
    <row r="53" spans="1:25" ht="14.4" x14ac:dyDescent="0.3">
      <c r="A53" s="195">
        <v>12033</v>
      </c>
      <c r="B53" s="196" t="s">
        <v>202</v>
      </c>
      <c r="C53" s="196" t="s">
        <v>203</v>
      </c>
      <c r="D53" s="196" t="s">
        <v>204</v>
      </c>
      <c r="E53" s="197">
        <v>45078</v>
      </c>
      <c r="F53" s="198">
        <v>51470</v>
      </c>
      <c r="G53" s="197">
        <v>51470</v>
      </c>
      <c r="H53" s="199" t="s">
        <v>205</v>
      </c>
      <c r="I53" s="196" t="s">
        <v>58</v>
      </c>
      <c r="J53" s="196" t="s">
        <v>206</v>
      </c>
      <c r="K53" s="196" t="s">
        <v>207</v>
      </c>
      <c r="L53" s="196" t="s">
        <v>207</v>
      </c>
      <c r="M53" s="196" t="s">
        <v>208</v>
      </c>
      <c r="N53" s="200">
        <v>40</v>
      </c>
      <c r="O53" s="200">
        <v>40</v>
      </c>
      <c r="P53" s="200">
        <v>0</v>
      </c>
      <c r="Q53" s="200" t="s">
        <v>209</v>
      </c>
      <c r="R53" s="200" t="s">
        <v>210</v>
      </c>
      <c r="S53" s="200">
        <v>40</v>
      </c>
      <c r="T53" s="200">
        <v>80</v>
      </c>
      <c r="U53" s="177"/>
      <c r="V53" s="177"/>
      <c r="W53" s="177"/>
    </row>
    <row r="54" spans="1:25" ht="14.4" x14ac:dyDescent="0.3">
      <c r="A54" s="201">
        <v>12032</v>
      </c>
      <c r="B54" s="202" t="s">
        <v>134</v>
      </c>
      <c r="C54" s="202" t="s">
        <v>211</v>
      </c>
      <c r="D54" s="202" t="s">
        <v>212</v>
      </c>
      <c r="E54" s="203">
        <v>45078</v>
      </c>
      <c r="F54" s="204">
        <v>51560</v>
      </c>
      <c r="G54" s="203">
        <v>51560</v>
      </c>
      <c r="H54" s="205" t="s">
        <v>205</v>
      </c>
      <c r="I54" s="202" t="s">
        <v>58</v>
      </c>
      <c r="J54" s="202" t="s">
        <v>206</v>
      </c>
      <c r="K54" s="202" t="s">
        <v>207</v>
      </c>
      <c r="L54" s="202" t="s">
        <v>207</v>
      </c>
      <c r="M54" s="202" t="s">
        <v>208</v>
      </c>
      <c r="N54" s="206">
        <v>5</v>
      </c>
      <c r="O54" s="206">
        <v>5</v>
      </c>
      <c r="P54" s="206">
        <v>0</v>
      </c>
      <c r="Q54" s="206" t="s">
        <v>209</v>
      </c>
      <c r="R54" s="206" t="s">
        <v>210</v>
      </c>
      <c r="S54" s="206">
        <v>5</v>
      </c>
      <c r="T54" s="206">
        <v>10</v>
      </c>
      <c r="U54" s="177"/>
      <c r="V54" s="177"/>
      <c r="W54" s="177"/>
    </row>
    <row r="55" spans="1:25" ht="14.4" x14ac:dyDescent="0.3">
      <c r="A55" s="195">
        <v>2836</v>
      </c>
      <c r="B55" s="196" t="s">
        <v>213</v>
      </c>
      <c r="C55" s="196" t="s">
        <v>214</v>
      </c>
      <c r="D55" s="196" t="s">
        <v>213</v>
      </c>
      <c r="E55" s="197">
        <v>45078</v>
      </c>
      <c r="F55" s="207">
        <v>49458</v>
      </c>
      <c r="G55" s="207">
        <v>49458</v>
      </c>
      <c r="H55" s="199" t="s">
        <v>215</v>
      </c>
      <c r="I55" s="196" t="s">
        <v>58</v>
      </c>
      <c r="J55" s="196" t="s">
        <v>206</v>
      </c>
      <c r="K55" s="196" t="s">
        <v>216</v>
      </c>
      <c r="L55" s="196" t="s">
        <v>216</v>
      </c>
      <c r="M55" s="196" t="s">
        <v>208</v>
      </c>
      <c r="N55" s="200">
        <v>14.5</v>
      </c>
      <c r="O55" s="200"/>
      <c r="P55" s="200">
        <v>0</v>
      </c>
      <c r="Q55" s="200" t="s">
        <v>209</v>
      </c>
      <c r="R55" s="200" t="s">
        <v>217</v>
      </c>
      <c r="S55" s="200">
        <v>14.5</v>
      </c>
      <c r="T55" s="200">
        <v>0</v>
      </c>
      <c r="U55" s="177"/>
      <c r="V55" s="177"/>
      <c r="W55" s="177"/>
    </row>
  </sheetData>
  <autoFilter ref="A3:AQ37" xr:uid="{F910DFD0-0C3F-4E14-B249-495CF3BA17C6}"/>
  <mergeCells count="2">
    <mergeCell ref="J44:J46"/>
    <mergeCell ref="A50:T50"/>
  </mergeCells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086E6-D406-423F-A918-68AAEDB68D19}">
  <dimension ref="A1:AL54"/>
  <sheetViews>
    <sheetView zoomScale="90" zoomScaleNormal="90" workbookViewId="0">
      <selection activeCell="F11" sqref="F11"/>
    </sheetView>
  </sheetViews>
  <sheetFormatPr defaultColWidth="8.6640625" defaultRowHeight="13.8" x14ac:dyDescent="0.3"/>
  <cols>
    <col min="1" max="1" width="25.5546875" style="93" customWidth="1"/>
    <col min="2" max="2" width="16.109375" style="92" customWidth="1"/>
    <col min="3" max="3" width="23.44140625" style="92" customWidth="1"/>
    <col min="4" max="4" width="40.5546875" style="92" customWidth="1"/>
    <col min="5" max="5" width="19.109375" style="92" customWidth="1"/>
    <col min="6" max="6" width="25.5546875" style="92" customWidth="1"/>
    <col min="7" max="7" width="18.109375" style="92" bestFit="1" customWidth="1"/>
    <col min="8" max="8" width="13.109375" style="94" customWidth="1"/>
    <col min="9" max="9" width="12.6640625" style="94" customWidth="1"/>
    <col min="10" max="10" width="11.109375" style="92" customWidth="1"/>
    <col min="11" max="16" width="14.5546875" style="92" customWidth="1"/>
    <col min="17" max="17" width="11.109375" style="92" customWidth="1"/>
    <col min="18" max="18" width="12.88671875" style="92" customWidth="1"/>
    <col min="19" max="19" width="12.33203125" style="92" customWidth="1"/>
    <col min="20" max="20" width="13" style="92" customWidth="1"/>
    <col min="21" max="21" width="10.44140625" style="92" customWidth="1"/>
    <col min="22" max="22" width="10.5546875" style="92" customWidth="1"/>
    <col min="23" max="23" width="10.109375" style="92" customWidth="1"/>
    <col min="24" max="24" width="16.88671875" style="92" bestFit="1" customWidth="1"/>
    <col min="25" max="25" width="11.44140625" style="92" customWidth="1"/>
    <col min="26" max="26" width="10.44140625" style="92" customWidth="1"/>
    <col min="27" max="27" width="11" style="92" customWidth="1"/>
    <col min="28" max="29" width="10.44140625" style="92" customWidth="1"/>
    <col min="30" max="30" width="12.44140625" style="92" customWidth="1"/>
    <col min="31" max="31" width="15.5546875" style="92" bestFit="1" customWidth="1"/>
    <col min="32" max="39" width="10.5546875" style="92" customWidth="1"/>
    <col min="40" max="40" width="11.44140625" style="92" customWidth="1"/>
    <col min="41" max="43" width="10.5546875" style="92" customWidth="1"/>
    <col min="44" max="16384" width="8.6640625" style="92"/>
  </cols>
  <sheetData>
    <row r="1" spans="1:38" x14ac:dyDescent="0.3">
      <c r="A1" s="92"/>
      <c r="C1" s="93"/>
      <c r="H1" s="92"/>
      <c r="I1" s="92"/>
      <c r="K1" s="94"/>
      <c r="L1" s="94"/>
      <c r="M1" s="94"/>
      <c r="N1" s="94"/>
      <c r="O1" s="94"/>
      <c r="P1" s="94"/>
      <c r="Q1" s="94"/>
      <c r="R1" s="94"/>
      <c r="S1" s="94"/>
      <c r="T1" s="94"/>
    </row>
    <row r="2" spans="1:38" x14ac:dyDescent="0.3">
      <c r="A2" s="95"/>
      <c r="B2" s="96"/>
      <c r="C2" s="97"/>
      <c r="D2" s="96"/>
      <c r="E2" s="96"/>
      <c r="F2" s="96"/>
      <c r="G2" s="96"/>
      <c r="H2" s="96"/>
      <c r="I2" s="96"/>
      <c r="J2" s="96"/>
      <c r="K2" s="98"/>
      <c r="L2" s="99" t="s">
        <v>61</v>
      </c>
      <c r="M2" s="99" t="s">
        <v>62</v>
      </c>
      <c r="N2" s="99" t="s">
        <v>63</v>
      </c>
      <c r="O2" s="99" t="s">
        <v>64</v>
      </c>
      <c r="P2" s="99" t="s">
        <v>65</v>
      </c>
      <c r="Q2" s="99" t="s">
        <v>66</v>
      </c>
      <c r="R2" s="99" t="s">
        <v>67</v>
      </c>
      <c r="S2" s="99" t="s">
        <v>68</v>
      </c>
      <c r="T2" s="99" t="s">
        <v>69</v>
      </c>
      <c r="U2" s="99" t="s">
        <v>70</v>
      </c>
      <c r="V2" s="99" t="s">
        <v>71</v>
      </c>
      <c r="W2" s="99" t="s">
        <v>72</v>
      </c>
      <c r="Y2" s="99" t="s">
        <v>61</v>
      </c>
      <c r="Z2" s="99" t="s">
        <v>62</v>
      </c>
      <c r="AA2" s="99" t="s">
        <v>63</v>
      </c>
      <c r="AB2" s="99" t="s">
        <v>64</v>
      </c>
      <c r="AC2" s="99" t="s">
        <v>65</v>
      </c>
      <c r="AD2" s="99" t="s">
        <v>66</v>
      </c>
      <c r="AE2" s="99" t="s">
        <v>67</v>
      </c>
      <c r="AF2" s="99" t="s">
        <v>68</v>
      </c>
      <c r="AG2" s="99" t="s">
        <v>69</v>
      </c>
      <c r="AH2" s="99" t="s">
        <v>70</v>
      </c>
      <c r="AI2" s="99" t="s">
        <v>71</v>
      </c>
      <c r="AJ2" s="99" t="s">
        <v>72</v>
      </c>
    </row>
    <row r="3" spans="1:38" ht="79.8" x14ac:dyDescent="0.3">
      <c r="A3" s="100" t="s">
        <v>73</v>
      </c>
      <c r="B3" s="100" t="s">
        <v>74</v>
      </c>
      <c r="C3" s="101" t="s">
        <v>75</v>
      </c>
      <c r="D3" s="102" t="s">
        <v>76</v>
      </c>
      <c r="E3" s="103" t="s">
        <v>4</v>
      </c>
      <c r="F3" s="103" t="s">
        <v>5</v>
      </c>
      <c r="G3" s="104" t="s">
        <v>6</v>
      </c>
      <c r="H3" s="104" t="s">
        <v>77</v>
      </c>
      <c r="I3" s="104" t="s">
        <v>78</v>
      </c>
      <c r="J3" s="104" t="s">
        <v>10</v>
      </c>
      <c r="K3" s="104" t="s">
        <v>11</v>
      </c>
      <c r="L3" s="104" t="s">
        <v>79</v>
      </c>
      <c r="M3" s="104" t="s">
        <v>79</v>
      </c>
      <c r="N3" s="104" t="s">
        <v>79</v>
      </c>
      <c r="O3" s="104" t="s">
        <v>79</v>
      </c>
      <c r="P3" s="103" t="s">
        <v>79</v>
      </c>
      <c r="Q3" s="103" t="s">
        <v>79</v>
      </c>
      <c r="R3" s="103" t="s">
        <v>79</v>
      </c>
      <c r="S3" s="103" t="s">
        <v>79</v>
      </c>
      <c r="T3" s="103" t="s">
        <v>79</v>
      </c>
      <c r="U3" s="103" t="s">
        <v>79</v>
      </c>
      <c r="V3" s="103" t="s">
        <v>79</v>
      </c>
      <c r="W3" s="103" t="s">
        <v>79</v>
      </c>
      <c r="X3" s="105"/>
      <c r="Y3" s="104" t="s">
        <v>80</v>
      </c>
      <c r="Z3" s="104" t="s">
        <v>80</v>
      </c>
      <c r="AA3" s="104" t="s">
        <v>80</v>
      </c>
      <c r="AB3" s="103" t="s">
        <v>80</v>
      </c>
      <c r="AC3" s="103" t="s">
        <v>80</v>
      </c>
      <c r="AD3" s="103" t="s">
        <v>80</v>
      </c>
      <c r="AE3" s="103" t="s">
        <v>80</v>
      </c>
      <c r="AF3" s="103" t="s">
        <v>80</v>
      </c>
      <c r="AG3" s="103" t="s">
        <v>80</v>
      </c>
      <c r="AH3" s="103" t="s">
        <v>80</v>
      </c>
      <c r="AI3" s="103" t="s">
        <v>80</v>
      </c>
      <c r="AJ3" s="104" t="s">
        <v>80</v>
      </c>
    </row>
    <row r="4" spans="1:38" x14ac:dyDescent="0.3">
      <c r="A4" s="106" t="s">
        <v>81</v>
      </c>
      <c r="B4" s="107" t="s">
        <v>27</v>
      </c>
      <c r="C4" s="108"/>
      <c r="D4" s="109" t="s">
        <v>82</v>
      </c>
      <c r="E4" s="110" t="s">
        <v>83</v>
      </c>
      <c r="F4" s="111" t="s">
        <v>84</v>
      </c>
      <c r="G4" s="112">
        <v>20</v>
      </c>
      <c r="H4" s="113">
        <v>3</v>
      </c>
      <c r="I4" s="113">
        <v>1</v>
      </c>
      <c r="J4" s="114">
        <v>42735</v>
      </c>
      <c r="K4" s="115">
        <v>46387</v>
      </c>
      <c r="L4" s="112">
        <v>20</v>
      </c>
      <c r="M4" s="112">
        <v>20</v>
      </c>
      <c r="N4" s="112">
        <v>20</v>
      </c>
      <c r="O4" s="112">
        <v>20</v>
      </c>
      <c r="P4" s="112">
        <v>20</v>
      </c>
      <c r="Q4" s="112">
        <v>20</v>
      </c>
      <c r="R4" s="112">
        <v>20</v>
      </c>
      <c r="S4" s="112">
        <v>20</v>
      </c>
      <c r="T4" s="112">
        <v>20</v>
      </c>
      <c r="U4" s="112">
        <v>20</v>
      </c>
      <c r="V4" s="112">
        <v>20</v>
      </c>
      <c r="W4" s="112">
        <v>20</v>
      </c>
      <c r="X4" s="116"/>
      <c r="Y4" s="112">
        <v>40</v>
      </c>
      <c r="Z4" s="112">
        <v>40</v>
      </c>
      <c r="AA4" s="112">
        <v>40</v>
      </c>
      <c r="AB4" s="112">
        <v>40</v>
      </c>
      <c r="AC4" s="112">
        <v>40</v>
      </c>
      <c r="AD4" s="112">
        <v>40</v>
      </c>
      <c r="AE4" s="112">
        <v>40</v>
      </c>
      <c r="AF4" s="112">
        <v>40</v>
      </c>
      <c r="AG4" s="112">
        <v>40</v>
      </c>
      <c r="AH4" s="112">
        <v>40</v>
      </c>
      <c r="AI4" s="112">
        <v>40</v>
      </c>
      <c r="AJ4" s="112">
        <v>40</v>
      </c>
      <c r="AL4" s="117"/>
    </row>
    <row r="5" spans="1:38" x14ac:dyDescent="0.3">
      <c r="A5" s="106" t="s">
        <v>81</v>
      </c>
      <c r="B5" s="107" t="s">
        <v>27</v>
      </c>
      <c r="C5" s="108"/>
      <c r="D5" s="109" t="s">
        <v>85</v>
      </c>
      <c r="E5" s="109" t="s">
        <v>86</v>
      </c>
      <c r="F5" s="111" t="s">
        <v>84</v>
      </c>
      <c r="G5" s="112">
        <v>2</v>
      </c>
      <c r="H5" s="113">
        <v>1</v>
      </c>
      <c r="I5" s="113">
        <v>2</v>
      </c>
      <c r="J5" s="114">
        <v>43009</v>
      </c>
      <c r="K5" s="115">
        <v>46387</v>
      </c>
      <c r="L5" s="112">
        <v>2</v>
      </c>
      <c r="M5" s="112">
        <v>2</v>
      </c>
      <c r="N5" s="112">
        <v>2</v>
      </c>
      <c r="O5" s="112">
        <v>2</v>
      </c>
      <c r="P5" s="112">
        <v>2</v>
      </c>
      <c r="Q5" s="112">
        <v>2</v>
      </c>
      <c r="R5" s="112">
        <v>2</v>
      </c>
      <c r="S5" s="112">
        <v>2</v>
      </c>
      <c r="T5" s="112">
        <v>2</v>
      </c>
      <c r="U5" s="112">
        <v>2</v>
      </c>
      <c r="V5" s="112">
        <v>2</v>
      </c>
      <c r="W5" s="112">
        <v>2</v>
      </c>
      <c r="X5" s="116"/>
      <c r="Y5" s="112">
        <v>4</v>
      </c>
      <c r="Z5" s="112">
        <v>4</v>
      </c>
      <c r="AA5" s="112">
        <v>4</v>
      </c>
      <c r="AB5" s="112">
        <v>4</v>
      </c>
      <c r="AC5" s="112">
        <v>4</v>
      </c>
      <c r="AD5" s="112">
        <v>4</v>
      </c>
      <c r="AE5" s="112">
        <v>4</v>
      </c>
      <c r="AF5" s="112">
        <v>4</v>
      </c>
      <c r="AG5" s="112">
        <v>4</v>
      </c>
      <c r="AH5" s="112">
        <v>4</v>
      </c>
      <c r="AI5" s="112">
        <v>4</v>
      </c>
      <c r="AJ5" s="112">
        <v>4</v>
      </c>
      <c r="AL5" s="117"/>
    </row>
    <row r="6" spans="1:38" x14ac:dyDescent="0.3">
      <c r="A6" s="106" t="s">
        <v>90</v>
      </c>
      <c r="B6" s="107" t="s">
        <v>27</v>
      </c>
      <c r="C6" s="108"/>
      <c r="D6" s="109" t="s">
        <v>91</v>
      </c>
      <c r="E6" s="109" t="s">
        <v>92</v>
      </c>
      <c r="F6" s="111" t="s">
        <v>84</v>
      </c>
      <c r="G6" s="112">
        <v>47</v>
      </c>
      <c r="H6" s="113">
        <v>1</v>
      </c>
      <c r="I6" s="113">
        <v>4</v>
      </c>
      <c r="J6" s="114">
        <v>39282</v>
      </c>
      <c r="K6" s="115" t="s">
        <v>93</v>
      </c>
      <c r="L6" s="112">
        <v>49</v>
      </c>
      <c r="M6" s="112">
        <v>49</v>
      </c>
      <c r="N6" s="112">
        <v>49</v>
      </c>
      <c r="O6" s="112">
        <v>49</v>
      </c>
      <c r="P6" s="112">
        <v>49</v>
      </c>
      <c r="Q6" s="112">
        <v>49</v>
      </c>
      <c r="R6" s="112">
        <v>49</v>
      </c>
      <c r="S6" s="112">
        <v>49</v>
      </c>
      <c r="T6" s="112">
        <v>49</v>
      </c>
      <c r="U6" s="112">
        <v>49</v>
      </c>
      <c r="V6" s="112">
        <v>49</v>
      </c>
      <c r="W6" s="112">
        <v>49</v>
      </c>
      <c r="Y6" s="112">
        <v>49</v>
      </c>
      <c r="Z6" s="112">
        <v>49</v>
      </c>
      <c r="AA6" s="112">
        <v>49</v>
      </c>
      <c r="AB6" s="112">
        <v>49</v>
      </c>
      <c r="AC6" s="112">
        <v>49</v>
      </c>
      <c r="AD6" s="112">
        <v>49</v>
      </c>
      <c r="AE6" s="112">
        <v>49</v>
      </c>
      <c r="AF6" s="112">
        <v>49</v>
      </c>
      <c r="AG6" s="112">
        <v>49</v>
      </c>
      <c r="AH6" s="112">
        <v>49</v>
      </c>
      <c r="AI6" s="112">
        <v>49</v>
      </c>
      <c r="AJ6" s="112">
        <v>49</v>
      </c>
      <c r="AL6" s="117"/>
    </row>
    <row r="7" spans="1:38" x14ac:dyDescent="0.3">
      <c r="A7" s="106" t="s">
        <v>90</v>
      </c>
      <c r="B7" s="107" t="s">
        <v>27</v>
      </c>
      <c r="C7" s="108"/>
      <c r="D7" s="109" t="s">
        <v>94</v>
      </c>
      <c r="E7" s="109" t="s">
        <v>95</v>
      </c>
      <c r="F7" s="111" t="s">
        <v>84</v>
      </c>
      <c r="G7" s="112">
        <v>47.11</v>
      </c>
      <c r="H7" s="113">
        <v>1</v>
      </c>
      <c r="I7" s="113">
        <v>4</v>
      </c>
      <c r="J7" s="114">
        <v>39283</v>
      </c>
      <c r="K7" s="115" t="s">
        <v>93</v>
      </c>
      <c r="L7" s="112">
        <v>47.3</v>
      </c>
      <c r="M7" s="112">
        <v>47.3</v>
      </c>
      <c r="N7" s="112">
        <v>47.3</v>
      </c>
      <c r="O7" s="112">
        <v>47.3</v>
      </c>
      <c r="P7" s="112">
        <v>47.3</v>
      </c>
      <c r="Q7" s="112">
        <v>47.3</v>
      </c>
      <c r="R7" s="112">
        <v>47.3</v>
      </c>
      <c r="S7" s="112">
        <v>47.3</v>
      </c>
      <c r="T7" s="112">
        <v>47.3</v>
      </c>
      <c r="U7" s="112">
        <v>47.3</v>
      </c>
      <c r="V7" s="112">
        <v>47.3</v>
      </c>
      <c r="W7" s="112">
        <v>47.3</v>
      </c>
      <c r="Y7" s="112">
        <v>47.3</v>
      </c>
      <c r="Z7" s="112">
        <v>47.3</v>
      </c>
      <c r="AA7" s="112">
        <v>47.3</v>
      </c>
      <c r="AB7" s="112">
        <v>47.3</v>
      </c>
      <c r="AC7" s="112">
        <v>47.3</v>
      </c>
      <c r="AD7" s="112">
        <v>47.3</v>
      </c>
      <c r="AE7" s="112">
        <v>47.3</v>
      </c>
      <c r="AF7" s="112">
        <v>47.3</v>
      </c>
      <c r="AG7" s="112">
        <v>47.3</v>
      </c>
      <c r="AH7" s="112">
        <v>47.3</v>
      </c>
      <c r="AI7" s="112">
        <v>47.3</v>
      </c>
      <c r="AJ7" s="112">
        <v>47.3</v>
      </c>
      <c r="AL7" s="117"/>
    </row>
    <row r="8" spans="1:38" x14ac:dyDescent="0.3">
      <c r="A8" s="106" t="s">
        <v>90</v>
      </c>
      <c r="B8" s="107" t="s">
        <v>27</v>
      </c>
      <c r="C8" s="108"/>
      <c r="D8" s="109" t="s">
        <v>96</v>
      </c>
      <c r="E8" s="109" t="s">
        <v>97</v>
      </c>
      <c r="F8" s="111" t="s">
        <v>84</v>
      </c>
      <c r="G8" s="112">
        <v>45.64</v>
      </c>
      <c r="H8" s="113">
        <v>1</v>
      </c>
      <c r="I8" s="113">
        <v>4</v>
      </c>
      <c r="J8" s="114">
        <v>39280</v>
      </c>
      <c r="K8" s="115" t="s">
        <v>93</v>
      </c>
      <c r="L8" s="112">
        <v>45.64</v>
      </c>
      <c r="M8" s="112">
        <v>45.64</v>
      </c>
      <c r="N8" s="112">
        <v>45.64</v>
      </c>
      <c r="O8" s="112">
        <v>45.64</v>
      </c>
      <c r="P8" s="112">
        <v>45.64</v>
      </c>
      <c r="Q8" s="112">
        <v>45.64</v>
      </c>
      <c r="R8" s="112">
        <v>45.64</v>
      </c>
      <c r="S8" s="112">
        <v>45.64</v>
      </c>
      <c r="T8" s="112">
        <v>45.64</v>
      </c>
      <c r="U8" s="112">
        <v>45.64</v>
      </c>
      <c r="V8" s="112">
        <v>45.64</v>
      </c>
      <c r="W8" s="112">
        <v>45.64</v>
      </c>
      <c r="Y8" s="112">
        <v>45.64</v>
      </c>
      <c r="Z8" s="112">
        <v>45.64</v>
      </c>
      <c r="AA8" s="112">
        <v>45.64</v>
      </c>
      <c r="AB8" s="112">
        <v>45.64</v>
      </c>
      <c r="AC8" s="112">
        <v>45.64</v>
      </c>
      <c r="AD8" s="112">
        <v>45.64</v>
      </c>
      <c r="AE8" s="112">
        <v>45.64</v>
      </c>
      <c r="AF8" s="112">
        <v>45.64</v>
      </c>
      <c r="AG8" s="112">
        <v>45.64</v>
      </c>
      <c r="AH8" s="112">
        <v>45.64</v>
      </c>
      <c r="AI8" s="112">
        <v>45.64</v>
      </c>
      <c r="AJ8" s="112">
        <v>45.64</v>
      </c>
      <c r="AL8" s="117"/>
    </row>
    <row r="9" spans="1:38" x14ac:dyDescent="0.3">
      <c r="A9" s="106" t="s">
        <v>98</v>
      </c>
      <c r="B9" s="107" t="s">
        <v>27</v>
      </c>
      <c r="C9" s="108"/>
      <c r="D9" s="109" t="s">
        <v>99</v>
      </c>
      <c r="E9" s="109" t="s">
        <v>100</v>
      </c>
      <c r="F9" s="111" t="s">
        <v>41</v>
      </c>
      <c r="G9" s="112">
        <v>47.2</v>
      </c>
      <c r="H9" s="113">
        <v>1</v>
      </c>
      <c r="I9" s="113">
        <v>4</v>
      </c>
      <c r="J9" s="114">
        <v>40026</v>
      </c>
      <c r="K9" s="115" t="s">
        <v>93</v>
      </c>
      <c r="L9" s="112">
        <v>48.56</v>
      </c>
      <c r="M9" s="112">
        <v>48.56</v>
      </c>
      <c r="N9" s="112">
        <v>48.56</v>
      </c>
      <c r="O9" s="112">
        <v>48.56</v>
      </c>
      <c r="P9" s="112">
        <v>48.56</v>
      </c>
      <c r="Q9" s="112">
        <v>48.56</v>
      </c>
      <c r="R9" s="112">
        <v>48.56</v>
      </c>
      <c r="S9" s="112">
        <v>48.56</v>
      </c>
      <c r="T9" s="112">
        <v>48.56</v>
      </c>
      <c r="U9" s="112">
        <v>48.56</v>
      </c>
      <c r="V9" s="112">
        <v>48.56</v>
      </c>
      <c r="W9" s="112">
        <v>48.56</v>
      </c>
      <c r="Y9" s="112">
        <v>48.56</v>
      </c>
      <c r="Z9" s="112">
        <v>48.56</v>
      </c>
      <c r="AA9" s="112">
        <v>48.56</v>
      </c>
      <c r="AB9" s="112">
        <v>48.56</v>
      </c>
      <c r="AC9" s="112">
        <v>48.56</v>
      </c>
      <c r="AD9" s="112">
        <v>48.56</v>
      </c>
      <c r="AE9" s="112">
        <v>48.56</v>
      </c>
      <c r="AF9" s="112">
        <v>48.56</v>
      </c>
      <c r="AG9" s="112">
        <v>48.56</v>
      </c>
      <c r="AH9" s="112">
        <v>48.56</v>
      </c>
      <c r="AI9" s="112">
        <v>48.56</v>
      </c>
      <c r="AJ9" s="112">
        <v>48.56</v>
      </c>
      <c r="AL9" s="117"/>
    </row>
    <row r="10" spans="1:38" x14ac:dyDescent="0.3">
      <c r="A10" s="106" t="s">
        <v>90</v>
      </c>
      <c r="B10" s="107" t="s">
        <v>27</v>
      </c>
      <c r="C10" s="108"/>
      <c r="D10" s="109" t="s">
        <v>101</v>
      </c>
      <c r="E10" s="109" t="s">
        <v>102</v>
      </c>
      <c r="F10" s="111" t="s">
        <v>84</v>
      </c>
      <c r="G10" s="112">
        <v>46</v>
      </c>
      <c r="H10" s="113">
        <v>1</v>
      </c>
      <c r="I10" s="113">
        <v>4</v>
      </c>
      <c r="J10" s="114">
        <v>39282</v>
      </c>
      <c r="K10" s="115" t="s">
        <v>93</v>
      </c>
      <c r="L10" s="112">
        <v>47.18</v>
      </c>
      <c r="M10" s="112">
        <v>47.18</v>
      </c>
      <c r="N10" s="112">
        <v>47.18</v>
      </c>
      <c r="O10" s="112">
        <v>47.18</v>
      </c>
      <c r="P10" s="112">
        <v>47.18</v>
      </c>
      <c r="Q10" s="112">
        <v>47.18</v>
      </c>
      <c r="R10" s="112">
        <v>47.18</v>
      </c>
      <c r="S10" s="112">
        <v>47.18</v>
      </c>
      <c r="T10" s="112">
        <v>47.18</v>
      </c>
      <c r="U10" s="112">
        <v>47.18</v>
      </c>
      <c r="V10" s="112">
        <v>47.18</v>
      </c>
      <c r="W10" s="112">
        <v>47.18</v>
      </c>
      <c r="Y10" s="112">
        <v>47.18</v>
      </c>
      <c r="Z10" s="112">
        <v>47.18</v>
      </c>
      <c r="AA10" s="112">
        <v>47.18</v>
      </c>
      <c r="AB10" s="112">
        <v>47.18</v>
      </c>
      <c r="AC10" s="112">
        <v>47.18</v>
      </c>
      <c r="AD10" s="112">
        <v>47.18</v>
      </c>
      <c r="AE10" s="112">
        <v>47.18</v>
      </c>
      <c r="AF10" s="112">
        <v>47.18</v>
      </c>
      <c r="AG10" s="112">
        <v>47.18</v>
      </c>
      <c r="AH10" s="112">
        <v>47.18</v>
      </c>
      <c r="AI10" s="112">
        <v>47.18</v>
      </c>
      <c r="AJ10" s="112">
        <v>47.18</v>
      </c>
      <c r="AL10" s="117"/>
    </row>
    <row r="11" spans="1:38" x14ac:dyDescent="0.3">
      <c r="A11" s="106" t="s">
        <v>103</v>
      </c>
      <c r="B11" s="107" t="s">
        <v>27</v>
      </c>
      <c r="C11" s="108" t="s">
        <v>104</v>
      </c>
      <c r="D11" s="109" t="s">
        <v>105</v>
      </c>
      <c r="E11" s="109" t="s">
        <v>106</v>
      </c>
      <c r="F11" s="111" t="s">
        <v>84</v>
      </c>
      <c r="G11" s="112">
        <v>10</v>
      </c>
      <c r="H11" s="113">
        <v>1</v>
      </c>
      <c r="I11" s="113">
        <v>1</v>
      </c>
      <c r="J11" s="114">
        <v>42917</v>
      </c>
      <c r="K11" s="115">
        <v>46568</v>
      </c>
      <c r="L11" s="112">
        <v>10</v>
      </c>
      <c r="M11" s="112">
        <v>10</v>
      </c>
      <c r="N11" s="112">
        <v>10</v>
      </c>
      <c r="O11" s="112">
        <v>10</v>
      </c>
      <c r="P11" s="112">
        <v>10</v>
      </c>
      <c r="Q11" s="112">
        <v>10</v>
      </c>
      <c r="R11" s="112">
        <v>10</v>
      </c>
      <c r="S11" s="112">
        <v>10</v>
      </c>
      <c r="T11" s="112">
        <v>10</v>
      </c>
      <c r="U11" s="112">
        <v>10</v>
      </c>
      <c r="V11" s="112">
        <v>10</v>
      </c>
      <c r="W11" s="112">
        <v>10</v>
      </c>
      <c r="Y11" s="112">
        <v>20</v>
      </c>
      <c r="Z11" s="112">
        <v>20</v>
      </c>
      <c r="AA11" s="112">
        <v>20</v>
      </c>
      <c r="AB11" s="112">
        <v>20</v>
      </c>
      <c r="AC11" s="112">
        <v>20</v>
      </c>
      <c r="AD11" s="112">
        <v>20</v>
      </c>
      <c r="AE11" s="112">
        <v>20</v>
      </c>
      <c r="AF11" s="112">
        <v>20</v>
      </c>
      <c r="AG11" s="112">
        <v>20</v>
      </c>
      <c r="AH11" s="112">
        <v>20</v>
      </c>
      <c r="AI11" s="112">
        <v>20</v>
      </c>
      <c r="AJ11" s="112">
        <v>20</v>
      </c>
      <c r="AL11" s="117"/>
    </row>
    <row r="12" spans="1:38" x14ac:dyDescent="0.3">
      <c r="A12" s="106" t="s">
        <v>103</v>
      </c>
      <c r="B12" s="107" t="s">
        <v>27</v>
      </c>
      <c r="C12" s="108" t="s">
        <v>104</v>
      </c>
      <c r="D12" s="109" t="s">
        <v>107</v>
      </c>
      <c r="E12" s="109" t="s">
        <v>108</v>
      </c>
      <c r="F12" s="111" t="s">
        <v>84</v>
      </c>
      <c r="G12" s="112">
        <v>10</v>
      </c>
      <c r="H12" s="113">
        <v>1</v>
      </c>
      <c r="I12" s="113">
        <v>1</v>
      </c>
      <c r="J12" s="114">
        <v>42917</v>
      </c>
      <c r="K12" s="115">
        <v>46568</v>
      </c>
      <c r="L12" s="112">
        <v>10</v>
      </c>
      <c r="M12" s="112">
        <v>10</v>
      </c>
      <c r="N12" s="112">
        <v>10</v>
      </c>
      <c r="O12" s="112">
        <v>10</v>
      </c>
      <c r="P12" s="112">
        <v>10</v>
      </c>
      <c r="Q12" s="112">
        <v>10</v>
      </c>
      <c r="R12" s="112">
        <v>10</v>
      </c>
      <c r="S12" s="112">
        <v>10</v>
      </c>
      <c r="T12" s="112">
        <v>10</v>
      </c>
      <c r="U12" s="112">
        <v>10</v>
      </c>
      <c r="V12" s="112">
        <v>10</v>
      </c>
      <c r="W12" s="112">
        <v>10</v>
      </c>
      <c r="Y12" s="112">
        <v>20</v>
      </c>
      <c r="Z12" s="112">
        <v>20</v>
      </c>
      <c r="AA12" s="112">
        <v>20</v>
      </c>
      <c r="AB12" s="112">
        <v>20</v>
      </c>
      <c r="AC12" s="112">
        <v>20</v>
      </c>
      <c r="AD12" s="112">
        <v>20</v>
      </c>
      <c r="AE12" s="112">
        <v>20</v>
      </c>
      <c r="AF12" s="112">
        <v>20</v>
      </c>
      <c r="AG12" s="112">
        <v>20</v>
      </c>
      <c r="AH12" s="112">
        <v>20</v>
      </c>
      <c r="AI12" s="112">
        <v>20</v>
      </c>
      <c r="AJ12" s="112">
        <v>20</v>
      </c>
      <c r="AL12" s="117"/>
    </row>
    <row r="13" spans="1:38" x14ac:dyDescent="0.3">
      <c r="A13" s="106" t="s">
        <v>109</v>
      </c>
      <c r="B13" s="107" t="s">
        <v>27</v>
      </c>
      <c r="C13" s="108"/>
      <c r="D13" s="109" t="s">
        <v>110</v>
      </c>
      <c r="E13" s="109" t="s">
        <v>111</v>
      </c>
      <c r="F13" s="111" t="s">
        <v>84</v>
      </c>
      <c r="G13" s="112">
        <v>7.93</v>
      </c>
      <c r="H13" s="113" t="s">
        <v>112</v>
      </c>
      <c r="I13" s="113">
        <v>4</v>
      </c>
      <c r="J13" s="114">
        <v>32140</v>
      </c>
      <c r="K13" s="115">
        <v>46265.999988425923</v>
      </c>
      <c r="L13" s="112">
        <v>3.84</v>
      </c>
      <c r="M13" s="112">
        <v>4.1100000000000003</v>
      </c>
      <c r="N13" s="112">
        <v>8.2799999999999994</v>
      </c>
      <c r="O13" s="112">
        <v>26.35</v>
      </c>
      <c r="P13" s="112">
        <v>6.88</v>
      </c>
      <c r="Q13" s="112">
        <v>5.52</v>
      </c>
      <c r="R13" s="112">
        <v>13.32</v>
      </c>
      <c r="S13" s="112">
        <v>7.93</v>
      </c>
      <c r="T13" s="119"/>
      <c r="U13" s="119"/>
      <c r="V13" s="119"/>
      <c r="W13" s="119"/>
      <c r="Y13" s="112" t="s">
        <v>112</v>
      </c>
      <c r="Z13" s="112" t="s">
        <v>112</v>
      </c>
      <c r="AA13" s="112" t="s">
        <v>112</v>
      </c>
      <c r="AB13" s="112" t="s">
        <v>112</v>
      </c>
      <c r="AC13" s="112" t="s">
        <v>112</v>
      </c>
      <c r="AD13" s="112" t="s">
        <v>112</v>
      </c>
      <c r="AE13" s="112" t="s">
        <v>112</v>
      </c>
      <c r="AF13" s="112" t="s">
        <v>112</v>
      </c>
      <c r="AG13" s="112" t="s">
        <v>112</v>
      </c>
      <c r="AH13" s="112" t="s">
        <v>112</v>
      </c>
      <c r="AI13" s="112" t="s">
        <v>112</v>
      </c>
      <c r="AJ13" s="112" t="s">
        <v>112</v>
      </c>
      <c r="AL13" s="117"/>
    </row>
    <row r="14" spans="1:38" x14ac:dyDescent="0.3">
      <c r="A14" s="106" t="s">
        <v>113</v>
      </c>
      <c r="B14" s="107" t="s">
        <v>27</v>
      </c>
      <c r="C14" s="108" t="s">
        <v>114</v>
      </c>
      <c r="D14" s="109" t="s">
        <v>115</v>
      </c>
      <c r="E14" s="109" t="s">
        <v>116</v>
      </c>
      <c r="F14" s="111" t="s">
        <v>84</v>
      </c>
      <c r="G14" s="112">
        <v>674.7</v>
      </c>
      <c r="H14" s="113">
        <v>1</v>
      </c>
      <c r="I14" s="113">
        <v>4</v>
      </c>
      <c r="J14" s="114">
        <v>43983</v>
      </c>
      <c r="K14" s="115">
        <v>51287</v>
      </c>
      <c r="L14" s="112">
        <v>674.7</v>
      </c>
      <c r="M14" s="112">
        <v>674.7</v>
      </c>
      <c r="N14" s="112">
        <v>674.7</v>
      </c>
      <c r="O14" s="112">
        <v>674.7</v>
      </c>
      <c r="P14" s="112">
        <v>674.7</v>
      </c>
      <c r="Q14" s="112">
        <v>674.7</v>
      </c>
      <c r="R14" s="112">
        <v>674.7</v>
      </c>
      <c r="S14" s="112">
        <v>674.7</v>
      </c>
      <c r="T14" s="112">
        <v>674.7</v>
      </c>
      <c r="U14" s="112">
        <v>674.7</v>
      </c>
      <c r="V14" s="112">
        <v>674.7</v>
      </c>
      <c r="W14" s="112">
        <v>674.7</v>
      </c>
      <c r="Y14" s="112">
        <v>541.94000000000005</v>
      </c>
      <c r="Z14" s="112">
        <v>541.94000000000005</v>
      </c>
      <c r="AA14" s="112">
        <v>541.94000000000005</v>
      </c>
      <c r="AB14" s="112">
        <v>541.94000000000005</v>
      </c>
      <c r="AC14" s="112">
        <v>541.94000000000005</v>
      </c>
      <c r="AD14" s="112">
        <v>541.94000000000005</v>
      </c>
      <c r="AE14" s="112">
        <v>541.94000000000005</v>
      </c>
      <c r="AF14" s="112">
        <v>541.94000000000005</v>
      </c>
      <c r="AG14" s="112">
        <v>541.94000000000005</v>
      </c>
      <c r="AH14" s="112">
        <v>541.94000000000005</v>
      </c>
      <c r="AI14" s="112">
        <v>541.94000000000005</v>
      </c>
      <c r="AJ14" s="112">
        <v>541.94000000000005</v>
      </c>
      <c r="AL14" s="117"/>
    </row>
    <row r="15" spans="1:38" x14ac:dyDescent="0.3">
      <c r="A15" s="106" t="s">
        <v>113</v>
      </c>
      <c r="B15" s="107" t="s">
        <v>27</v>
      </c>
      <c r="C15" s="108" t="s">
        <v>114</v>
      </c>
      <c r="D15" s="109" t="s">
        <v>117</v>
      </c>
      <c r="E15" s="109" t="s">
        <v>118</v>
      </c>
      <c r="F15" s="111" t="s">
        <v>84</v>
      </c>
      <c r="G15" s="112">
        <v>673.8</v>
      </c>
      <c r="H15" s="113">
        <v>1</v>
      </c>
      <c r="I15" s="113">
        <v>4</v>
      </c>
      <c r="J15" s="114">
        <v>43952</v>
      </c>
      <c r="K15" s="115">
        <v>51256</v>
      </c>
      <c r="L15" s="112">
        <v>673.8</v>
      </c>
      <c r="M15" s="112">
        <v>673.8</v>
      </c>
      <c r="N15" s="112">
        <v>673.8</v>
      </c>
      <c r="O15" s="112">
        <v>673.8</v>
      </c>
      <c r="P15" s="112">
        <v>673.8</v>
      </c>
      <c r="Q15" s="112">
        <v>673.8</v>
      </c>
      <c r="R15" s="112">
        <v>673.8</v>
      </c>
      <c r="S15" s="112">
        <v>673.8</v>
      </c>
      <c r="T15" s="112">
        <v>673.8</v>
      </c>
      <c r="U15" s="112">
        <v>673.8</v>
      </c>
      <c r="V15" s="112">
        <v>673.8</v>
      </c>
      <c r="W15" s="112">
        <v>673.8</v>
      </c>
      <c r="Y15" s="112">
        <v>534.64</v>
      </c>
      <c r="Z15" s="112">
        <v>534.64</v>
      </c>
      <c r="AA15" s="112">
        <v>534.64</v>
      </c>
      <c r="AB15" s="112">
        <v>534.64</v>
      </c>
      <c r="AC15" s="112">
        <v>534.64</v>
      </c>
      <c r="AD15" s="112">
        <v>534.64</v>
      </c>
      <c r="AE15" s="112">
        <v>534.64</v>
      </c>
      <c r="AF15" s="112">
        <v>534.64</v>
      </c>
      <c r="AG15" s="112">
        <v>534.64</v>
      </c>
      <c r="AH15" s="112">
        <v>534.64</v>
      </c>
      <c r="AI15" s="112">
        <v>534.64</v>
      </c>
      <c r="AJ15" s="112">
        <v>534.64</v>
      </c>
      <c r="AL15" s="117"/>
    </row>
    <row r="16" spans="1:38" x14ac:dyDescent="0.3">
      <c r="A16" s="106" t="s">
        <v>113</v>
      </c>
      <c r="B16" s="107" t="s">
        <v>27</v>
      </c>
      <c r="C16" s="108" t="s">
        <v>114</v>
      </c>
      <c r="D16" s="109" t="s">
        <v>119</v>
      </c>
      <c r="E16" s="109" t="s">
        <v>120</v>
      </c>
      <c r="F16" s="111" t="s">
        <v>84</v>
      </c>
      <c r="G16" s="112">
        <v>49</v>
      </c>
      <c r="H16" s="113">
        <v>1</v>
      </c>
      <c r="I16" s="113">
        <v>4</v>
      </c>
      <c r="J16" s="114">
        <v>44013</v>
      </c>
      <c r="K16" s="115">
        <v>51317</v>
      </c>
      <c r="L16" s="112">
        <v>49</v>
      </c>
      <c r="M16" s="112">
        <v>49</v>
      </c>
      <c r="N16" s="112">
        <v>49</v>
      </c>
      <c r="O16" s="112">
        <v>49</v>
      </c>
      <c r="P16" s="112">
        <v>49</v>
      </c>
      <c r="Q16" s="112">
        <v>49</v>
      </c>
      <c r="R16" s="112">
        <v>49</v>
      </c>
      <c r="S16" s="112">
        <v>49</v>
      </c>
      <c r="T16" s="112">
        <v>49</v>
      </c>
      <c r="U16" s="112">
        <v>49</v>
      </c>
      <c r="V16" s="112">
        <v>49</v>
      </c>
      <c r="W16" s="112">
        <v>49</v>
      </c>
      <c r="Y16" s="112">
        <v>49</v>
      </c>
      <c r="Z16" s="112">
        <v>49</v>
      </c>
      <c r="AA16" s="112">
        <v>49</v>
      </c>
      <c r="AB16" s="112">
        <v>49</v>
      </c>
      <c r="AC16" s="112">
        <v>49</v>
      </c>
      <c r="AD16" s="112">
        <v>49</v>
      </c>
      <c r="AE16" s="112">
        <v>49</v>
      </c>
      <c r="AF16" s="112">
        <v>49</v>
      </c>
      <c r="AG16" s="112">
        <v>49</v>
      </c>
      <c r="AH16" s="112">
        <v>49</v>
      </c>
      <c r="AI16" s="112">
        <v>49</v>
      </c>
      <c r="AJ16" s="112">
        <v>49</v>
      </c>
      <c r="AL16" s="117"/>
    </row>
    <row r="17" spans="1:38" x14ac:dyDescent="0.3">
      <c r="A17" s="106" t="s">
        <v>113</v>
      </c>
      <c r="B17" s="107" t="s">
        <v>27</v>
      </c>
      <c r="C17" s="108" t="s">
        <v>114</v>
      </c>
      <c r="D17" s="109" t="s">
        <v>119</v>
      </c>
      <c r="E17" s="109" t="s">
        <v>121</v>
      </c>
      <c r="F17" s="111" t="s">
        <v>84</v>
      </c>
      <c r="G17" s="112">
        <v>49</v>
      </c>
      <c r="H17" s="113">
        <v>1</v>
      </c>
      <c r="I17" s="113">
        <v>4</v>
      </c>
      <c r="J17" s="114">
        <v>44013</v>
      </c>
      <c r="K17" s="115">
        <v>51317</v>
      </c>
      <c r="L17" s="112">
        <v>49</v>
      </c>
      <c r="M17" s="112">
        <v>49</v>
      </c>
      <c r="N17" s="112">
        <v>49</v>
      </c>
      <c r="O17" s="112">
        <v>49</v>
      </c>
      <c r="P17" s="112">
        <v>49</v>
      </c>
      <c r="Q17" s="112">
        <v>49</v>
      </c>
      <c r="R17" s="112">
        <v>49</v>
      </c>
      <c r="S17" s="112">
        <v>49</v>
      </c>
      <c r="T17" s="112">
        <v>49</v>
      </c>
      <c r="U17" s="112">
        <v>49</v>
      </c>
      <c r="V17" s="112">
        <v>49</v>
      </c>
      <c r="W17" s="112">
        <v>49</v>
      </c>
      <c r="Y17" s="112">
        <v>49</v>
      </c>
      <c r="Z17" s="112">
        <v>49</v>
      </c>
      <c r="AA17" s="112">
        <v>49</v>
      </c>
      <c r="AB17" s="112">
        <v>49</v>
      </c>
      <c r="AC17" s="112">
        <v>49</v>
      </c>
      <c r="AD17" s="112">
        <v>49</v>
      </c>
      <c r="AE17" s="112">
        <v>49</v>
      </c>
      <c r="AF17" s="112">
        <v>49</v>
      </c>
      <c r="AG17" s="112">
        <v>49</v>
      </c>
      <c r="AH17" s="112">
        <v>49</v>
      </c>
      <c r="AI17" s="112">
        <v>49</v>
      </c>
      <c r="AJ17" s="112">
        <v>49</v>
      </c>
      <c r="AL17" s="117"/>
    </row>
    <row r="18" spans="1:38" x14ac:dyDescent="0.3">
      <c r="A18" s="106" t="s">
        <v>113</v>
      </c>
      <c r="B18" s="107" t="s">
        <v>27</v>
      </c>
      <c r="C18" s="108" t="s">
        <v>114</v>
      </c>
      <c r="D18" s="109" t="s">
        <v>122</v>
      </c>
      <c r="E18" s="109" t="s">
        <v>123</v>
      </c>
      <c r="F18" s="111" t="s">
        <v>84</v>
      </c>
      <c r="G18" s="112">
        <v>100</v>
      </c>
      <c r="H18" s="113">
        <v>1</v>
      </c>
      <c r="I18" s="113">
        <v>1</v>
      </c>
      <c r="J18" s="114">
        <v>44197</v>
      </c>
      <c r="K18" s="115">
        <v>51501</v>
      </c>
      <c r="L18" s="112">
        <v>100</v>
      </c>
      <c r="M18" s="112">
        <v>100</v>
      </c>
      <c r="N18" s="112">
        <v>100</v>
      </c>
      <c r="O18" s="112">
        <v>100</v>
      </c>
      <c r="P18" s="112">
        <v>100</v>
      </c>
      <c r="Q18" s="112">
        <v>100</v>
      </c>
      <c r="R18" s="112">
        <v>100</v>
      </c>
      <c r="S18" s="112">
        <v>100</v>
      </c>
      <c r="T18" s="112">
        <v>100</v>
      </c>
      <c r="U18" s="112">
        <v>100</v>
      </c>
      <c r="V18" s="112">
        <v>100</v>
      </c>
      <c r="W18" s="112">
        <v>100</v>
      </c>
      <c r="Y18" s="112">
        <v>200</v>
      </c>
      <c r="Z18" s="112">
        <v>200</v>
      </c>
      <c r="AA18" s="112">
        <v>200</v>
      </c>
      <c r="AB18" s="112">
        <v>200</v>
      </c>
      <c r="AC18" s="112">
        <v>200</v>
      </c>
      <c r="AD18" s="112">
        <v>200</v>
      </c>
      <c r="AE18" s="112">
        <v>200</v>
      </c>
      <c r="AF18" s="112">
        <v>200</v>
      </c>
      <c r="AG18" s="112">
        <v>200</v>
      </c>
      <c r="AH18" s="112">
        <v>200</v>
      </c>
      <c r="AI18" s="112">
        <v>200</v>
      </c>
      <c r="AJ18" s="112">
        <v>200</v>
      </c>
      <c r="AL18" s="117"/>
    </row>
    <row r="19" spans="1:38" x14ac:dyDescent="0.3">
      <c r="A19" s="106" t="s">
        <v>124</v>
      </c>
      <c r="B19" s="107" t="s">
        <v>27</v>
      </c>
      <c r="C19" s="108" t="s">
        <v>114</v>
      </c>
      <c r="D19" s="109" t="s">
        <v>125</v>
      </c>
      <c r="E19" s="109" t="s">
        <v>126</v>
      </c>
      <c r="F19" s="111" t="s">
        <v>41</v>
      </c>
      <c r="G19" s="112">
        <v>100</v>
      </c>
      <c r="H19" s="113">
        <v>3</v>
      </c>
      <c r="I19" s="113">
        <v>1</v>
      </c>
      <c r="J19" s="114">
        <v>44378</v>
      </c>
      <c r="K19" s="115">
        <v>51591</v>
      </c>
      <c r="L19" s="112">
        <v>100</v>
      </c>
      <c r="M19" s="112">
        <v>100</v>
      </c>
      <c r="N19" s="112">
        <v>100</v>
      </c>
      <c r="O19" s="112">
        <v>100</v>
      </c>
      <c r="P19" s="112">
        <v>100</v>
      </c>
      <c r="Q19" s="112">
        <v>100</v>
      </c>
      <c r="R19" s="112">
        <v>100</v>
      </c>
      <c r="S19" s="112">
        <v>100</v>
      </c>
      <c r="T19" s="112">
        <v>100</v>
      </c>
      <c r="U19" s="112">
        <v>100</v>
      </c>
      <c r="V19" s="112">
        <v>100</v>
      </c>
      <c r="W19" s="112">
        <v>100</v>
      </c>
      <c r="Y19" s="112">
        <v>200</v>
      </c>
      <c r="Z19" s="112">
        <v>200</v>
      </c>
      <c r="AA19" s="112">
        <v>200</v>
      </c>
      <c r="AB19" s="112">
        <v>200</v>
      </c>
      <c r="AC19" s="112">
        <v>200</v>
      </c>
      <c r="AD19" s="112">
        <v>200</v>
      </c>
      <c r="AE19" s="112">
        <v>200</v>
      </c>
      <c r="AF19" s="112">
        <v>200</v>
      </c>
      <c r="AG19" s="112">
        <v>200</v>
      </c>
      <c r="AH19" s="112">
        <v>200</v>
      </c>
      <c r="AI19" s="112">
        <v>200</v>
      </c>
      <c r="AJ19" s="112">
        <v>200</v>
      </c>
      <c r="AL19" s="117"/>
    </row>
    <row r="20" spans="1:38" x14ac:dyDescent="0.3">
      <c r="A20" s="106" t="s">
        <v>127</v>
      </c>
      <c r="B20" s="107" t="s">
        <v>27</v>
      </c>
      <c r="C20" s="108" t="s">
        <v>114</v>
      </c>
      <c r="D20" s="109" t="s">
        <v>128</v>
      </c>
      <c r="E20" s="109" t="s">
        <v>129</v>
      </c>
      <c r="F20" s="111" t="s">
        <v>41</v>
      </c>
      <c r="G20" s="112">
        <v>40</v>
      </c>
      <c r="H20" s="113">
        <v>3</v>
      </c>
      <c r="I20" s="113">
        <v>1</v>
      </c>
      <c r="J20" s="114">
        <v>45444</v>
      </c>
      <c r="K20" s="115">
        <v>51470</v>
      </c>
      <c r="L20" s="112">
        <v>40</v>
      </c>
      <c r="M20" s="112">
        <v>40</v>
      </c>
      <c r="N20" s="112">
        <v>40</v>
      </c>
      <c r="O20" s="112">
        <v>40</v>
      </c>
      <c r="P20" s="112">
        <v>40</v>
      </c>
      <c r="Q20" s="112">
        <v>40</v>
      </c>
      <c r="R20" s="112">
        <v>40</v>
      </c>
      <c r="S20" s="112">
        <v>40</v>
      </c>
      <c r="T20" s="112">
        <v>40</v>
      </c>
      <c r="U20" s="112">
        <v>40</v>
      </c>
      <c r="V20" s="112">
        <v>40</v>
      </c>
      <c r="W20" s="112">
        <v>40</v>
      </c>
      <c r="Y20" s="112">
        <v>80</v>
      </c>
      <c r="Z20" s="112">
        <v>80</v>
      </c>
      <c r="AA20" s="112">
        <v>80</v>
      </c>
      <c r="AB20" s="112">
        <v>80</v>
      </c>
      <c r="AC20" s="112">
        <v>80</v>
      </c>
      <c r="AD20" s="112">
        <v>80</v>
      </c>
      <c r="AE20" s="112">
        <v>80</v>
      </c>
      <c r="AF20" s="112">
        <v>80</v>
      </c>
      <c r="AG20" s="112">
        <v>80</v>
      </c>
      <c r="AH20" s="112">
        <v>80</v>
      </c>
      <c r="AI20" s="112">
        <v>80</v>
      </c>
      <c r="AJ20" s="112">
        <v>80</v>
      </c>
      <c r="AL20" s="117"/>
    </row>
    <row r="21" spans="1:38" x14ac:dyDescent="0.3">
      <c r="A21" s="106" t="s">
        <v>127</v>
      </c>
      <c r="B21" s="107" t="s">
        <v>27</v>
      </c>
      <c r="C21" s="108" t="s">
        <v>114</v>
      </c>
      <c r="D21" s="109" t="s">
        <v>130</v>
      </c>
      <c r="E21" s="109" t="s">
        <v>131</v>
      </c>
      <c r="F21" s="111" t="s">
        <v>41</v>
      </c>
      <c r="G21" s="112">
        <v>10</v>
      </c>
      <c r="H21" s="113">
        <v>3</v>
      </c>
      <c r="I21" s="113">
        <v>1</v>
      </c>
      <c r="J21" s="114">
        <v>44287</v>
      </c>
      <c r="K21" s="115">
        <v>51470</v>
      </c>
      <c r="L21" s="112">
        <v>10</v>
      </c>
      <c r="M21" s="112">
        <v>10</v>
      </c>
      <c r="N21" s="112">
        <v>10</v>
      </c>
      <c r="O21" s="112">
        <v>10</v>
      </c>
      <c r="P21" s="112">
        <v>10</v>
      </c>
      <c r="Q21" s="112">
        <v>10</v>
      </c>
      <c r="R21" s="112">
        <v>10</v>
      </c>
      <c r="S21" s="112">
        <v>10</v>
      </c>
      <c r="T21" s="112">
        <v>10</v>
      </c>
      <c r="U21" s="112">
        <v>10</v>
      </c>
      <c r="V21" s="112">
        <v>10</v>
      </c>
      <c r="W21" s="112">
        <v>10</v>
      </c>
      <c r="Y21" s="112">
        <v>20</v>
      </c>
      <c r="Z21" s="112">
        <v>20</v>
      </c>
      <c r="AA21" s="112">
        <v>20</v>
      </c>
      <c r="AB21" s="112">
        <v>20</v>
      </c>
      <c r="AC21" s="112">
        <v>20</v>
      </c>
      <c r="AD21" s="112">
        <v>20</v>
      </c>
      <c r="AE21" s="112">
        <v>20</v>
      </c>
      <c r="AF21" s="112">
        <v>20</v>
      </c>
      <c r="AG21" s="112">
        <v>20</v>
      </c>
      <c r="AH21" s="112">
        <v>20</v>
      </c>
      <c r="AI21" s="112">
        <v>20</v>
      </c>
      <c r="AJ21" s="112">
        <v>20</v>
      </c>
      <c r="AL21" s="117"/>
    </row>
    <row r="22" spans="1:38" x14ac:dyDescent="0.3">
      <c r="A22" s="106" t="s">
        <v>127</v>
      </c>
      <c r="B22" s="107" t="s">
        <v>27</v>
      </c>
      <c r="C22" s="108" t="s">
        <v>114</v>
      </c>
      <c r="D22" s="109" t="s">
        <v>132</v>
      </c>
      <c r="E22" s="109" t="s">
        <v>133</v>
      </c>
      <c r="F22" s="111" t="s">
        <v>41</v>
      </c>
      <c r="G22" s="112">
        <v>11</v>
      </c>
      <c r="H22" s="113">
        <v>3</v>
      </c>
      <c r="I22" s="113">
        <v>1</v>
      </c>
      <c r="J22" s="114">
        <v>44348</v>
      </c>
      <c r="K22" s="115">
        <v>51501</v>
      </c>
      <c r="L22" s="112">
        <v>11</v>
      </c>
      <c r="M22" s="112">
        <v>11</v>
      </c>
      <c r="N22" s="112">
        <v>11</v>
      </c>
      <c r="O22" s="112">
        <v>11</v>
      </c>
      <c r="P22" s="112">
        <v>11</v>
      </c>
      <c r="Q22" s="112">
        <v>11</v>
      </c>
      <c r="R22" s="112">
        <v>11</v>
      </c>
      <c r="S22" s="112">
        <v>11</v>
      </c>
      <c r="T22" s="112">
        <v>11</v>
      </c>
      <c r="U22" s="112">
        <v>11</v>
      </c>
      <c r="V22" s="112">
        <v>11</v>
      </c>
      <c r="W22" s="112">
        <v>11</v>
      </c>
      <c r="Y22" s="112">
        <v>22</v>
      </c>
      <c r="Z22" s="112">
        <v>22</v>
      </c>
      <c r="AA22" s="112">
        <v>22</v>
      </c>
      <c r="AB22" s="112">
        <v>22</v>
      </c>
      <c r="AC22" s="112">
        <v>22</v>
      </c>
      <c r="AD22" s="112">
        <v>22</v>
      </c>
      <c r="AE22" s="112">
        <v>22</v>
      </c>
      <c r="AF22" s="112">
        <v>22</v>
      </c>
      <c r="AG22" s="112">
        <v>22</v>
      </c>
      <c r="AH22" s="112">
        <v>22</v>
      </c>
      <c r="AI22" s="112">
        <v>22</v>
      </c>
      <c r="AJ22" s="112">
        <v>22</v>
      </c>
      <c r="AL22" s="117"/>
    </row>
    <row r="23" spans="1:38" x14ac:dyDescent="0.3">
      <c r="A23" s="106" t="s">
        <v>127</v>
      </c>
      <c r="B23" s="107" t="s">
        <v>27</v>
      </c>
      <c r="C23" s="108" t="s">
        <v>114</v>
      </c>
      <c r="D23" s="109" t="s">
        <v>134</v>
      </c>
      <c r="E23" s="109" t="s">
        <v>129</v>
      </c>
      <c r="F23" s="111" t="s">
        <v>41</v>
      </c>
      <c r="G23" s="112">
        <v>5</v>
      </c>
      <c r="H23" s="113">
        <v>3</v>
      </c>
      <c r="I23" s="113">
        <v>1</v>
      </c>
      <c r="J23" s="114">
        <v>45444</v>
      </c>
      <c r="K23" s="115">
        <v>51591</v>
      </c>
      <c r="L23" s="112">
        <v>5</v>
      </c>
      <c r="M23" s="112">
        <v>5</v>
      </c>
      <c r="N23" s="112">
        <v>5</v>
      </c>
      <c r="O23" s="112">
        <v>5</v>
      </c>
      <c r="P23" s="112">
        <v>5</v>
      </c>
      <c r="Q23" s="112">
        <v>5</v>
      </c>
      <c r="R23" s="112">
        <v>5</v>
      </c>
      <c r="S23" s="112">
        <v>5</v>
      </c>
      <c r="T23" s="112">
        <v>5</v>
      </c>
      <c r="U23" s="112">
        <v>5</v>
      </c>
      <c r="V23" s="112">
        <v>5</v>
      </c>
      <c r="W23" s="112">
        <v>5</v>
      </c>
      <c r="Y23" s="112">
        <v>10</v>
      </c>
      <c r="Z23" s="112">
        <v>10</v>
      </c>
      <c r="AA23" s="112">
        <v>10</v>
      </c>
      <c r="AB23" s="112">
        <v>10</v>
      </c>
      <c r="AC23" s="112">
        <v>10</v>
      </c>
      <c r="AD23" s="112">
        <v>10</v>
      </c>
      <c r="AE23" s="112">
        <v>10</v>
      </c>
      <c r="AF23" s="112">
        <v>10</v>
      </c>
      <c r="AG23" s="112">
        <v>10</v>
      </c>
      <c r="AH23" s="112">
        <v>10</v>
      </c>
      <c r="AI23" s="112">
        <v>10</v>
      </c>
      <c r="AJ23" s="112">
        <v>10</v>
      </c>
      <c r="AL23" s="117"/>
    </row>
    <row r="24" spans="1:38" x14ac:dyDescent="0.3">
      <c r="A24" s="106" t="s">
        <v>135</v>
      </c>
      <c r="B24" s="107" t="s">
        <v>27</v>
      </c>
      <c r="C24" s="108" t="s">
        <v>136</v>
      </c>
      <c r="D24" s="109" t="s">
        <v>137</v>
      </c>
      <c r="E24" s="109" t="s">
        <v>138</v>
      </c>
      <c r="F24" s="111" t="s">
        <v>41</v>
      </c>
      <c r="G24" s="112">
        <v>22</v>
      </c>
      <c r="H24" s="113" t="s">
        <v>139</v>
      </c>
      <c r="I24" s="113">
        <v>4</v>
      </c>
      <c r="J24" s="114">
        <v>43831</v>
      </c>
      <c r="K24" s="115">
        <v>46387</v>
      </c>
      <c r="L24" s="112">
        <v>21.67</v>
      </c>
      <c r="M24" s="112">
        <v>17.27</v>
      </c>
      <c r="N24" s="112">
        <v>21.67</v>
      </c>
      <c r="O24" s="112">
        <v>21.67</v>
      </c>
      <c r="P24" s="112">
        <v>21.35</v>
      </c>
      <c r="Q24" s="112">
        <v>21.7</v>
      </c>
      <c r="R24" s="112">
        <v>20.79</v>
      </c>
      <c r="S24" s="112">
        <v>12.74</v>
      </c>
      <c r="T24" s="112">
        <v>12.55</v>
      </c>
      <c r="U24" s="112">
        <v>12.74</v>
      </c>
      <c r="V24" s="112">
        <v>12.27</v>
      </c>
      <c r="W24" s="112">
        <v>13.32</v>
      </c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L24" s="117"/>
    </row>
    <row r="25" spans="1:38" x14ac:dyDescent="0.3">
      <c r="A25" s="106" t="s">
        <v>140</v>
      </c>
      <c r="B25" s="107" t="s">
        <v>27</v>
      </c>
      <c r="C25" s="108" t="s">
        <v>136</v>
      </c>
      <c r="D25" s="109" t="s">
        <v>137</v>
      </c>
      <c r="E25" s="109" t="s">
        <v>141</v>
      </c>
      <c r="F25" s="111" t="s">
        <v>41</v>
      </c>
      <c r="G25" s="112">
        <v>18.09</v>
      </c>
      <c r="H25" s="113" t="s">
        <v>139</v>
      </c>
      <c r="I25" s="113">
        <v>4</v>
      </c>
      <c r="J25" s="114">
        <v>44075</v>
      </c>
      <c r="K25" s="115">
        <v>46387</v>
      </c>
      <c r="L25" s="112">
        <v>19.87</v>
      </c>
      <c r="M25" s="112">
        <v>19.87</v>
      </c>
      <c r="N25" s="112">
        <v>19.87</v>
      </c>
      <c r="O25" s="112">
        <v>19.87</v>
      </c>
      <c r="P25" s="112">
        <v>19.87</v>
      </c>
      <c r="Q25" s="112">
        <v>19.87</v>
      </c>
      <c r="R25" s="112">
        <v>19.87</v>
      </c>
      <c r="S25" s="112">
        <v>19.87</v>
      </c>
      <c r="T25" s="112">
        <v>19.309999999999999</v>
      </c>
      <c r="U25" s="112">
        <v>19.829999999999998</v>
      </c>
      <c r="V25" s="112">
        <v>18.36</v>
      </c>
      <c r="W25" s="112">
        <v>19.87</v>
      </c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L25" s="117"/>
    </row>
    <row r="26" spans="1:38" x14ac:dyDescent="0.3">
      <c r="A26" s="120"/>
      <c r="B26" s="121"/>
      <c r="C26" s="122"/>
      <c r="D26" s="120"/>
      <c r="E26" s="121"/>
      <c r="F26" s="123"/>
      <c r="G26" s="124"/>
      <c r="H26" s="121"/>
      <c r="I26" s="121"/>
      <c r="J26" s="125"/>
      <c r="K26" s="125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L26" s="117"/>
    </row>
    <row r="27" spans="1:38" x14ac:dyDescent="0.3">
      <c r="A27" s="127" t="s">
        <v>179</v>
      </c>
      <c r="B27" s="127"/>
      <c r="C27" s="127"/>
      <c r="D27" s="127" t="s">
        <v>180</v>
      </c>
      <c r="E27" s="127" t="s">
        <v>146</v>
      </c>
      <c r="F27" s="127" t="s">
        <v>31</v>
      </c>
      <c r="G27" s="127"/>
      <c r="H27" s="127"/>
      <c r="I27" s="127"/>
      <c r="J27" s="128">
        <v>45658</v>
      </c>
      <c r="K27" s="128">
        <v>46022</v>
      </c>
      <c r="L27" s="128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30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92" t="s">
        <v>112</v>
      </c>
      <c r="AL27" s="117"/>
    </row>
    <row r="28" spans="1:38" x14ac:dyDescent="0.3">
      <c r="A28" s="138"/>
      <c r="B28" s="139"/>
      <c r="C28" s="139"/>
      <c r="D28" s="140"/>
      <c r="E28" s="141"/>
      <c r="F28" s="142"/>
      <c r="G28" s="143"/>
      <c r="H28" s="144"/>
      <c r="I28" s="144"/>
      <c r="J28" s="145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26"/>
      <c r="V28" s="126"/>
      <c r="W28" s="12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L28" s="117"/>
    </row>
    <row r="29" spans="1:38" ht="53.4" x14ac:dyDescent="0.3">
      <c r="A29" s="147" t="s">
        <v>149</v>
      </c>
      <c r="B29" s="148"/>
      <c r="C29" s="148" t="s">
        <v>75</v>
      </c>
      <c r="D29" s="147" t="s">
        <v>76</v>
      </c>
      <c r="E29" s="149" t="s">
        <v>4</v>
      </c>
      <c r="F29" s="150" t="s">
        <v>5</v>
      </c>
      <c r="G29" s="150" t="s">
        <v>6</v>
      </c>
      <c r="H29" s="151" t="s">
        <v>77</v>
      </c>
      <c r="I29" s="152"/>
      <c r="J29" s="153" t="s">
        <v>143</v>
      </c>
      <c r="K29" s="153" t="s">
        <v>11</v>
      </c>
      <c r="L29" s="154" t="s">
        <v>61</v>
      </c>
      <c r="M29" s="154" t="s">
        <v>62</v>
      </c>
      <c r="N29" s="154" t="s">
        <v>63</v>
      </c>
      <c r="O29" s="154" t="s">
        <v>64</v>
      </c>
      <c r="P29" s="154" t="s">
        <v>65</v>
      </c>
      <c r="Q29" s="154" t="s">
        <v>66</v>
      </c>
      <c r="R29" s="154" t="s">
        <v>67</v>
      </c>
      <c r="S29" s="154" t="s">
        <v>68</v>
      </c>
      <c r="T29" s="154" t="s">
        <v>69</v>
      </c>
      <c r="U29" s="154" t="s">
        <v>70</v>
      </c>
      <c r="V29" s="154" t="s">
        <v>71</v>
      </c>
      <c r="W29" s="154" t="s">
        <v>72</v>
      </c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L29" s="117"/>
    </row>
    <row r="30" spans="1:38" ht="14.4" x14ac:dyDescent="0.3">
      <c r="A30" s="155" t="s">
        <v>113</v>
      </c>
      <c r="B30" s="156" t="s">
        <v>27</v>
      </c>
      <c r="C30" s="157" t="s">
        <v>150</v>
      </c>
      <c r="D30" s="158" t="s">
        <v>218</v>
      </c>
      <c r="E30" s="159" t="s">
        <v>152</v>
      </c>
      <c r="F30" s="160" t="s">
        <v>84</v>
      </c>
      <c r="G30" s="161">
        <v>5</v>
      </c>
      <c r="H30" s="162"/>
      <c r="I30" s="162"/>
      <c r="J30" s="163">
        <v>43040</v>
      </c>
      <c r="K30" s="163">
        <v>46872</v>
      </c>
      <c r="L30" s="164">
        <v>5</v>
      </c>
      <c r="M30" s="160">
        <v>5</v>
      </c>
      <c r="N30" s="160">
        <v>5</v>
      </c>
      <c r="O30" s="160">
        <v>5</v>
      </c>
      <c r="P30" s="160">
        <v>5</v>
      </c>
      <c r="Q30" s="160">
        <v>5</v>
      </c>
      <c r="R30" s="160">
        <v>5</v>
      </c>
      <c r="S30" s="160">
        <v>5</v>
      </c>
      <c r="T30" s="160">
        <v>5</v>
      </c>
      <c r="U30" s="160">
        <v>5</v>
      </c>
      <c r="V30" s="160">
        <v>5</v>
      </c>
      <c r="W30" s="160">
        <v>5</v>
      </c>
    </row>
    <row r="31" spans="1:38" ht="14.4" x14ac:dyDescent="0.3">
      <c r="A31" s="155" t="s">
        <v>113</v>
      </c>
      <c r="B31" s="156" t="s">
        <v>27</v>
      </c>
      <c r="C31" s="157" t="s">
        <v>150</v>
      </c>
      <c r="D31" s="158" t="s">
        <v>219</v>
      </c>
      <c r="E31" s="159" t="s">
        <v>220</v>
      </c>
      <c r="F31" s="160" t="s">
        <v>84</v>
      </c>
      <c r="G31" s="161">
        <v>5</v>
      </c>
      <c r="H31" s="162"/>
      <c r="I31" s="162"/>
      <c r="J31" s="163">
        <v>43132</v>
      </c>
      <c r="K31" s="163">
        <v>46965</v>
      </c>
      <c r="L31" s="164">
        <v>5</v>
      </c>
      <c r="M31" s="164">
        <v>5</v>
      </c>
      <c r="N31" s="164">
        <v>5</v>
      </c>
      <c r="O31" s="164">
        <v>5</v>
      </c>
      <c r="P31" s="164">
        <v>5</v>
      </c>
      <c r="Q31" s="164">
        <v>5</v>
      </c>
      <c r="R31" s="164">
        <v>5</v>
      </c>
      <c r="S31" s="164">
        <v>5</v>
      </c>
      <c r="T31" s="164">
        <v>5</v>
      </c>
      <c r="U31" s="164">
        <v>5</v>
      </c>
      <c r="V31" s="164">
        <v>5</v>
      </c>
      <c r="W31" s="164">
        <v>5</v>
      </c>
    </row>
    <row r="32" spans="1:38" ht="14.4" x14ac:dyDescent="0.3">
      <c r="A32" s="155" t="s">
        <v>113</v>
      </c>
      <c r="B32" s="156" t="s">
        <v>27</v>
      </c>
      <c r="C32" s="157" t="s">
        <v>150</v>
      </c>
      <c r="D32" s="158" t="s">
        <v>221</v>
      </c>
      <c r="E32" s="159" t="s">
        <v>222</v>
      </c>
      <c r="F32" s="160" t="s">
        <v>84</v>
      </c>
      <c r="G32" s="161">
        <v>25</v>
      </c>
      <c r="H32" s="162"/>
      <c r="I32" s="162"/>
      <c r="J32" s="163">
        <v>43556</v>
      </c>
      <c r="K32" s="163">
        <v>47299</v>
      </c>
      <c r="L32" s="164">
        <v>25</v>
      </c>
      <c r="M32" s="164">
        <v>25</v>
      </c>
      <c r="N32" s="164">
        <v>25</v>
      </c>
      <c r="O32" s="164">
        <v>25</v>
      </c>
      <c r="P32" s="164">
        <v>25</v>
      </c>
      <c r="Q32" s="164">
        <v>25</v>
      </c>
      <c r="R32" s="164">
        <v>25</v>
      </c>
      <c r="S32" s="164">
        <v>25</v>
      </c>
      <c r="T32" s="164">
        <v>25</v>
      </c>
      <c r="U32" s="164">
        <v>25</v>
      </c>
      <c r="V32" s="164">
        <v>25</v>
      </c>
      <c r="W32" s="164">
        <v>25</v>
      </c>
    </row>
    <row r="33" spans="1:36" ht="14.4" x14ac:dyDescent="0.3">
      <c r="A33" s="155" t="s">
        <v>113</v>
      </c>
      <c r="B33" s="156" t="s">
        <v>27</v>
      </c>
      <c r="C33" s="157" t="s">
        <v>150</v>
      </c>
      <c r="D33" s="158" t="s">
        <v>223</v>
      </c>
      <c r="E33" s="159" t="s">
        <v>224</v>
      </c>
      <c r="F33" s="160" t="s">
        <v>84</v>
      </c>
      <c r="G33" s="161">
        <v>15</v>
      </c>
      <c r="H33" s="162"/>
      <c r="I33" s="162"/>
      <c r="J33" s="163">
        <v>43891</v>
      </c>
      <c r="K33" s="163">
        <v>47542</v>
      </c>
      <c r="L33" s="164">
        <v>15</v>
      </c>
      <c r="M33" s="164">
        <v>15</v>
      </c>
      <c r="N33" s="164">
        <v>15</v>
      </c>
      <c r="O33" s="164">
        <v>15</v>
      </c>
      <c r="P33" s="164">
        <v>15</v>
      </c>
      <c r="Q33" s="164">
        <v>15</v>
      </c>
      <c r="R33" s="164">
        <v>15</v>
      </c>
      <c r="S33" s="164">
        <v>15</v>
      </c>
      <c r="T33" s="164">
        <v>15</v>
      </c>
      <c r="U33" s="164">
        <v>15</v>
      </c>
      <c r="V33" s="164">
        <v>15</v>
      </c>
      <c r="W33" s="164">
        <v>15</v>
      </c>
    </row>
    <row r="34" spans="1:36" ht="14.4" x14ac:dyDescent="0.3">
      <c r="A34" s="155" t="s">
        <v>113</v>
      </c>
      <c r="B34" s="156" t="s">
        <v>27</v>
      </c>
      <c r="C34" s="157" t="s">
        <v>159</v>
      </c>
      <c r="D34" s="158" t="s">
        <v>225</v>
      </c>
      <c r="E34" s="159" t="s">
        <v>226</v>
      </c>
      <c r="F34" s="160" t="s">
        <v>84</v>
      </c>
      <c r="G34" s="161">
        <v>20</v>
      </c>
      <c r="H34" s="162"/>
      <c r="I34" s="162"/>
      <c r="J34" s="163">
        <v>42705</v>
      </c>
      <c r="K34" s="163">
        <v>46507</v>
      </c>
      <c r="L34" s="164">
        <v>20</v>
      </c>
      <c r="M34" s="164">
        <v>20</v>
      </c>
      <c r="N34" s="164">
        <v>20</v>
      </c>
      <c r="O34" s="164">
        <v>20</v>
      </c>
      <c r="P34" s="164">
        <v>20</v>
      </c>
      <c r="Q34" s="164">
        <v>20</v>
      </c>
      <c r="R34" s="164">
        <v>20</v>
      </c>
      <c r="S34" s="164">
        <v>20</v>
      </c>
      <c r="T34" s="164">
        <v>20</v>
      </c>
      <c r="U34" s="164">
        <v>20</v>
      </c>
      <c r="V34" s="164">
        <v>20</v>
      </c>
      <c r="W34" s="164">
        <v>20</v>
      </c>
    </row>
    <row r="35" spans="1:36" ht="14.4" x14ac:dyDescent="0.3">
      <c r="A35" s="155" t="s">
        <v>162</v>
      </c>
      <c r="B35" s="156" t="s">
        <v>27</v>
      </c>
      <c r="C35" s="157" t="s">
        <v>163</v>
      </c>
      <c r="D35" s="158" t="s">
        <v>164</v>
      </c>
      <c r="E35" s="159" t="s">
        <v>146</v>
      </c>
      <c r="F35" s="160" t="s">
        <v>84</v>
      </c>
      <c r="G35" s="161">
        <v>5</v>
      </c>
      <c r="H35" s="166"/>
      <c r="I35" s="166"/>
      <c r="J35" s="163">
        <v>44531</v>
      </c>
      <c r="K35" s="163">
        <v>49673</v>
      </c>
      <c r="L35" s="164">
        <v>4.3</v>
      </c>
      <c r="M35" s="164">
        <v>4.26</v>
      </c>
      <c r="N35" s="164">
        <v>4.6500000000000004</v>
      </c>
      <c r="O35" s="164">
        <v>4.66</v>
      </c>
      <c r="P35" s="164">
        <v>4.8099999999999996</v>
      </c>
      <c r="Q35" s="164">
        <v>4.8499999999999996</v>
      </c>
      <c r="R35" s="164">
        <v>4.9400000000000004</v>
      </c>
      <c r="S35" s="164">
        <v>5</v>
      </c>
      <c r="T35" s="164">
        <v>4.99</v>
      </c>
      <c r="U35" s="164">
        <v>4.71</v>
      </c>
      <c r="V35" s="164">
        <v>4.6399999999999997</v>
      </c>
      <c r="W35" s="164">
        <v>4.07</v>
      </c>
    </row>
    <row r="36" spans="1:36" ht="14.4" x14ac:dyDescent="0.3">
      <c r="A36" s="155" t="s">
        <v>165</v>
      </c>
      <c r="B36" s="156" t="s">
        <v>27</v>
      </c>
      <c r="C36" s="157" t="s">
        <v>166</v>
      </c>
      <c r="D36" s="158" t="s">
        <v>181</v>
      </c>
      <c r="E36" s="159" t="s">
        <v>168</v>
      </c>
      <c r="F36" s="160" t="s">
        <v>41</v>
      </c>
      <c r="G36" s="161">
        <v>13.446999999999999</v>
      </c>
      <c r="H36" s="166"/>
      <c r="I36" s="166"/>
      <c r="J36" s="163">
        <v>44562</v>
      </c>
      <c r="K36" s="163">
        <v>47999</v>
      </c>
      <c r="L36" s="164">
        <v>9.8870000000000005</v>
      </c>
      <c r="M36" s="164">
        <v>8.7370000000000001</v>
      </c>
      <c r="N36" s="164">
        <v>8.4870000000000001</v>
      </c>
      <c r="O36" s="164">
        <v>8.5570000000000004</v>
      </c>
      <c r="P36" s="164">
        <v>8.5790000000000006</v>
      </c>
      <c r="Q36" s="164">
        <v>11.894</v>
      </c>
      <c r="R36" s="164">
        <v>13.356</v>
      </c>
      <c r="S36" s="164">
        <v>13.446999999999999</v>
      </c>
      <c r="T36" s="164">
        <v>11.598000000000001</v>
      </c>
      <c r="U36" s="164">
        <v>9.9809999999999999</v>
      </c>
      <c r="V36" s="164">
        <v>9.5350000000000001</v>
      </c>
      <c r="W36" s="164">
        <v>10.234</v>
      </c>
    </row>
    <row r="39" spans="1:36" x14ac:dyDescent="0.3">
      <c r="F39" s="168" t="s">
        <v>169</v>
      </c>
      <c r="G39" s="169">
        <v>1.0900000000000001</v>
      </c>
      <c r="K39" s="170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</row>
    <row r="40" spans="1:36" x14ac:dyDescent="0.3">
      <c r="F40" s="92" t="s">
        <v>170</v>
      </c>
      <c r="G40" s="92">
        <v>1.0509999999999999</v>
      </c>
      <c r="K40" s="172" t="s">
        <v>171</v>
      </c>
      <c r="L40" s="173">
        <f>SUM(L$4:L$25)+(SUM(L$27))</f>
        <v>2037.56</v>
      </c>
      <c r="M40" s="173">
        <f t="shared" ref="M40:W40" si="0">SUM(M$4:M$25)+(SUM(M$27))</f>
        <v>2033.4299999999998</v>
      </c>
      <c r="N40" s="173">
        <f t="shared" si="0"/>
        <v>2042</v>
      </c>
      <c r="O40" s="173">
        <f t="shared" si="0"/>
        <v>2060.0700000000002</v>
      </c>
      <c r="P40" s="173">
        <f t="shared" si="0"/>
        <v>2040.2799999999997</v>
      </c>
      <c r="Q40" s="173">
        <f t="shared" si="0"/>
        <v>2039.27</v>
      </c>
      <c r="R40" s="173">
        <f t="shared" si="0"/>
        <v>2046.1599999999999</v>
      </c>
      <c r="S40" s="173">
        <f t="shared" si="0"/>
        <v>2032.72</v>
      </c>
      <c r="T40" s="173">
        <f t="shared" si="0"/>
        <v>2024.04</v>
      </c>
      <c r="U40" s="173">
        <f t="shared" si="0"/>
        <v>2024.75</v>
      </c>
      <c r="V40" s="173">
        <f t="shared" si="0"/>
        <v>2022.81</v>
      </c>
      <c r="W40" s="173">
        <f t="shared" si="0"/>
        <v>2025.37</v>
      </c>
      <c r="X40" s="174" t="s">
        <v>172</v>
      </c>
      <c r="Y40" s="173">
        <f t="shared" ref="Y40:AJ40" si="1">SUM(Y4:Y34)</f>
        <v>2028.2600000000002</v>
      </c>
      <c r="Z40" s="173">
        <f t="shared" si="1"/>
        <v>2028.2600000000002</v>
      </c>
      <c r="AA40" s="173">
        <f t="shared" si="1"/>
        <v>2028.2600000000002</v>
      </c>
      <c r="AB40" s="173">
        <f t="shared" si="1"/>
        <v>2028.2600000000002</v>
      </c>
      <c r="AC40" s="173">
        <f t="shared" si="1"/>
        <v>2028.2600000000002</v>
      </c>
      <c r="AD40" s="173">
        <f t="shared" si="1"/>
        <v>2028.2600000000002</v>
      </c>
      <c r="AE40" s="173">
        <f t="shared" si="1"/>
        <v>2028.2600000000002</v>
      </c>
      <c r="AF40" s="173">
        <f t="shared" si="1"/>
        <v>2028.2600000000002</v>
      </c>
      <c r="AG40" s="173">
        <f t="shared" si="1"/>
        <v>2028.2600000000002</v>
      </c>
      <c r="AH40" s="173">
        <f t="shared" si="1"/>
        <v>2028.2600000000002</v>
      </c>
      <c r="AI40" s="173">
        <f t="shared" si="1"/>
        <v>2028.2600000000002</v>
      </c>
      <c r="AJ40" s="173">
        <f t="shared" si="1"/>
        <v>2028.2600000000002</v>
      </c>
    </row>
    <row r="41" spans="1:36" ht="53.4" x14ac:dyDescent="0.3">
      <c r="K41" s="175" t="s">
        <v>173</v>
      </c>
      <c r="L41" s="176">
        <f>SUM(L30:L36)*$G$40</f>
        <v>88.480536999999998</v>
      </c>
      <c r="M41" s="176">
        <f t="shared" ref="M41:W41" si="2">SUM(M30:M36)*$G$40</f>
        <v>87.229846999999992</v>
      </c>
      <c r="N41" s="176">
        <f t="shared" si="2"/>
        <v>87.376987</v>
      </c>
      <c r="O41" s="176">
        <f t="shared" si="2"/>
        <v>87.461067</v>
      </c>
      <c r="P41" s="176">
        <f t="shared" si="2"/>
        <v>87.641839000000004</v>
      </c>
      <c r="Q41" s="176">
        <f t="shared" si="2"/>
        <v>91.167943999999991</v>
      </c>
      <c r="R41" s="176">
        <f t="shared" si="2"/>
        <v>92.799095999999992</v>
      </c>
      <c r="S41" s="176">
        <f t="shared" si="2"/>
        <v>92.957796999999999</v>
      </c>
      <c r="T41" s="176">
        <f t="shared" si="2"/>
        <v>91.003987999999993</v>
      </c>
      <c r="U41" s="176">
        <f t="shared" si="2"/>
        <v>89.010240999999979</v>
      </c>
      <c r="V41" s="176">
        <f t="shared" si="2"/>
        <v>88.467924999999994</v>
      </c>
      <c r="W41" s="176">
        <f t="shared" si="2"/>
        <v>88.603503999999987</v>
      </c>
      <c r="X41" s="174"/>
      <c r="Y41" s="177"/>
      <c r="Z41" s="177"/>
      <c r="AA41" s="177"/>
      <c r="AB41" s="177"/>
      <c r="AC41" s="177"/>
      <c r="AD41" s="177"/>
      <c r="AE41" s="177"/>
      <c r="AF41" s="177"/>
      <c r="AG41" s="177"/>
      <c r="AH41" s="177"/>
      <c r="AI41" s="177"/>
      <c r="AJ41" s="177"/>
    </row>
    <row r="42" spans="1:36" x14ac:dyDescent="0.3">
      <c r="G42" s="180" t="s">
        <v>175</v>
      </c>
      <c r="H42" s="94" t="s">
        <v>84</v>
      </c>
      <c r="I42" s="181">
        <f>SUMIF($F$4:$F$26, $H42,S$4:S$26)</f>
        <v>1785.55</v>
      </c>
      <c r="K42" s="175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8" t="s">
        <v>174</v>
      </c>
      <c r="Y42" s="179">
        <f t="shared" ref="Y42:AJ42" si="3">SUMIF($H$4:$H$27, 1, Y$4:Y$27)</f>
        <v>1656.2600000000002</v>
      </c>
      <c r="Z42" s="179">
        <f t="shared" si="3"/>
        <v>1656.2600000000002</v>
      </c>
      <c r="AA42" s="179">
        <f t="shared" si="3"/>
        <v>1656.2600000000002</v>
      </c>
      <c r="AB42" s="179">
        <f t="shared" si="3"/>
        <v>1656.2600000000002</v>
      </c>
      <c r="AC42" s="179">
        <f t="shared" si="3"/>
        <v>1656.2600000000002</v>
      </c>
      <c r="AD42" s="179">
        <f t="shared" si="3"/>
        <v>1656.2600000000002</v>
      </c>
      <c r="AE42" s="179">
        <f t="shared" si="3"/>
        <v>1656.2600000000002</v>
      </c>
      <c r="AF42" s="179">
        <f t="shared" si="3"/>
        <v>1656.2600000000002</v>
      </c>
      <c r="AG42" s="179">
        <f t="shared" si="3"/>
        <v>1656.2600000000002</v>
      </c>
      <c r="AH42" s="179">
        <f t="shared" si="3"/>
        <v>1656.2600000000002</v>
      </c>
      <c r="AI42" s="179">
        <f t="shared" si="3"/>
        <v>1656.2600000000002</v>
      </c>
      <c r="AJ42" s="179">
        <f t="shared" si="3"/>
        <v>1656.2600000000002</v>
      </c>
    </row>
    <row r="43" spans="1:36" x14ac:dyDescent="0.3">
      <c r="H43" s="94" t="s">
        <v>41</v>
      </c>
      <c r="I43" s="181">
        <f t="shared" ref="I43:I44" si="4">SUMIF($F$4:$F$26, $H43,S$4:S$26)</f>
        <v>247.17000000000002</v>
      </c>
      <c r="J43" s="278" t="s">
        <v>176</v>
      </c>
      <c r="K43" s="175" t="s">
        <v>84</v>
      </c>
      <c r="L43" s="181">
        <f>SUMIF($F$30:$F$36, $K$43,L$30:L$36)*$G$40</f>
        <v>78.089299999999994</v>
      </c>
      <c r="M43" s="181">
        <f t="shared" ref="M43:W43" si="5">SUMIF($F$30:$F$36, $K$43,M$30:M$36)*$G$40</f>
        <v>78.047259999999994</v>
      </c>
      <c r="N43" s="181">
        <f t="shared" si="5"/>
        <v>78.457149999999999</v>
      </c>
      <c r="O43" s="181">
        <f t="shared" si="5"/>
        <v>78.467659999999995</v>
      </c>
      <c r="P43" s="181">
        <f t="shared" si="5"/>
        <v>78.625309999999999</v>
      </c>
      <c r="Q43" s="181">
        <f t="shared" si="5"/>
        <v>78.667349999999985</v>
      </c>
      <c r="R43" s="181">
        <f t="shared" si="5"/>
        <v>78.761939999999996</v>
      </c>
      <c r="S43" s="181">
        <f t="shared" si="5"/>
        <v>78.824999999999989</v>
      </c>
      <c r="T43" s="181">
        <f t="shared" si="5"/>
        <v>78.814489999999992</v>
      </c>
      <c r="U43" s="181">
        <f t="shared" si="5"/>
        <v>78.520209999999992</v>
      </c>
      <c r="V43" s="181">
        <f t="shared" si="5"/>
        <v>78.446640000000002</v>
      </c>
      <c r="W43" s="181">
        <f t="shared" si="5"/>
        <v>77.84756999999999</v>
      </c>
      <c r="X43" s="178" t="s">
        <v>177</v>
      </c>
      <c r="Y43" s="179">
        <f t="shared" ref="Y43:AJ43" si="6">SUMIF($H$4:$H$24, 2, Y$4:Y$27)</f>
        <v>0</v>
      </c>
      <c r="Z43" s="179">
        <f t="shared" si="6"/>
        <v>0</v>
      </c>
      <c r="AA43" s="179">
        <f t="shared" si="6"/>
        <v>0</v>
      </c>
      <c r="AB43" s="179">
        <f t="shared" si="6"/>
        <v>0</v>
      </c>
      <c r="AC43" s="179">
        <f t="shared" si="6"/>
        <v>0</v>
      </c>
      <c r="AD43" s="179">
        <f t="shared" si="6"/>
        <v>0</v>
      </c>
      <c r="AE43" s="179">
        <f t="shared" si="6"/>
        <v>0</v>
      </c>
      <c r="AF43" s="179">
        <f t="shared" si="6"/>
        <v>0</v>
      </c>
      <c r="AG43" s="179">
        <f t="shared" si="6"/>
        <v>0</v>
      </c>
      <c r="AH43" s="179">
        <f t="shared" si="6"/>
        <v>0</v>
      </c>
      <c r="AI43" s="179">
        <f t="shared" si="6"/>
        <v>0</v>
      </c>
      <c r="AJ43" s="179">
        <f t="shared" si="6"/>
        <v>0</v>
      </c>
    </row>
    <row r="44" spans="1:36" ht="26.7" customHeight="1" x14ac:dyDescent="0.3">
      <c r="H44" s="94" t="s">
        <v>31</v>
      </c>
      <c r="I44" s="181">
        <f t="shared" si="4"/>
        <v>0</v>
      </c>
      <c r="J44" s="278"/>
      <c r="K44" s="175" t="s">
        <v>41</v>
      </c>
      <c r="L44" s="181">
        <f>SUMIF($F$30:$F$36, $K$44,L$30:L$36)*$G$40</f>
        <v>10.391237</v>
      </c>
      <c r="M44" s="181">
        <f t="shared" ref="M44:W44" si="7">SUMIF($F$30:$F$36, $K$44,M$30:M$36)*$G$40</f>
        <v>9.1825869999999998</v>
      </c>
      <c r="N44" s="181">
        <f t="shared" si="7"/>
        <v>8.9198369999999993</v>
      </c>
      <c r="O44" s="181">
        <f t="shared" si="7"/>
        <v>8.9934069999999995</v>
      </c>
      <c r="P44" s="181">
        <f t="shared" si="7"/>
        <v>9.0165290000000002</v>
      </c>
      <c r="Q44" s="181">
        <f t="shared" si="7"/>
        <v>12.500594</v>
      </c>
      <c r="R44" s="181">
        <f t="shared" si="7"/>
        <v>14.037156</v>
      </c>
      <c r="S44" s="181">
        <f t="shared" si="7"/>
        <v>14.132796999999998</v>
      </c>
      <c r="T44" s="181">
        <f t="shared" si="7"/>
        <v>12.189498</v>
      </c>
      <c r="U44" s="181">
        <f t="shared" si="7"/>
        <v>10.490030999999998</v>
      </c>
      <c r="V44" s="181">
        <f t="shared" si="7"/>
        <v>10.021284999999999</v>
      </c>
      <c r="W44" s="181">
        <f t="shared" si="7"/>
        <v>10.755934</v>
      </c>
      <c r="X44" s="178" t="s">
        <v>178</v>
      </c>
      <c r="Y44" s="179">
        <f t="shared" ref="Y44:AJ44" si="8">SUMIF($H$4:$H$27, 3, Y$4:Y$27)</f>
        <v>372</v>
      </c>
      <c r="Z44" s="179">
        <f t="shared" si="8"/>
        <v>372</v>
      </c>
      <c r="AA44" s="179">
        <f t="shared" si="8"/>
        <v>372</v>
      </c>
      <c r="AB44" s="179">
        <f t="shared" si="8"/>
        <v>372</v>
      </c>
      <c r="AC44" s="179">
        <f t="shared" si="8"/>
        <v>372</v>
      </c>
      <c r="AD44" s="179">
        <f t="shared" si="8"/>
        <v>372</v>
      </c>
      <c r="AE44" s="179">
        <f t="shared" si="8"/>
        <v>372</v>
      </c>
      <c r="AF44" s="179">
        <f t="shared" si="8"/>
        <v>372</v>
      </c>
      <c r="AG44" s="179">
        <f t="shared" si="8"/>
        <v>372</v>
      </c>
      <c r="AH44" s="179">
        <f t="shared" si="8"/>
        <v>372</v>
      </c>
      <c r="AI44" s="179">
        <f t="shared" si="8"/>
        <v>372</v>
      </c>
      <c r="AJ44" s="179">
        <f t="shared" si="8"/>
        <v>372</v>
      </c>
    </row>
    <row r="45" spans="1:36" x14ac:dyDescent="0.3">
      <c r="H45" s="94" t="s">
        <v>29</v>
      </c>
      <c r="I45" s="183">
        <f>SUM(I42:I44)</f>
        <v>2032.72</v>
      </c>
      <c r="J45" s="278"/>
      <c r="K45" s="175" t="s">
        <v>32</v>
      </c>
      <c r="L45" s="181">
        <f>SUMIF($F$30:$F$36, $K$45,L$30:L$36)*$G$40</f>
        <v>0</v>
      </c>
      <c r="M45" s="181">
        <f t="shared" ref="M45:W45" si="9">SUMIF($F$30:$F$36, $K$45,M$30:M$36)*$G$40</f>
        <v>0</v>
      </c>
      <c r="N45" s="181">
        <f t="shared" si="9"/>
        <v>0</v>
      </c>
      <c r="O45" s="181">
        <f t="shared" si="9"/>
        <v>0</v>
      </c>
      <c r="P45" s="181">
        <f t="shared" si="9"/>
        <v>0</v>
      </c>
      <c r="Q45" s="181">
        <f t="shared" si="9"/>
        <v>0</v>
      </c>
      <c r="R45" s="181">
        <f t="shared" si="9"/>
        <v>0</v>
      </c>
      <c r="S45" s="181">
        <f t="shared" si="9"/>
        <v>0</v>
      </c>
      <c r="T45" s="181">
        <f t="shared" si="9"/>
        <v>0</v>
      </c>
      <c r="U45" s="181">
        <f t="shared" si="9"/>
        <v>0</v>
      </c>
      <c r="V45" s="181">
        <f t="shared" si="9"/>
        <v>0</v>
      </c>
      <c r="W45" s="181">
        <f t="shared" si="9"/>
        <v>0</v>
      </c>
    </row>
    <row r="46" spans="1:36" ht="14.4" x14ac:dyDescent="0.3">
      <c r="K46" s="175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7"/>
      <c r="Y46" s="177"/>
    </row>
    <row r="47" spans="1:36" ht="14.4" x14ac:dyDescent="0.3">
      <c r="X47" s="177"/>
      <c r="Y47" s="177"/>
    </row>
    <row r="48" spans="1:36" ht="14.4" x14ac:dyDescent="0.3">
      <c r="A48" s="185"/>
      <c r="B48" s="177"/>
      <c r="C48" s="177"/>
      <c r="D48" s="177"/>
      <c r="E48" s="177"/>
      <c r="F48" s="186"/>
      <c r="G48" s="177"/>
      <c r="H48" s="187"/>
      <c r="I48" s="187"/>
      <c r="J48" s="177"/>
      <c r="K48" s="177"/>
      <c r="L48" s="177"/>
      <c r="M48" s="177"/>
      <c r="N48" s="177"/>
      <c r="O48" s="177"/>
      <c r="X48" s="177"/>
      <c r="Y48" s="177"/>
    </row>
    <row r="49" spans="1:25" ht="14.4" x14ac:dyDescent="0.3">
      <c r="A49" s="279" t="s">
        <v>182</v>
      </c>
      <c r="B49" s="279"/>
      <c r="C49" s="279"/>
      <c r="D49" s="279"/>
      <c r="E49" s="279"/>
      <c r="F49" s="279"/>
      <c r="G49" s="279"/>
      <c r="H49" s="279"/>
      <c r="I49" s="279"/>
      <c r="J49" s="279"/>
      <c r="K49" s="279"/>
      <c r="L49" s="279"/>
      <c r="M49" s="279"/>
      <c r="N49" s="279"/>
      <c r="O49" s="279"/>
      <c r="P49" s="279"/>
      <c r="Q49" s="279"/>
      <c r="R49" s="279"/>
      <c r="S49" s="279"/>
      <c r="T49" s="279"/>
      <c r="U49" s="188"/>
      <c r="V49" s="177"/>
      <c r="W49" s="177"/>
      <c r="X49" s="177"/>
      <c r="Y49" s="177"/>
    </row>
    <row r="50" spans="1:25" ht="14.4" x14ac:dyDescent="0.3">
      <c r="A50" s="189"/>
      <c r="B50" s="190"/>
      <c r="C50" s="190"/>
      <c r="D50" s="190"/>
      <c r="E50" s="190"/>
      <c r="F50" s="191"/>
      <c r="G50" s="190"/>
      <c r="H50" s="192"/>
      <c r="I50" s="192"/>
      <c r="J50" s="190"/>
      <c r="K50" s="190"/>
      <c r="L50" s="190"/>
      <c r="M50" s="190"/>
      <c r="N50" s="190"/>
      <c r="O50" s="190"/>
      <c r="P50" s="190"/>
      <c r="Q50" s="190"/>
      <c r="R50" s="190"/>
      <c r="S50" s="190"/>
      <c r="T50" s="190"/>
      <c r="U50" s="189"/>
      <c r="V50" s="177"/>
      <c r="W50" s="177"/>
    </row>
    <row r="51" spans="1:25" ht="27.6" x14ac:dyDescent="0.3">
      <c r="A51" s="193" t="s">
        <v>183</v>
      </c>
      <c r="B51" s="193" t="s">
        <v>184</v>
      </c>
      <c r="C51" s="193" t="s">
        <v>185</v>
      </c>
      <c r="D51" s="193" t="s">
        <v>186</v>
      </c>
      <c r="E51" s="193" t="s">
        <v>187</v>
      </c>
      <c r="F51" s="194" t="s">
        <v>188</v>
      </c>
      <c r="G51" s="193" t="s">
        <v>189</v>
      </c>
      <c r="H51" s="193" t="s">
        <v>190</v>
      </c>
      <c r="I51" s="193" t="s">
        <v>191</v>
      </c>
      <c r="J51" s="193" t="s">
        <v>192</v>
      </c>
      <c r="K51" s="193" t="s">
        <v>193</v>
      </c>
      <c r="L51" s="193" t="s">
        <v>194</v>
      </c>
      <c r="M51" s="193" t="s">
        <v>195</v>
      </c>
      <c r="N51" s="193" t="s">
        <v>196</v>
      </c>
      <c r="O51" s="193" t="s">
        <v>197</v>
      </c>
      <c r="P51" s="193" t="s">
        <v>197</v>
      </c>
      <c r="Q51" s="193" t="s">
        <v>198</v>
      </c>
      <c r="R51" s="193" t="s">
        <v>199</v>
      </c>
      <c r="S51" s="193" t="s">
        <v>200</v>
      </c>
      <c r="T51" s="193" t="s">
        <v>201</v>
      </c>
      <c r="U51" s="177"/>
      <c r="V51" s="177"/>
      <c r="W51" s="177"/>
    </row>
    <row r="52" spans="1:25" ht="14.4" x14ac:dyDescent="0.3">
      <c r="A52" s="195">
        <v>12033</v>
      </c>
      <c r="B52" s="196" t="s">
        <v>202</v>
      </c>
      <c r="C52" s="196" t="s">
        <v>203</v>
      </c>
      <c r="D52" s="196" t="s">
        <v>204</v>
      </c>
      <c r="E52" s="197">
        <v>45078</v>
      </c>
      <c r="F52" s="198">
        <v>51470</v>
      </c>
      <c r="G52" s="197">
        <v>51470</v>
      </c>
      <c r="H52" s="199" t="s">
        <v>205</v>
      </c>
      <c r="I52" s="196" t="s">
        <v>58</v>
      </c>
      <c r="J52" s="196" t="s">
        <v>206</v>
      </c>
      <c r="K52" s="196" t="s">
        <v>207</v>
      </c>
      <c r="L52" s="196" t="s">
        <v>207</v>
      </c>
      <c r="M52" s="196" t="s">
        <v>208</v>
      </c>
      <c r="N52" s="200">
        <v>40</v>
      </c>
      <c r="O52" s="200">
        <v>40</v>
      </c>
      <c r="P52" s="200">
        <v>0</v>
      </c>
      <c r="Q52" s="200" t="s">
        <v>209</v>
      </c>
      <c r="R52" s="200" t="s">
        <v>210</v>
      </c>
      <c r="S52" s="200">
        <v>40</v>
      </c>
      <c r="T52" s="200">
        <v>80</v>
      </c>
      <c r="U52" s="177"/>
      <c r="V52" s="177"/>
      <c r="W52" s="177"/>
    </row>
    <row r="53" spans="1:25" ht="14.4" x14ac:dyDescent="0.3">
      <c r="A53" s="201">
        <v>12032</v>
      </c>
      <c r="B53" s="202" t="s">
        <v>134</v>
      </c>
      <c r="C53" s="202" t="s">
        <v>211</v>
      </c>
      <c r="D53" s="202" t="s">
        <v>212</v>
      </c>
      <c r="E53" s="203">
        <v>45078</v>
      </c>
      <c r="F53" s="204">
        <v>51560</v>
      </c>
      <c r="G53" s="203">
        <v>51560</v>
      </c>
      <c r="H53" s="205" t="s">
        <v>205</v>
      </c>
      <c r="I53" s="202" t="s">
        <v>58</v>
      </c>
      <c r="J53" s="202" t="s">
        <v>206</v>
      </c>
      <c r="K53" s="202" t="s">
        <v>207</v>
      </c>
      <c r="L53" s="202" t="s">
        <v>207</v>
      </c>
      <c r="M53" s="202" t="s">
        <v>208</v>
      </c>
      <c r="N53" s="206">
        <v>5</v>
      </c>
      <c r="O53" s="206">
        <v>5</v>
      </c>
      <c r="P53" s="206">
        <v>0</v>
      </c>
      <c r="Q53" s="206" t="s">
        <v>209</v>
      </c>
      <c r="R53" s="206" t="s">
        <v>210</v>
      </c>
      <c r="S53" s="206">
        <v>5</v>
      </c>
      <c r="T53" s="206">
        <v>10</v>
      </c>
      <c r="U53" s="177"/>
      <c r="V53" s="177"/>
      <c r="W53" s="177"/>
    </row>
    <row r="54" spans="1:25" ht="14.4" x14ac:dyDescent="0.3">
      <c r="A54" s="195">
        <v>2836</v>
      </c>
      <c r="B54" s="196" t="s">
        <v>213</v>
      </c>
      <c r="C54" s="196" t="s">
        <v>214</v>
      </c>
      <c r="D54" s="196" t="s">
        <v>213</v>
      </c>
      <c r="E54" s="197">
        <v>45078</v>
      </c>
      <c r="F54" s="207">
        <v>49458</v>
      </c>
      <c r="G54" s="207">
        <v>49458</v>
      </c>
      <c r="H54" s="199" t="s">
        <v>215</v>
      </c>
      <c r="I54" s="196" t="s">
        <v>58</v>
      </c>
      <c r="J54" s="196" t="s">
        <v>206</v>
      </c>
      <c r="K54" s="196" t="s">
        <v>216</v>
      </c>
      <c r="L54" s="196" t="s">
        <v>216</v>
      </c>
      <c r="M54" s="196" t="s">
        <v>208</v>
      </c>
      <c r="N54" s="200">
        <v>14.5</v>
      </c>
      <c r="O54" s="200"/>
      <c r="P54" s="200">
        <v>0</v>
      </c>
      <c r="Q54" s="200" t="s">
        <v>209</v>
      </c>
      <c r="R54" s="200" t="s">
        <v>217</v>
      </c>
      <c r="S54" s="200">
        <v>14.5</v>
      </c>
      <c r="T54" s="200">
        <v>0</v>
      </c>
      <c r="U54" s="177"/>
      <c r="V54" s="177"/>
      <c r="W54" s="177"/>
    </row>
  </sheetData>
  <autoFilter ref="A3:AQ36" xr:uid="{F910DFD0-0C3F-4E14-B249-495CF3BA17C6}"/>
  <mergeCells count="2">
    <mergeCell ref="J43:J45"/>
    <mergeCell ref="A49:T49"/>
  </mergeCells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78A10-FD76-4023-B80C-FB6D13373668}">
  <dimension ref="A1:AJ9"/>
  <sheetViews>
    <sheetView zoomScale="110" zoomScaleNormal="110" workbookViewId="0">
      <selection activeCell="F22" sqref="F22"/>
    </sheetView>
  </sheetViews>
  <sheetFormatPr defaultColWidth="8.88671875" defaultRowHeight="13.8" x14ac:dyDescent="0.3"/>
  <cols>
    <col min="1" max="1" width="11.44140625" style="208" bestFit="1" customWidth="1"/>
    <col min="2" max="2" width="19.44140625" style="208" bestFit="1" customWidth="1"/>
    <col min="3" max="3" width="10.88671875" style="208" bestFit="1" customWidth="1"/>
    <col min="4" max="4" width="26.6640625" style="208" bestFit="1" customWidth="1"/>
    <col min="5" max="5" width="20.33203125" style="208" bestFit="1" customWidth="1"/>
    <col min="6" max="6" width="11.6640625" style="208" bestFit="1" customWidth="1"/>
    <col min="7" max="7" width="8" style="208" bestFit="1" customWidth="1"/>
    <col min="8" max="8" width="17.44140625" style="208" bestFit="1" customWidth="1"/>
    <col min="9" max="9" width="4.6640625" style="208" bestFit="1" customWidth="1"/>
    <col min="10" max="10" width="9.33203125" style="208" bestFit="1" customWidth="1"/>
    <col min="11" max="11" width="10.109375" style="208" bestFit="1" customWidth="1"/>
    <col min="12" max="19" width="9.44140625" style="208" bestFit="1" customWidth="1"/>
    <col min="20" max="20" width="9.88671875" style="208" bestFit="1" customWidth="1"/>
    <col min="21" max="21" width="8.5546875" style="208" bestFit="1" customWidth="1"/>
    <col min="22" max="23" width="9.44140625" style="208" bestFit="1" customWidth="1"/>
    <col min="24" max="24" width="4.88671875" style="208" customWidth="1"/>
    <col min="25" max="33" width="12.6640625" style="208" customWidth="1"/>
    <col min="34" max="36" width="10" style="208" bestFit="1" customWidth="1"/>
    <col min="37" max="16384" width="8.88671875" style="208"/>
  </cols>
  <sheetData>
    <row r="1" spans="1:36" x14ac:dyDescent="0.3">
      <c r="U1" s="280"/>
      <c r="V1" s="280"/>
      <c r="W1" s="280"/>
      <c r="AH1" s="280"/>
      <c r="AI1" s="280"/>
      <c r="AJ1" s="280"/>
    </row>
    <row r="2" spans="1:36" x14ac:dyDescent="0.3">
      <c r="L2" s="209" t="s">
        <v>61</v>
      </c>
      <c r="M2" s="209" t="s">
        <v>62</v>
      </c>
      <c r="N2" s="209" t="s">
        <v>63</v>
      </c>
      <c r="O2" s="209" t="s">
        <v>64</v>
      </c>
      <c r="P2" s="209" t="s">
        <v>65</v>
      </c>
      <c r="Q2" s="209" t="s">
        <v>66</v>
      </c>
      <c r="R2" s="209" t="s">
        <v>67</v>
      </c>
      <c r="S2" s="209" t="s">
        <v>68</v>
      </c>
      <c r="T2" s="209" t="s">
        <v>69</v>
      </c>
      <c r="U2" s="209" t="s">
        <v>70</v>
      </c>
      <c r="V2" s="209" t="s">
        <v>71</v>
      </c>
      <c r="W2" s="209" t="s">
        <v>72</v>
      </c>
      <c r="Y2" s="209" t="s">
        <v>61</v>
      </c>
      <c r="Z2" s="209" t="s">
        <v>62</v>
      </c>
      <c r="AA2" s="209" t="s">
        <v>63</v>
      </c>
      <c r="AB2" s="209" t="s">
        <v>64</v>
      </c>
      <c r="AC2" s="209" t="s">
        <v>65</v>
      </c>
      <c r="AD2" s="209" t="s">
        <v>66</v>
      </c>
      <c r="AE2" s="209" t="s">
        <v>67</v>
      </c>
      <c r="AF2" s="209" t="s">
        <v>68</v>
      </c>
      <c r="AG2" s="209" t="s">
        <v>69</v>
      </c>
      <c r="AH2" s="209" t="s">
        <v>70</v>
      </c>
      <c r="AI2" s="209" t="s">
        <v>71</v>
      </c>
      <c r="AJ2" s="209" t="s">
        <v>72</v>
      </c>
    </row>
    <row r="3" spans="1:36" ht="55.2" x14ac:dyDescent="0.3">
      <c r="A3" s="210" t="s">
        <v>227</v>
      </c>
      <c r="B3" s="211" t="s">
        <v>228</v>
      </c>
      <c r="C3" s="212" t="s">
        <v>75</v>
      </c>
      <c r="D3" s="213" t="s">
        <v>76</v>
      </c>
      <c r="E3" s="214" t="s">
        <v>4</v>
      </c>
      <c r="F3" s="215" t="s">
        <v>5</v>
      </c>
      <c r="G3" s="215" t="s">
        <v>6</v>
      </c>
      <c r="H3" s="216" t="s">
        <v>77</v>
      </c>
      <c r="I3" s="216" t="s">
        <v>229</v>
      </c>
      <c r="J3" s="211" t="s">
        <v>143</v>
      </c>
      <c r="K3" s="211" t="s">
        <v>11</v>
      </c>
      <c r="L3" s="211" t="s">
        <v>79</v>
      </c>
      <c r="M3" s="211" t="s">
        <v>79</v>
      </c>
      <c r="N3" s="211" t="s">
        <v>79</v>
      </c>
      <c r="O3" s="211" t="s">
        <v>79</v>
      </c>
      <c r="P3" s="211" t="s">
        <v>79</v>
      </c>
      <c r="Q3" s="211" t="s">
        <v>79</v>
      </c>
      <c r="R3" s="211" t="s">
        <v>79</v>
      </c>
      <c r="S3" s="211" t="s">
        <v>79</v>
      </c>
      <c r="T3" s="211" t="s">
        <v>79</v>
      </c>
      <c r="U3" s="211" t="s">
        <v>79</v>
      </c>
      <c r="V3" s="211" t="s">
        <v>79</v>
      </c>
      <c r="W3" s="211" t="s">
        <v>79</v>
      </c>
      <c r="Y3" s="211" t="s">
        <v>80</v>
      </c>
      <c r="Z3" s="211" t="s">
        <v>80</v>
      </c>
      <c r="AA3" s="211" t="s">
        <v>80</v>
      </c>
      <c r="AB3" s="211" t="s">
        <v>80</v>
      </c>
      <c r="AC3" s="211" t="s">
        <v>80</v>
      </c>
      <c r="AD3" s="211" t="s">
        <v>80</v>
      </c>
      <c r="AE3" s="211" t="s">
        <v>80</v>
      </c>
      <c r="AF3" s="211" t="s">
        <v>80</v>
      </c>
      <c r="AG3" s="211" t="s">
        <v>80</v>
      </c>
      <c r="AH3" s="211" t="s">
        <v>80</v>
      </c>
      <c r="AI3" s="211" t="s">
        <v>80</v>
      </c>
      <c r="AJ3" s="211" t="s">
        <v>80</v>
      </c>
    </row>
    <row r="4" spans="1:36" x14ac:dyDescent="0.3">
      <c r="A4" s="217" t="s">
        <v>230</v>
      </c>
      <c r="B4" s="218" t="s">
        <v>231</v>
      </c>
      <c r="C4" s="219"/>
      <c r="D4" s="220" t="s">
        <v>232</v>
      </c>
      <c r="E4" s="220" t="s">
        <v>233</v>
      </c>
      <c r="F4" s="221" t="s">
        <v>84</v>
      </c>
      <c r="G4" s="222">
        <v>305</v>
      </c>
      <c r="H4" s="223"/>
      <c r="I4" s="224">
        <v>4</v>
      </c>
      <c r="J4" s="225">
        <v>44743</v>
      </c>
      <c r="K4" s="225">
        <v>45565</v>
      </c>
      <c r="L4" s="223">
        <v>305</v>
      </c>
      <c r="M4" s="223">
        <v>305</v>
      </c>
      <c r="N4" s="223">
        <v>305</v>
      </c>
      <c r="O4" s="223">
        <v>305</v>
      </c>
      <c r="P4" s="223">
        <v>305</v>
      </c>
      <c r="Q4" s="226"/>
      <c r="R4" s="226"/>
      <c r="S4" s="226"/>
      <c r="T4" s="226"/>
      <c r="U4" s="227"/>
      <c r="V4" s="228"/>
      <c r="W4" s="228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</row>
    <row r="5" spans="1:36" x14ac:dyDescent="0.3">
      <c r="K5" s="229" t="s">
        <v>29</v>
      </c>
      <c r="L5" s="230">
        <f t="shared" ref="L5:P5" si="0">SUM(L4:L4)</f>
        <v>305</v>
      </c>
      <c r="M5" s="230">
        <f t="shared" si="0"/>
        <v>305</v>
      </c>
      <c r="N5" s="230">
        <f t="shared" si="0"/>
        <v>305</v>
      </c>
      <c r="O5" s="230">
        <f t="shared" si="0"/>
        <v>305</v>
      </c>
      <c r="P5" s="230">
        <f t="shared" si="0"/>
        <v>305</v>
      </c>
      <c r="Q5" s="231"/>
      <c r="R5" s="231"/>
      <c r="S5" s="231"/>
      <c r="T5" s="231"/>
      <c r="U5" s="231"/>
      <c r="V5" s="231"/>
      <c r="W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</row>
    <row r="9" spans="1:36" x14ac:dyDescent="0.3">
      <c r="U9" s="229"/>
      <c r="X9" s="229"/>
      <c r="Y9" s="229"/>
      <c r="Z9" s="229"/>
      <c r="AA9" s="229"/>
      <c r="AB9" s="229"/>
      <c r="AC9" s="229"/>
      <c r="AD9" s="229"/>
      <c r="AE9" s="229"/>
      <c r="AF9" s="229"/>
      <c r="AG9" s="229"/>
    </row>
  </sheetData>
  <mergeCells count="2">
    <mergeCell ref="U1:W1"/>
    <mergeCell ref="AH1:AJ1"/>
  </mergeCells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A207E-B8C1-427C-9084-D93F3675058B}">
  <dimension ref="A1:V45"/>
  <sheetViews>
    <sheetView topLeftCell="A18" zoomScale="84" zoomScaleNormal="115" workbookViewId="0">
      <selection activeCell="G34" sqref="G34"/>
    </sheetView>
  </sheetViews>
  <sheetFormatPr defaultRowHeight="14.4" x14ac:dyDescent="0.3"/>
  <cols>
    <col min="1" max="1" width="38.33203125" style="177" customWidth="1"/>
    <col min="2" max="2" width="28.6640625" style="177" bestFit="1" customWidth="1"/>
    <col min="3" max="3" width="24.33203125" style="177" bestFit="1" customWidth="1"/>
    <col min="4" max="4" width="14.33203125" style="177" customWidth="1"/>
    <col min="5" max="9" width="10" style="177" customWidth="1"/>
    <col min="10" max="10" width="16.33203125" style="177" bestFit="1" customWidth="1"/>
    <col min="11" max="11" width="9" style="177" bestFit="1" customWidth="1"/>
    <col min="12" max="15" width="10" style="177" customWidth="1"/>
    <col min="16" max="16" width="10.5546875" style="177" customWidth="1"/>
    <col min="17" max="17" width="14.33203125" style="177" customWidth="1"/>
    <col min="18" max="18" width="14.6640625" style="177" customWidth="1"/>
    <col min="19" max="21" width="13.44140625" style="177" customWidth="1"/>
    <col min="22" max="22" width="37.33203125" style="177" bestFit="1" customWidth="1"/>
    <col min="23" max="16384" width="8.88671875" style="177"/>
  </cols>
  <sheetData>
    <row r="1" spans="1:22" x14ac:dyDescent="0.3">
      <c r="D1" s="232">
        <v>4</v>
      </c>
      <c r="E1" s="232">
        <v>5</v>
      </c>
      <c r="F1" s="232">
        <v>6</v>
      </c>
      <c r="G1" s="232">
        <v>7</v>
      </c>
      <c r="H1" s="232">
        <v>8</v>
      </c>
      <c r="I1" s="232">
        <v>9</v>
      </c>
      <c r="J1" s="232">
        <v>10</v>
      </c>
      <c r="K1" s="232">
        <v>11</v>
      </c>
      <c r="L1" s="232">
        <v>12</v>
      </c>
      <c r="M1" s="232">
        <v>13</v>
      </c>
      <c r="N1" s="232">
        <v>14</v>
      </c>
      <c r="O1" s="232">
        <v>15</v>
      </c>
      <c r="P1" s="232"/>
    </row>
    <row r="2" spans="1:22" ht="66.599999999999994" x14ac:dyDescent="0.3">
      <c r="A2" s="233" t="s">
        <v>3</v>
      </c>
      <c r="B2" s="233" t="s">
        <v>4</v>
      </c>
      <c r="C2" s="233" t="s">
        <v>53</v>
      </c>
      <c r="D2" s="234" t="s">
        <v>234</v>
      </c>
      <c r="E2" s="234" t="s">
        <v>234</v>
      </c>
      <c r="F2" s="234" t="s">
        <v>234</v>
      </c>
      <c r="G2" s="234" t="s">
        <v>234</v>
      </c>
      <c r="H2" s="234" t="s">
        <v>234</v>
      </c>
      <c r="I2" s="234" t="s">
        <v>234</v>
      </c>
      <c r="J2" s="234" t="s">
        <v>234</v>
      </c>
      <c r="K2" s="234" t="s">
        <v>234</v>
      </c>
      <c r="L2" s="234" t="s">
        <v>234</v>
      </c>
      <c r="M2" s="234" t="s">
        <v>234</v>
      </c>
      <c r="N2" s="234" t="s">
        <v>234</v>
      </c>
      <c r="O2" s="234" t="s">
        <v>234</v>
      </c>
      <c r="P2" s="234" t="s">
        <v>235</v>
      </c>
      <c r="Q2" s="235" t="s">
        <v>5</v>
      </c>
      <c r="R2" s="236" t="s">
        <v>10</v>
      </c>
      <c r="S2" s="236" t="s">
        <v>11</v>
      </c>
      <c r="T2" s="236" t="s">
        <v>7</v>
      </c>
      <c r="U2" s="236" t="s">
        <v>236</v>
      </c>
      <c r="V2" s="237"/>
    </row>
    <row r="3" spans="1:22" x14ac:dyDescent="0.3">
      <c r="D3" s="238" t="s">
        <v>237</v>
      </c>
      <c r="E3" s="238" t="s">
        <v>238</v>
      </c>
      <c r="F3" s="238" t="s">
        <v>239</v>
      </c>
      <c r="G3" s="238" t="s">
        <v>240</v>
      </c>
      <c r="H3" s="238" t="s">
        <v>65</v>
      </c>
      <c r="I3" s="239" t="s">
        <v>241</v>
      </c>
      <c r="J3" s="240" t="s">
        <v>242</v>
      </c>
      <c r="K3" s="241" t="s">
        <v>243</v>
      </c>
      <c r="L3" s="242" t="s">
        <v>244</v>
      </c>
      <c r="M3" s="241" t="s">
        <v>245</v>
      </c>
      <c r="N3" s="241" t="s">
        <v>246</v>
      </c>
      <c r="O3" s="243" t="s">
        <v>247</v>
      </c>
      <c r="P3" s="243"/>
      <c r="Q3" s="244"/>
      <c r="R3" s="245"/>
      <c r="S3" s="245"/>
      <c r="T3" s="245"/>
      <c r="U3" s="245"/>
    </row>
    <row r="4" spans="1:22" x14ac:dyDescent="0.3">
      <c r="A4" s="233"/>
      <c r="B4" s="233"/>
      <c r="C4" s="233"/>
      <c r="D4" s="246">
        <f>SUM(D5:D17)+SUM(D18:D21)</f>
        <v>1030.55</v>
      </c>
      <c r="E4" s="246">
        <f t="shared" ref="E4:O4" si="0">SUM(E5:E17)+SUM(E18:E21)</f>
        <v>1031.24</v>
      </c>
      <c r="F4" s="246">
        <f t="shared" si="0"/>
        <v>1032.25</v>
      </c>
      <c r="G4" s="246">
        <f t="shared" si="0"/>
        <v>1036.82</v>
      </c>
      <c r="H4" s="246">
        <f t="shared" si="0"/>
        <v>1041.99</v>
      </c>
      <c r="I4" s="246">
        <f t="shared" si="0"/>
        <v>1045.9099999999999</v>
      </c>
      <c r="J4" s="246">
        <f t="shared" si="0"/>
        <v>1048.0999999999999</v>
      </c>
      <c r="K4" s="246">
        <f t="shared" si="0"/>
        <v>1047.07</v>
      </c>
      <c r="L4" s="246">
        <f t="shared" si="0"/>
        <v>1047.83</v>
      </c>
      <c r="M4" s="246">
        <f t="shared" si="0"/>
        <v>1042.98</v>
      </c>
      <c r="N4" s="246">
        <f t="shared" si="0"/>
        <v>1033.925</v>
      </c>
      <c r="O4" s="246">
        <f t="shared" si="0"/>
        <v>1031.8899999999999</v>
      </c>
      <c r="P4" s="246"/>
      <c r="Q4" s="244"/>
      <c r="R4" s="244"/>
      <c r="S4" s="244"/>
      <c r="T4" s="244"/>
      <c r="U4" s="244"/>
    </row>
    <row r="5" spans="1:22" ht="13.95" customHeight="1" x14ac:dyDescent="0.3">
      <c r="A5" s="247" t="s">
        <v>248</v>
      </c>
      <c r="B5" s="248" t="s">
        <v>249</v>
      </c>
      <c r="C5" s="249" t="s">
        <v>250</v>
      </c>
      <c r="D5" s="250">
        <v>48.71</v>
      </c>
      <c r="E5" s="250">
        <v>48.71</v>
      </c>
      <c r="F5" s="250">
        <v>48.71</v>
      </c>
      <c r="G5" s="250">
        <v>48.71</v>
      </c>
      <c r="H5" s="250">
        <v>48.71</v>
      </c>
      <c r="I5" s="250">
        <v>48.71</v>
      </c>
      <c r="J5" s="250">
        <v>48.71</v>
      </c>
      <c r="K5" s="250">
        <v>48.71</v>
      </c>
      <c r="L5" s="250">
        <v>48.71</v>
      </c>
      <c r="M5" s="250">
        <v>48.71</v>
      </c>
      <c r="N5" s="250">
        <v>48.71</v>
      </c>
      <c r="O5" s="250">
        <v>48.71</v>
      </c>
      <c r="P5" s="250">
        <v>48.71</v>
      </c>
      <c r="Q5" s="248" t="s">
        <v>251</v>
      </c>
      <c r="R5" s="251">
        <v>41760</v>
      </c>
      <c r="S5" s="251">
        <v>51135</v>
      </c>
      <c r="T5" s="252">
        <f>VLOOKUP(B5,[15]I_Phys_Res_Import_RA_Res!$C$5:$F$75,4,FALSE)</f>
        <v>4</v>
      </c>
      <c r="U5" s="252" t="s">
        <v>252</v>
      </c>
    </row>
    <row r="6" spans="1:22" ht="13.95" customHeight="1" x14ac:dyDescent="0.3">
      <c r="A6" s="247">
        <v>152818</v>
      </c>
      <c r="B6" s="248" t="s">
        <v>253</v>
      </c>
      <c r="C6" s="249" t="s">
        <v>250</v>
      </c>
      <c r="D6" s="250">
        <v>111.3</v>
      </c>
      <c r="E6" s="250">
        <v>111.3</v>
      </c>
      <c r="F6" s="250">
        <v>111.3</v>
      </c>
      <c r="G6" s="250">
        <v>111.3</v>
      </c>
      <c r="H6" s="250">
        <v>111.3</v>
      </c>
      <c r="I6" s="250">
        <v>111.3</v>
      </c>
      <c r="J6" s="250">
        <v>111.3</v>
      </c>
      <c r="K6" s="250">
        <v>111.3</v>
      </c>
      <c r="L6" s="250">
        <v>111.3</v>
      </c>
      <c r="M6" s="250">
        <v>111.3</v>
      </c>
      <c r="N6" s="250">
        <v>111.3</v>
      </c>
      <c r="O6" s="250">
        <v>111.3</v>
      </c>
      <c r="P6" s="250">
        <v>111.3</v>
      </c>
      <c r="Q6" s="248" t="s">
        <v>251</v>
      </c>
      <c r="R6" s="251">
        <v>42887</v>
      </c>
      <c r="S6" s="251">
        <v>50405</v>
      </c>
      <c r="T6" s="252">
        <f>VLOOKUP(B6,[15]I_Phys_Res_Import_RA_Res!$C$5:$F$75,4,FALSE)</f>
        <v>4</v>
      </c>
      <c r="U6" s="252" t="s">
        <v>252</v>
      </c>
    </row>
    <row r="7" spans="1:22" ht="13.95" customHeight="1" x14ac:dyDescent="0.3">
      <c r="A7" s="247">
        <v>152818</v>
      </c>
      <c r="B7" s="248" t="s">
        <v>254</v>
      </c>
      <c r="C7" s="249" t="s">
        <v>250</v>
      </c>
      <c r="D7" s="250">
        <v>112.7</v>
      </c>
      <c r="E7" s="250">
        <v>112.7</v>
      </c>
      <c r="F7" s="250">
        <v>112.7</v>
      </c>
      <c r="G7" s="250">
        <v>112.7</v>
      </c>
      <c r="H7" s="250">
        <v>112.7</v>
      </c>
      <c r="I7" s="250">
        <v>112.7</v>
      </c>
      <c r="J7" s="250">
        <v>112.7</v>
      </c>
      <c r="K7" s="250">
        <v>112.7</v>
      </c>
      <c r="L7" s="250">
        <v>112.7</v>
      </c>
      <c r="M7" s="250">
        <v>112.7</v>
      </c>
      <c r="N7" s="250">
        <v>112.7</v>
      </c>
      <c r="O7" s="250">
        <v>112.7</v>
      </c>
      <c r="P7" s="250">
        <v>112.7</v>
      </c>
      <c r="Q7" s="248" t="s">
        <v>251</v>
      </c>
      <c r="R7" s="251">
        <v>42887</v>
      </c>
      <c r="S7" s="251">
        <v>50405</v>
      </c>
      <c r="T7" s="252">
        <f>VLOOKUP(B7,[15]I_Phys_Res_Import_RA_Res!$C$5:$F$75,4,FALSE)</f>
        <v>4</v>
      </c>
      <c r="U7" s="252" t="s">
        <v>252</v>
      </c>
    </row>
    <row r="8" spans="1:22" ht="13.95" customHeight="1" x14ac:dyDescent="0.3">
      <c r="A8" s="247">
        <v>152818</v>
      </c>
      <c r="B8" s="253" t="s">
        <v>255</v>
      </c>
      <c r="C8" s="249" t="s">
        <v>250</v>
      </c>
      <c r="D8" s="250">
        <v>112</v>
      </c>
      <c r="E8" s="250">
        <v>112</v>
      </c>
      <c r="F8" s="250">
        <v>112</v>
      </c>
      <c r="G8" s="250">
        <v>112</v>
      </c>
      <c r="H8" s="250">
        <v>112</v>
      </c>
      <c r="I8" s="250">
        <v>112</v>
      </c>
      <c r="J8" s="250">
        <v>112</v>
      </c>
      <c r="K8" s="250">
        <v>112</v>
      </c>
      <c r="L8" s="250">
        <v>112</v>
      </c>
      <c r="M8" s="250">
        <v>112</v>
      </c>
      <c r="N8" s="250">
        <v>112</v>
      </c>
      <c r="O8" s="250">
        <v>112</v>
      </c>
      <c r="P8" s="250">
        <v>112</v>
      </c>
      <c r="Q8" s="248" t="s">
        <v>251</v>
      </c>
      <c r="R8" s="251">
        <v>42887</v>
      </c>
      <c r="S8" s="251">
        <v>50405</v>
      </c>
      <c r="T8" s="252">
        <f>VLOOKUP(B8,[15]I_Phys_Res_Import_RA_Res!$C$5:$F$75,4,FALSE)</f>
        <v>4</v>
      </c>
      <c r="U8" s="252" t="s">
        <v>252</v>
      </c>
    </row>
    <row r="9" spans="1:22" ht="13.95" customHeight="1" x14ac:dyDescent="0.3">
      <c r="A9" s="247">
        <v>153042</v>
      </c>
      <c r="B9" s="253" t="s">
        <v>256</v>
      </c>
      <c r="C9" s="249" t="s">
        <v>250</v>
      </c>
      <c r="D9" s="250">
        <v>10</v>
      </c>
      <c r="E9" s="250">
        <v>10</v>
      </c>
      <c r="F9" s="250">
        <v>10</v>
      </c>
      <c r="G9" s="250">
        <v>10</v>
      </c>
      <c r="H9" s="250">
        <v>10</v>
      </c>
      <c r="I9" s="250">
        <v>10</v>
      </c>
      <c r="J9" s="250">
        <v>10</v>
      </c>
      <c r="K9" s="250">
        <v>10</v>
      </c>
      <c r="L9" s="250">
        <v>10</v>
      </c>
      <c r="M9" s="250">
        <v>10</v>
      </c>
      <c r="N9" s="250">
        <v>10</v>
      </c>
      <c r="O9" s="250">
        <v>10</v>
      </c>
      <c r="P9" s="250">
        <v>10</v>
      </c>
      <c r="Q9" s="248" t="s">
        <v>251</v>
      </c>
      <c r="R9" s="251" t="s">
        <v>257</v>
      </c>
      <c r="S9" s="251">
        <v>73050</v>
      </c>
      <c r="T9" s="252">
        <f>VLOOKUP(B9,[15]I_Phys_Res_Import_RA_Res!$C$5:$F$75,4,FALSE)</f>
        <v>1</v>
      </c>
      <c r="U9" s="252" t="s">
        <v>252</v>
      </c>
    </row>
    <row r="10" spans="1:22" ht="13.95" customHeight="1" x14ac:dyDescent="0.3">
      <c r="A10" s="247">
        <v>153042</v>
      </c>
      <c r="B10" s="253" t="s">
        <v>258</v>
      </c>
      <c r="C10" s="249" t="s">
        <v>250</v>
      </c>
      <c r="D10" s="250">
        <v>10</v>
      </c>
      <c r="E10" s="250">
        <v>10</v>
      </c>
      <c r="F10" s="250">
        <v>10</v>
      </c>
      <c r="G10" s="250">
        <v>10</v>
      </c>
      <c r="H10" s="250">
        <v>10</v>
      </c>
      <c r="I10" s="250">
        <v>10</v>
      </c>
      <c r="J10" s="250">
        <v>10</v>
      </c>
      <c r="K10" s="250">
        <v>10</v>
      </c>
      <c r="L10" s="250">
        <v>10</v>
      </c>
      <c r="M10" s="250">
        <v>10</v>
      </c>
      <c r="N10" s="250">
        <v>10</v>
      </c>
      <c r="O10" s="250">
        <v>10</v>
      </c>
      <c r="P10" s="250">
        <v>10</v>
      </c>
      <c r="Q10" s="248" t="s">
        <v>251</v>
      </c>
      <c r="R10" s="251" t="s">
        <v>257</v>
      </c>
      <c r="S10" s="251">
        <v>73050</v>
      </c>
      <c r="T10" s="252">
        <f>VLOOKUP(B10,[15]I_Phys_Res_Import_RA_Res!$C$5:$F$75,4,FALSE)</f>
        <v>1</v>
      </c>
      <c r="U10" s="252" t="s">
        <v>252</v>
      </c>
    </row>
    <row r="11" spans="1:22" ht="13.95" customHeight="1" x14ac:dyDescent="0.3">
      <c r="A11" s="247">
        <v>153042</v>
      </c>
      <c r="B11" s="253" t="s">
        <v>259</v>
      </c>
      <c r="C11" s="249" t="s">
        <v>250</v>
      </c>
      <c r="D11" s="250">
        <v>10</v>
      </c>
      <c r="E11" s="250">
        <v>10</v>
      </c>
      <c r="F11" s="250">
        <v>10</v>
      </c>
      <c r="G11" s="250">
        <v>10</v>
      </c>
      <c r="H11" s="250">
        <v>10</v>
      </c>
      <c r="I11" s="250">
        <v>10</v>
      </c>
      <c r="J11" s="250">
        <v>10</v>
      </c>
      <c r="K11" s="250">
        <v>10</v>
      </c>
      <c r="L11" s="250">
        <v>10</v>
      </c>
      <c r="M11" s="250">
        <v>10</v>
      </c>
      <c r="N11" s="250">
        <v>10</v>
      </c>
      <c r="O11" s="250">
        <v>10</v>
      </c>
      <c r="P11" s="250">
        <v>10</v>
      </c>
      <c r="Q11" s="248" t="s">
        <v>251</v>
      </c>
      <c r="R11" s="251" t="s">
        <v>257</v>
      </c>
      <c r="S11" s="251">
        <v>73050</v>
      </c>
      <c r="T11" s="252">
        <f>VLOOKUP(B11,[15]I_Phys_Res_Import_RA_Res!$C$5:$F$75,4,FALSE)</f>
        <v>1</v>
      </c>
      <c r="U11" s="252" t="s">
        <v>252</v>
      </c>
    </row>
    <row r="12" spans="1:22" ht="13.95" customHeight="1" x14ac:dyDescent="0.3">
      <c r="A12" s="247">
        <v>153041</v>
      </c>
      <c r="B12" s="253" t="s">
        <v>260</v>
      </c>
      <c r="C12" s="249" t="s">
        <v>250</v>
      </c>
      <c r="D12" s="250">
        <v>7.5</v>
      </c>
      <c r="E12" s="250">
        <v>7.5</v>
      </c>
      <c r="F12" s="250">
        <v>7.5</v>
      </c>
      <c r="G12" s="250">
        <v>7.5</v>
      </c>
      <c r="H12" s="250">
        <v>7.5</v>
      </c>
      <c r="I12" s="250">
        <v>7.5</v>
      </c>
      <c r="J12" s="250">
        <v>7.5</v>
      </c>
      <c r="K12" s="250">
        <v>7.5</v>
      </c>
      <c r="L12" s="250">
        <v>7.5</v>
      </c>
      <c r="M12" s="250">
        <v>7.5</v>
      </c>
      <c r="N12" s="250">
        <v>7.5</v>
      </c>
      <c r="O12" s="250">
        <v>7.5</v>
      </c>
      <c r="P12" s="250">
        <v>7.5</v>
      </c>
      <c r="Q12" s="248" t="s">
        <v>251</v>
      </c>
      <c r="R12" s="251" t="s">
        <v>261</v>
      </c>
      <c r="S12" s="251">
        <v>73050</v>
      </c>
      <c r="T12" s="252">
        <f>VLOOKUP(B12,[15]I_Phys_Res_Import_RA_Res!$C$5:$F$75,4,FALSE)</f>
        <v>1</v>
      </c>
      <c r="U12" s="252" t="s">
        <v>252</v>
      </c>
    </row>
    <row r="13" spans="1:22" ht="13.95" customHeight="1" x14ac:dyDescent="0.3">
      <c r="A13" s="247">
        <v>153047</v>
      </c>
      <c r="B13" s="253" t="s">
        <v>262</v>
      </c>
      <c r="C13" s="249" t="s">
        <v>250</v>
      </c>
      <c r="D13" s="250">
        <v>1.03</v>
      </c>
      <c r="E13" s="250">
        <v>1.03</v>
      </c>
      <c r="F13" s="250">
        <v>2.04</v>
      </c>
      <c r="G13" s="250">
        <v>3.94</v>
      </c>
      <c r="H13" s="250">
        <v>3.56</v>
      </c>
      <c r="I13" s="250">
        <v>2.89</v>
      </c>
      <c r="J13" s="250">
        <v>2.54</v>
      </c>
      <c r="K13" s="250">
        <v>1.51</v>
      </c>
      <c r="L13" s="250">
        <v>2.27</v>
      </c>
      <c r="M13" s="250">
        <v>3.44</v>
      </c>
      <c r="N13" s="250">
        <v>2.5499999999999998</v>
      </c>
      <c r="O13" s="250">
        <v>1.19</v>
      </c>
      <c r="P13" s="250">
        <v>1.51</v>
      </c>
      <c r="Q13" s="248" t="s">
        <v>251</v>
      </c>
      <c r="R13" s="251">
        <v>42887</v>
      </c>
      <c r="S13" s="251">
        <v>44714</v>
      </c>
      <c r="T13" s="252">
        <f>VLOOKUP(B13,[15]I_Phys_Res_Import_RA_Res!$C$5:$F$75,4,FALSE)</f>
        <v>4</v>
      </c>
      <c r="U13" s="252" t="s">
        <v>252</v>
      </c>
    </row>
    <row r="14" spans="1:22" ht="13.95" customHeight="1" x14ac:dyDescent="0.3">
      <c r="A14" s="253">
        <v>152999</v>
      </c>
      <c r="B14" s="248" t="s">
        <v>263</v>
      </c>
      <c r="C14" s="249" t="s">
        <v>250</v>
      </c>
      <c r="D14" s="250">
        <v>422</v>
      </c>
      <c r="E14" s="250">
        <v>422</v>
      </c>
      <c r="F14" s="250">
        <v>422</v>
      </c>
      <c r="G14" s="250">
        <v>422</v>
      </c>
      <c r="H14" s="250">
        <v>422</v>
      </c>
      <c r="I14" s="250">
        <v>422</v>
      </c>
      <c r="J14" s="250">
        <v>422</v>
      </c>
      <c r="K14" s="250">
        <v>422</v>
      </c>
      <c r="L14" s="250">
        <v>422</v>
      </c>
      <c r="M14" s="250">
        <v>422</v>
      </c>
      <c r="N14" s="250">
        <v>422</v>
      </c>
      <c r="O14" s="250">
        <v>422</v>
      </c>
      <c r="P14" s="250">
        <v>422</v>
      </c>
      <c r="Q14" s="248" t="s">
        <v>251</v>
      </c>
      <c r="R14" s="251">
        <v>43435</v>
      </c>
      <c r="S14" s="251">
        <v>50678</v>
      </c>
      <c r="T14" s="252">
        <f>VLOOKUP(B14,[15]I_Phys_Res_Import_RA_Res!$C$5:$F$75,4,FALSE)</f>
        <v>3</v>
      </c>
      <c r="U14" s="252" t="s">
        <v>252</v>
      </c>
    </row>
    <row r="15" spans="1:22" ht="13.95" customHeight="1" x14ac:dyDescent="0.3">
      <c r="A15" s="253">
        <v>152999</v>
      </c>
      <c r="B15" s="248" t="s">
        <v>264</v>
      </c>
      <c r="C15" s="249" t="s">
        <v>250</v>
      </c>
      <c r="D15" s="250">
        <v>105.5</v>
      </c>
      <c r="E15" s="250">
        <v>105.5</v>
      </c>
      <c r="F15" s="250">
        <v>105.5</v>
      </c>
      <c r="G15" s="250">
        <v>105.5</v>
      </c>
      <c r="H15" s="250">
        <v>105.5</v>
      </c>
      <c r="I15" s="250">
        <v>105.5</v>
      </c>
      <c r="J15" s="250">
        <v>105.5</v>
      </c>
      <c r="K15" s="250">
        <v>105.5</v>
      </c>
      <c r="L15" s="250">
        <v>105.5</v>
      </c>
      <c r="M15" s="250">
        <v>105.5</v>
      </c>
      <c r="N15" s="250">
        <v>105.5</v>
      </c>
      <c r="O15" s="250">
        <v>105.5</v>
      </c>
      <c r="P15" s="250">
        <v>105.5</v>
      </c>
      <c r="Q15" s="248" t="s">
        <v>251</v>
      </c>
      <c r="R15" s="251">
        <v>43435</v>
      </c>
      <c r="S15" s="251">
        <v>50678</v>
      </c>
      <c r="T15" s="252">
        <f>VLOOKUP(B15,[15]I_Phys_Res_Import_RA_Res!$C$5:$F$75,4,FALSE)</f>
        <v>3</v>
      </c>
      <c r="U15" s="252" t="s">
        <v>252</v>
      </c>
    </row>
    <row r="16" spans="1:22" ht="13.95" customHeight="1" x14ac:dyDescent="0.3">
      <c r="A16" s="253">
        <v>153126</v>
      </c>
      <c r="B16" s="248" t="s">
        <v>265</v>
      </c>
      <c r="C16" s="249" t="s">
        <v>250</v>
      </c>
      <c r="D16" s="250">
        <v>30</v>
      </c>
      <c r="E16" s="250">
        <v>30</v>
      </c>
      <c r="F16" s="250">
        <v>30</v>
      </c>
      <c r="G16" s="250">
        <v>30</v>
      </c>
      <c r="H16" s="250">
        <v>30</v>
      </c>
      <c r="I16" s="250">
        <v>30</v>
      </c>
      <c r="J16" s="250">
        <v>30</v>
      </c>
      <c r="K16" s="250">
        <v>30</v>
      </c>
      <c r="L16" s="250">
        <v>30</v>
      </c>
      <c r="M16" s="250">
        <v>30</v>
      </c>
      <c r="N16" s="250">
        <v>30</v>
      </c>
      <c r="O16" s="250">
        <v>30</v>
      </c>
      <c r="P16" s="250">
        <v>30</v>
      </c>
      <c r="Q16" s="248" t="s">
        <v>251</v>
      </c>
      <c r="R16" s="251">
        <v>44409</v>
      </c>
      <c r="S16" s="251">
        <v>73050</v>
      </c>
      <c r="T16" s="252">
        <v>1</v>
      </c>
      <c r="U16" s="252" t="s">
        <v>252</v>
      </c>
    </row>
    <row r="17" spans="1:21" ht="13.95" customHeight="1" x14ac:dyDescent="0.3">
      <c r="A17" s="253" t="s">
        <v>266</v>
      </c>
      <c r="B17" s="248" t="s">
        <v>267</v>
      </c>
      <c r="C17" s="254" t="s">
        <v>250</v>
      </c>
      <c r="D17" s="255">
        <v>40</v>
      </c>
      <c r="E17" s="255">
        <v>40</v>
      </c>
      <c r="F17" s="255">
        <v>40</v>
      </c>
      <c r="G17" s="255">
        <v>40</v>
      </c>
      <c r="H17" s="255">
        <v>40</v>
      </c>
      <c r="I17" s="255">
        <v>40</v>
      </c>
      <c r="J17" s="255">
        <v>40</v>
      </c>
      <c r="K17" s="255">
        <v>40</v>
      </c>
      <c r="L17" s="255">
        <v>40</v>
      </c>
      <c r="M17" s="255">
        <v>40</v>
      </c>
      <c r="N17" s="255">
        <v>40</v>
      </c>
      <c r="O17" s="255">
        <v>40</v>
      </c>
      <c r="P17" s="250">
        <f t="shared" ref="P17:P21" si="1">$K17</f>
        <v>40</v>
      </c>
      <c r="Q17" s="248" t="s">
        <v>251</v>
      </c>
      <c r="R17" s="251">
        <v>45061</v>
      </c>
      <c r="S17" s="251">
        <v>73050</v>
      </c>
      <c r="T17" s="252">
        <v>1</v>
      </c>
      <c r="U17" s="252" t="s">
        <v>252</v>
      </c>
    </row>
    <row r="18" spans="1:21" ht="17.399999999999999" customHeight="1" x14ac:dyDescent="0.3">
      <c r="A18" s="253" t="s">
        <v>268</v>
      </c>
      <c r="B18" s="248" t="s">
        <v>269</v>
      </c>
      <c r="C18" s="254" t="s">
        <v>270</v>
      </c>
      <c r="D18" s="256">
        <v>5.4</v>
      </c>
      <c r="E18" s="256">
        <v>5.4</v>
      </c>
      <c r="F18" s="256">
        <v>5.4</v>
      </c>
      <c r="G18" s="256">
        <v>5.9</v>
      </c>
      <c r="H18" s="256">
        <v>6.5</v>
      </c>
      <c r="I18" s="256">
        <v>7.4</v>
      </c>
      <c r="J18" s="256">
        <v>8.1</v>
      </c>
      <c r="K18" s="256">
        <v>8.1</v>
      </c>
      <c r="L18" s="256">
        <v>8.1</v>
      </c>
      <c r="M18" s="256">
        <v>7.4</v>
      </c>
      <c r="N18" s="256">
        <v>6.5</v>
      </c>
      <c r="O18" s="256">
        <v>6.5</v>
      </c>
      <c r="P18" s="250">
        <f t="shared" si="1"/>
        <v>8.1</v>
      </c>
      <c r="Q18" s="248" t="s">
        <v>251</v>
      </c>
      <c r="R18" s="251">
        <v>45292</v>
      </c>
      <c r="S18" s="251">
        <v>45657</v>
      </c>
      <c r="T18" s="252" t="s">
        <v>271</v>
      </c>
      <c r="U18" s="252" t="s">
        <v>252</v>
      </c>
    </row>
    <row r="19" spans="1:21" x14ac:dyDescent="0.3">
      <c r="A19" s="253" t="s">
        <v>272</v>
      </c>
      <c r="B19" s="248" t="s">
        <v>269</v>
      </c>
      <c r="C19" s="254" t="s">
        <v>270</v>
      </c>
      <c r="D19" s="256">
        <v>1.42</v>
      </c>
      <c r="E19" s="256">
        <v>1.77</v>
      </c>
      <c r="F19" s="256">
        <v>1.77</v>
      </c>
      <c r="G19" s="256">
        <v>2.67</v>
      </c>
      <c r="H19" s="256">
        <v>4.62</v>
      </c>
      <c r="I19" s="256">
        <v>6.04</v>
      </c>
      <c r="J19" s="256">
        <v>6.75</v>
      </c>
      <c r="K19" s="256">
        <v>6.75</v>
      </c>
      <c r="L19" s="256">
        <v>6.75</v>
      </c>
      <c r="M19" s="256">
        <v>4.2699999999999996</v>
      </c>
      <c r="N19" s="256">
        <v>1.6</v>
      </c>
      <c r="O19" s="256">
        <v>1.6</v>
      </c>
      <c r="P19" s="250">
        <f t="shared" si="1"/>
        <v>6.75</v>
      </c>
      <c r="Q19" s="248" t="s">
        <v>251</v>
      </c>
      <c r="R19" s="251">
        <v>45292</v>
      </c>
      <c r="S19" s="251">
        <v>45657</v>
      </c>
      <c r="T19" s="252" t="s">
        <v>271</v>
      </c>
      <c r="U19" s="252" t="s">
        <v>252</v>
      </c>
    </row>
    <row r="20" spans="1:21" x14ac:dyDescent="0.3">
      <c r="A20" s="253" t="s">
        <v>273</v>
      </c>
      <c r="B20" s="248" t="s">
        <v>269</v>
      </c>
      <c r="C20" s="254" t="s">
        <v>270</v>
      </c>
      <c r="D20" s="256">
        <v>1.37</v>
      </c>
      <c r="E20" s="256">
        <v>1.71</v>
      </c>
      <c r="F20" s="256">
        <v>1.71</v>
      </c>
      <c r="G20" s="256">
        <v>2.57</v>
      </c>
      <c r="H20" s="256">
        <v>4.45</v>
      </c>
      <c r="I20" s="256">
        <v>5.82</v>
      </c>
      <c r="J20" s="256">
        <v>6.5</v>
      </c>
      <c r="K20" s="256">
        <v>6.5</v>
      </c>
      <c r="L20" s="256">
        <v>6.5</v>
      </c>
      <c r="M20" s="256">
        <v>4.1100000000000003</v>
      </c>
      <c r="N20" s="256">
        <v>1.54</v>
      </c>
      <c r="O20" s="256">
        <v>1.54</v>
      </c>
      <c r="P20" s="250">
        <f t="shared" si="1"/>
        <v>6.5</v>
      </c>
      <c r="Q20" s="248" t="s">
        <v>251</v>
      </c>
      <c r="R20" s="251">
        <v>45292</v>
      </c>
      <c r="S20" s="251">
        <v>45657</v>
      </c>
      <c r="T20" s="252" t="s">
        <v>271</v>
      </c>
      <c r="U20" s="252" t="s">
        <v>252</v>
      </c>
    </row>
    <row r="21" spans="1:21" x14ac:dyDescent="0.3">
      <c r="A21" s="253" t="s">
        <v>274</v>
      </c>
      <c r="B21" s="253" t="s">
        <v>275</v>
      </c>
      <c r="C21" s="254" t="s">
        <v>270</v>
      </c>
      <c r="D21" s="256">
        <v>1.62</v>
      </c>
      <c r="E21" s="248">
        <v>1.62</v>
      </c>
      <c r="F21" s="248">
        <v>1.62</v>
      </c>
      <c r="G21" s="248">
        <v>2.0299999999999998</v>
      </c>
      <c r="H21" s="248">
        <v>3.15</v>
      </c>
      <c r="I21" s="248">
        <v>4.05</v>
      </c>
      <c r="J21" s="248">
        <v>4.5</v>
      </c>
      <c r="K21" s="248">
        <v>4.5</v>
      </c>
      <c r="L21" s="248">
        <v>4.5</v>
      </c>
      <c r="M21" s="248">
        <v>4.05</v>
      </c>
      <c r="N21" s="248">
        <v>2.0249999999999999</v>
      </c>
      <c r="O21" s="257">
        <v>1.35</v>
      </c>
      <c r="P21" s="250">
        <f t="shared" si="1"/>
        <v>4.5</v>
      </c>
      <c r="Q21" s="248" t="s">
        <v>251</v>
      </c>
      <c r="R21" s="258">
        <v>43466</v>
      </c>
      <c r="S21" s="259">
        <v>45657</v>
      </c>
      <c r="T21" s="252" t="s">
        <v>271</v>
      </c>
      <c r="U21" s="252" t="s">
        <v>252</v>
      </c>
    </row>
    <row r="22" spans="1:21" x14ac:dyDescent="0.3">
      <c r="A22" s="260"/>
      <c r="B22" s="261"/>
      <c r="C22" s="262"/>
      <c r="D22" s="263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64"/>
      <c r="Q22" s="265"/>
      <c r="R22" s="266"/>
      <c r="S22" s="267"/>
      <c r="T22" s="268"/>
      <c r="U22" s="268"/>
    </row>
    <row r="23" spans="1:21" x14ac:dyDescent="0.3">
      <c r="A23" s="260" t="s">
        <v>276</v>
      </c>
      <c r="J23" s="232" t="s">
        <v>277</v>
      </c>
      <c r="K23" s="264">
        <f>SUM($K$5:$K$21)</f>
        <v>1047.07</v>
      </c>
    </row>
    <row r="24" spans="1:21" x14ac:dyDescent="0.3">
      <c r="J24" s="232" t="s">
        <v>278</v>
      </c>
      <c r="K24" s="264">
        <f>SUM($K$5:$K$21)</f>
        <v>1047.07</v>
      </c>
    </row>
    <row r="25" spans="1:21" x14ac:dyDescent="0.3">
      <c r="J25" s="232" t="s">
        <v>279</v>
      </c>
      <c r="K25" s="264">
        <f>SUM($K$5:$K$21)</f>
        <v>1047.07</v>
      </c>
    </row>
    <row r="28" spans="1:21" x14ac:dyDescent="0.3">
      <c r="D28" s="232">
        <v>2</v>
      </c>
      <c r="E28" s="232">
        <v>3</v>
      </c>
      <c r="F28" s="232">
        <v>4</v>
      </c>
      <c r="G28" s="232">
        <v>5</v>
      </c>
      <c r="H28" s="232">
        <v>6</v>
      </c>
      <c r="I28" s="232">
        <v>7</v>
      </c>
      <c r="J28" s="232">
        <v>8</v>
      </c>
      <c r="K28" s="232">
        <v>9</v>
      </c>
      <c r="L28" s="232">
        <v>10</v>
      </c>
      <c r="M28" s="232">
        <v>11</v>
      </c>
      <c r="N28" s="232">
        <v>12</v>
      </c>
      <c r="O28" s="232">
        <v>13</v>
      </c>
    </row>
    <row r="29" spans="1:21" ht="40.200000000000003" x14ac:dyDescent="0.3">
      <c r="A29" s="233" t="s">
        <v>3</v>
      </c>
      <c r="B29" s="233" t="s">
        <v>4</v>
      </c>
      <c r="C29" s="233" t="s">
        <v>53</v>
      </c>
      <c r="D29" s="233" t="s">
        <v>280</v>
      </c>
      <c r="E29" s="233" t="s">
        <v>280</v>
      </c>
      <c r="F29" s="233" t="s">
        <v>280</v>
      </c>
      <c r="G29" s="233" t="s">
        <v>280</v>
      </c>
      <c r="H29" s="233" t="s">
        <v>280</v>
      </c>
      <c r="I29" s="233" t="s">
        <v>280</v>
      </c>
      <c r="J29" s="233" t="s">
        <v>280</v>
      </c>
      <c r="K29" s="233" t="s">
        <v>280</v>
      </c>
      <c r="L29" s="233" t="s">
        <v>280</v>
      </c>
      <c r="M29" s="233" t="s">
        <v>280</v>
      </c>
      <c r="N29" s="233" t="s">
        <v>280</v>
      </c>
      <c r="O29" s="233" t="s">
        <v>280</v>
      </c>
      <c r="P29" s="233" t="s">
        <v>9</v>
      </c>
      <c r="Q29" s="236" t="s">
        <v>10</v>
      </c>
      <c r="R29" s="236" t="s">
        <v>11</v>
      </c>
      <c r="S29" s="236" t="s">
        <v>236</v>
      </c>
    </row>
    <row r="30" spans="1:21" x14ac:dyDescent="0.3">
      <c r="D30" s="238" t="s">
        <v>237</v>
      </c>
      <c r="E30" s="238" t="s">
        <v>238</v>
      </c>
      <c r="F30" s="238" t="s">
        <v>239</v>
      </c>
      <c r="G30" s="238" t="s">
        <v>240</v>
      </c>
      <c r="H30" s="238" t="s">
        <v>65</v>
      </c>
      <c r="I30" s="239" t="s">
        <v>241</v>
      </c>
      <c r="J30" s="240" t="s">
        <v>242</v>
      </c>
      <c r="K30" s="241" t="s">
        <v>243</v>
      </c>
      <c r="L30" s="242" t="s">
        <v>244</v>
      </c>
      <c r="M30" s="241" t="s">
        <v>245</v>
      </c>
      <c r="N30" s="241" t="s">
        <v>246</v>
      </c>
      <c r="O30" s="243" t="s">
        <v>247</v>
      </c>
      <c r="P30" s="244"/>
      <c r="Q30" s="245"/>
      <c r="R30" s="245"/>
      <c r="S30" s="245"/>
    </row>
    <row r="31" spans="1:21" ht="13.95" customHeight="1" x14ac:dyDescent="0.3">
      <c r="A31" s="247" t="s">
        <v>248</v>
      </c>
      <c r="B31" s="248" t="s">
        <v>249</v>
      </c>
      <c r="C31" s="254" t="s">
        <v>250</v>
      </c>
      <c r="D31" s="250">
        <v>48.71</v>
      </c>
      <c r="E31" s="250">
        <v>48.71</v>
      </c>
      <c r="F31" s="250">
        <v>48.71</v>
      </c>
      <c r="G31" s="250">
        <v>48.71</v>
      </c>
      <c r="H31" s="250">
        <v>48.71</v>
      </c>
      <c r="I31" s="250">
        <v>48.71</v>
      </c>
      <c r="J31" s="250">
        <v>48.71</v>
      </c>
      <c r="K31" s="250">
        <v>48.71</v>
      </c>
      <c r="L31" s="250">
        <v>48.71</v>
      </c>
      <c r="M31" s="250">
        <v>48.71</v>
      </c>
      <c r="N31" s="250">
        <v>48.71</v>
      </c>
      <c r="O31" s="250">
        <v>48.71</v>
      </c>
      <c r="P31" s="269">
        <v>1</v>
      </c>
      <c r="Q31" s="251">
        <v>41760</v>
      </c>
      <c r="R31" s="251">
        <v>51135</v>
      </c>
      <c r="S31" s="252" t="s">
        <v>252</v>
      </c>
    </row>
    <row r="32" spans="1:21" ht="13.95" customHeight="1" x14ac:dyDescent="0.3">
      <c r="A32" s="247">
        <v>152818</v>
      </c>
      <c r="B32" s="248" t="s">
        <v>253</v>
      </c>
      <c r="C32" s="254" t="s">
        <v>250</v>
      </c>
      <c r="D32" s="250">
        <v>111.3</v>
      </c>
      <c r="E32" s="250">
        <v>106</v>
      </c>
      <c r="F32" s="250">
        <v>106</v>
      </c>
      <c r="G32" s="250">
        <v>106</v>
      </c>
      <c r="H32" s="250">
        <v>106</v>
      </c>
      <c r="I32" s="250">
        <v>106</v>
      </c>
      <c r="J32" s="250">
        <v>106</v>
      </c>
      <c r="K32" s="250">
        <v>106</v>
      </c>
      <c r="L32" s="250">
        <v>106</v>
      </c>
      <c r="M32" s="250">
        <v>106</v>
      </c>
      <c r="N32" s="250">
        <v>106</v>
      </c>
      <c r="O32" s="250">
        <v>106</v>
      </c>
      <c r="P32" s="269">
        <v>1</v>
      </c>
      <c r="Q32" s="251">
        <v>42887</v>
      </c>
      <c r="R32" s="251">
        <v>50405</v>
      </c>
      <c r="S32" s="252" t="s">
        <v>252</v>
      </c>
    </row>
    <row r="33" spans="1:19" ht="13.95" customHeight="1" x14ac:dyDescent="0.3">
      <c r="A33" s="247">
        <v>152818</v>
      </c>
      <c r="B33" s="248" t="s">
        <v>254</v>
      </c>
      <c r="C33" s="254" t="s">
        <v>250</v>
      </c>
      <c r="D33" s="250">
        <v>112.7</v>
      </c>
      <c r="E33" s="250">
        <v>106</v>
      </c>
      <c r="F33" s="250">
        <v>106</v>
      </c>
      <c r="G33" s="250">
        <v>106</v>
      </c>
      <c r="H33" s="250">
        <v>106</v>
      </c>
      <c r="I33" s="250">
        <v>106</v>
      </c>
      <c r="J33" s="250">
        <v>106</v>
      </c>
      <c r="K33" s="250">
        <v>106</v>
      </c>
      <c r="L33" s="250">
        <v>106</v>
      </c>
      <c r="M33" s="250">
        <v>106</v>
      </c>
      <c r="N33" s="250">
        <v>106</v>
      </c>
      <c r="O33" s="250">
        <v>106</v>
      </c>
      <c r="P33" s="269">
        <v>1</v>
      </c>
      <c r="Q33" s="251">
        <v>42887</v>
      </c>
      <c r="R33" s="251">
        <v>50405</v>
      </c>
      <c r="S33" s="252" t="s">
        <v>252</v>
      </c>
    </row>
    <row r="34" spans="1:19" ht="13.95" customHeight="1" x14ac:dyDescent="0.3">
      <c r="A34" s="247">
        <v>152818</v>
      </c>
      <c r="B34" s="253" t="s">
        <v>255</v>
      </c>
      <c r="C34" s="254" t="s">
        <v>250</v>
      </c>
      <c r="D34" s="250">
        <v>112</v>
      </c>
      <c r="E34" s="250">
        <v>106</v>
      </c>
      <c r="F34" s="250">
        <v>106</v>
      </c>
      <c r="G34" s="250">
        <v>106</v>
      </c>
      <c r="H34" s="250">
        <v>106</v>
      </c>
      <c r="I34" s="250">
        <v>106</v>
      </c>
      <c r="J34" s="250">
        <v>106</v>
      </c>
      <c r="K34" s="250">
        <v>106</v>
      </c>
      <c r="L34" s="250">
        <v>106</v>
      </c>
      <c r="M34" s="250">
        <v>106</v>
      </c>
      <c r="N34" s="250">
        <v>106</v>
      </c>
      <c r="O34" s="250">
        <v>106</v>
      </c>
      <c r="P34" s="269">
        <v>1</v>
      </c>
      <c r="Q34" s="251">
        <v>42887</v>
      </c>
      <c r="R34" s="251">
        <v>50405</v>
      </c>
      <c r="S34" s="252" t="s">
        <v>252</v>
      </c>
    </row>
    <row r="35" spans="1:19" ht="13.95" customHeight="1" x14ac:dyDescent="0.3">
      <c r="A35" s="247">
        <v>153042</v>
      </c>
      <c r="B35" s="253" t="s">
        <v>256</v>
      </c>
      <c r="C35" s="254" t="s">
        <v>250</v>
      </c>
      <c r="D35" s="250">
        <v>20</v>
      </c>
      <c r="E35" s="250">
        <v>20</v>
      </c>
      <c r="F35" s="250">
        <v>20</v>
      </c>
      <c r="G35" s="250">
        <v>20</v>
      </c>
      <c r="H35" s="250">
        <v>20</v>
      </c>
      <c r="I35" s="250">
        <v>20</v>
      </c>
      <c r="J35" s="250">
        <v>20</v>
      </c>
      <c r="K35" s="250">
        <v>20</v>
      </c>
      <c r="L35" s="250">
        <v>20</v>
      </c>
      <c r="M35" s="250">
        <v>20</v>
      </c>
      <c r="N35" s="250">
        <v>20</v>
      </c>
      <c r="O35" s="250">
        <v>20</v>
      </c>
      <c r="P35" s="269">
        <v>1</v>
      </c>
      <c r="Q35" s="251" t="s">
        <v>257</v>
      </c>
      <c r="R35" s="251">
        <v>73050</v>
      </c>
      <c r="S35" s="252" t="s">
        <v>252</v>
      </c>
    </row>
    <row r="36" spans="1:19" ht="13.95" customHeight="1" x14ac:dyDescent="0.3">
      <c r="A36" s="247">
        <v>153042</v>
      </c>
      <c r="B36" s="253" t="s">
        <v>258</v>
      </c>
      <c r="C36" s="254" t="s">
        <v>250</v>
      </c>
      <c r="D36" s="250">
        <v>20</v>
      </c>
      <c r="E36" s="250">
        <v>20</v>
      </c>
      <c r="F36" s="250">
        <v>20</v>
      </c>
      <c r="G36" s="250">
        <v>20</v>
      </c>
      <c r="H36" s="250">
        <v>20</v>
      </c>
      <c r="I36" s="250">
        <v>20</v>
      </c>
      <c r="J36" s="250">
        <v>20</v>
      </c>
      <c r="K36" s="250">
        <v>20</v>
      </c>
      <c r="L36" s="250">
        <v>20</v>
      </c>
      <c r="M36" s="250">
        <v>20</v>
      </c>
      <c r="N36" s="250">
        <v>20</v>
      </c>
      <c r="O36" s="250">
        <v>20</v>
      </c>
      <c r="P36" s="269">
        <v>1</v>
      </c>
      <c r="Q36" s="251" t="s">
        <v>257</v>
      </c>
      <c r="R36" s="251">
        <v>73050</v>
      </c>
      <c r="S36" s="252" t="s">
        <v>252</v>
      </c>
    </row>
    <row r="37" spans="1:19" ht="13.95" customHeight="1" x14ac:dyDescent="0.3">
      <c r="A37" s="247">
        <v>153042</v>
      </c>
      <c r="B37" s="253" t="s">
        <v>259</v>
      </c>
      <c r="C37" s="254" t="s">
        <v>250</v>
      </c>
      <c r="D37" s="250">
        <v>20</v>
      </c>
      <c r="E37" s="250">
        <v>20</v>
      </c>
      <c r="F37" s="250">
        <v>20</v>
      </c>
      <c r="G37" s="250">
        <v>20</v>
      </c>
      <c r="H37" s="250">
        <v>20</v>
      </c>
      <c r="I37" s="250">
        <v>20</v>
      </c>
      <c r="J37" s="250">
        <v>20</v>
      </c>
      <c r="K37" s="250">
        <v>20</v>
      </c>
      <c r="L37" s="250">
        <v>20</v>
      </c>
      <c r="M37" s="250">
        <v>20</v>
      </c>
      <c r="N37" s="250">
        <v>20</v>
      </c>
      <c r="O37" s="250">
        <v>20</v>
      </c>
      <c r="P37" s="269">
        <v>1</v>
      </c>
      <c r="Q37" s="251" t="s">
        <v>257</v>
      </c>
      <c r="R37" s="251">
        <v>73050</v>
      </c>
      <c r="S37" s="252" t="s">
        <v>252</v>
      </c>
    </row>
    <row r="38" spans="1:19" ht="13.95" customHeight="1" x14ac:dyDescent="0.3">
      <c r="A38" s="247">
        <v>153041</v>
      </c>
      <c r="B38" s="253" t="s">
        <v>260</v>
      </c>
      <c r="C38" s="254" t="s">
        <v>250</v>
      </c>
      <c r="D38" s="250">
        <v>12</v>
      </c>
      <c r="E38" s="250">
        <v>12</v>
      </c>
      <c r="F38" s="250">
        <v>12</v>
      </c>
      <c r="G38" s="250">
        <v>12</v>
      </c>
      <c r="H38" s="250">
        <v>12</v>
      </c>
      <c r="I38" s="250">
        <v>12</v>
      </c>
      <c r="J38" s="250">
        <v>12</v>
      </c>
      <c r="K38" s="250">
        <v>12</v>
      </c>
      <c r="L38" s="250">
        <v>12</v>
      </c>
      <c r="M38" s="250">
        <v>12</v>
      </c>
      <c r="N38" s="250">
        <v>12</v>
      </c>
      <c r="O38" s="250">
        <v>12</v>
      </c>
      <c r="P38" s="269">
        <v>1</v>
      </c>
      <c r="Q38" s="251" t="s">
        <v>261</v>
      </c>
      <c r="R38" s="251">
        <v>73050</v>
      </c>
      <c r="S38" s="252" t="s">
        <v>252</v>
      </c>
    </row>
    <row r="39" spans="1:19" ht="13.95" customHeight="1" x14ac:dyDescent="0.3">
      <c r="A39" s="253">
        <v>152999</v>
      </c>
      <c r="B39" s="248" t="s">
        <v>263</v>
      </c>
      <c r="C39" s="254" t="s">
        <v>250</v>
      </c>
      <c r="D39" s="250">
        <v>422</v>
      </c>
      <c r="E39" s="250">
        <v>422</v>
      </c>
      <c r="F39" s="250">
        <v>422</v>
      </c>
      <c r="G39" s="250">
        <v>422</v>
      </c>
      <c r="H39" s="250">
        <v>422</v>
      </c>
      <c r="I39" s="250">
        <v>422</v>
      </c>
      <c r="J39" s="250">
        <v>422</v>
      </c>
      <c r="K39" s="250">
        <v>422</v>
      </c>
      <c r="L39" s="250">
        <v>422</v>
      </c>
      <c r="M39" s="250">
        <v>422</v>
      </c>
      <c r="N39" s="250">
        <v>422</v>
      </c>
      <c r="O39" s="250">
        <v>422</v>
      </c>
      <c r="P39" s="248">
        <v>1</v>
      </c>
      <c r="Q39" s="251">
        <v>43435</v>
      </c>
      <c r="R39" s="251">
        <v>50678</v>
      </c>
      <c r="S39" s="252" t="s">
        <v>252</v>
      </c>
    </row>
    <row r="40" spans="1:19" ht="13.95" customHeight="1" x14ac:dyDescent="0.3">
      <c r="A40" s="253">
        <v>152999</v>
      </c>
      <c r="B40" s="248" t="s">
        <v>264</v>
      </c>
      <c r="C40" s="254" t="s">
        <v>250</v>
      </c>
      <c r="D40" s="250">
        <v>105.5</v>
      </c>
      <c r="E40" s="250">
        <v>105.5</v>
      </c>
      <c r="F40" s="250">
        <v>105.5</v>
      </c>
      <c r="G40" s="250">
        <v>105.5</v>
      </c>
      <c r="H40" s="250">
        <v>105.5</v>
      </c>
      <c r="I40" s="250">
        <v>105.5</v>
      </c>
      <c r="J40" s="250">
        <v>105.5</v>
      </c>
      <c r="K40" s="250">
        <v>105.5</v>
      </c>
      <c r="L40" s="250">
        <v>105.5</v>
      </c>
      <c r="M40" s="250">
        <v>105.5</v>
      </c>
      <c r="N40" s="250">
        <v>105.5</v>
      </c>
      <c r="O40" s="250">
        <v>105.5</v>
      </c>
      <c r="P40" s="248">
        <v>1</v>
      </c>
      <c r="Q40" s="251">
        <v>43435</v>
      </c>
      <c r="R40" s="251">
        <v>50678</v>
      </c>
      <c r="S40" s="252" t="s">
        <v>252</v>
      </c>
    </row>
    <row r="41" spans="1:19" ht="13.95" customHeight="1" x14ac:dyDescent="0.3">
      <c r="A41" s="253" t="s">
        <v>281</v>
      </c>
      <c r="B41" s="248" t="s">
        <v>265</v>
      </c>
      <c r="C41" s="254" t="s">
        <v>250</v>
      </c>
      <c r="D41" s="250">
        <v>60</v>
      </c>
      <c r="E41" s="250">
        <v>60</v>
      </c>
      <c r="F41" s="250">
        <v>60</v>
      </c>
      <c r="G41" s="250">
        <v>60</v>
      </c>
      <c r="H41" s="250">
        <v>60</v>
      </c>
      <c r="I41" s="250">
        <v>60</v>
      </c>
      <c r="J41" s="250">
        <v>60</v>
      </c>
      <c r="K41" s="250">
        <v>60</v>
      </c>
      <c r="L41" s="250">
        <v>60</v>
      </c>
      <c r="M41" s="250">
        <v>60</v>
      </c>
      <c r="N41" s="250">
        <v>60</v>
      </c>
      <c r="O41" s="250">
        <v>60</v>
      </c>
      <c r="P41" s="269">
        <v>1</v>
      </c>
      <c r="Q41" s="251">
        <v>44409</v>
      </c>
      <c r="R41" s="251">
        <v>73050</v>
      </c>
      <c r="S41" s="252" t="s">
        <v>252</v>
      </c>
    </row>
    <row r="42" spans="1:19" ht="13.95" customHeight="1" x14ac:dyDescent="0.3">
      <c r="A42" s="253" t="s">
        <v>266</v>
      </c>
      <c r="B42" s="248" t="s">
        <v>267</v>
      </c>
      <c r="C42" s="254" t="s">
        <v>250</v>
      </c>
      <c r="D42" s="256">
        <v>80</v>
      </c>
      <c r="E42" s="256">
        <v>80</v>
      </c>
      <c r="F42" s="256">
        <v>80</v>
      </c>
      <c r="G42" s="256">
        <v>80</v>
      </c>
      <c r="H42" s="256">
        <v>80</v>
      </c>
      <c r="I42" s="256">
        <v>80</v>
      </c>
      <c r="J42" s="256">
        <v>80</v>
      </c>
      <c r="K42" s="256">
        <v>80</v>
      </c>
      <c r="L42" s="256">
        <v>80</v>
      </c>
      <c r="M42" s="256">
        <v>80</v>
      </c>
      <c r="N42" s="256">
        <v>80</v>
      </c>
      <c r="O42" s="255">
        <v>80</v>
      </c>
      <c r="P42" s="269">
        <v>1</v>
      </c>
      <c r="Q42" s="251">
        <v>45061</v>
      </c>
      <c r="R42" s="251">
        <v>73050</v>
      </c>
      <c r="S42" s="252" t="s">
        <v>252</v>
      </c>
    </row>
    <row r="43" spans="1:19" x14ac:dyDescent="0.3">
      <c r="A43" s="261" t="s">
        <v>282</v>
      </c>
      <c r="B43" s="265" t="s">
        <v>283</v>
      </c>
      <c r="C43" s="265"/>
      <c r="D43" s="232">
        <f t="shared" ref="D43:O43" si="2">SUMIF($P$31:$P$42, 1, D$31:D$42)</f>
        <v>1124.21</v>
      </c>
      <c r="E43" s="232">
        <f t="shared" si="2"/>
        <v>1106.21</v>
      </c>
      <c r="F43" s="232">
        <f t="shared" si="2"/>
        <v>1106.21</v>
      </c>
      <c r="G43" s="232">
        <f t="shared" si="2"/>
        <v>1106.21</v>
      </c>
      <c r="H43" s="232">
        <f t="shared" si="2"/>
        <v>1106.21</v>
      </c>
      <c r="I43" s="232">
        <f t="shared" si="2"/>
        <v>1106.21</v>
      </c>
      <c r="J43" s="232">
        <f t="shared" si="2"/>
        <v>1106.21</v>
      </c>
      <c r="K43" s="232">
        <f t="shared" si="2"/>
        <v>1106.21</v>
      </c>
      <c r="L43" s="232">
        <f t="shared" si="2"/>
        <v>1106.21</v>
      </c>
      <c r="M43" s="232">
        <f t="shared" si="2"/>
        <v>1106.21</v>
      </c>
      <c r="N43" s="232">
        <f t="shared" si="2"/>
        <v>1106.21</v>
      </c>
      <c r="O43" s="232">
        <f t="shared" si="2"/>
        <v>1106.21</v>
      </c>
    </row>
    <row r="44" spans="1:19" x14ac:dyDescent="0.3">
      <c r="B44" s="265" t="s">
        <v>284</v>
      </c>
      <c r="C44" s="265"/>
      <c r="D44" s="232">
        <f t="shared" ref="D44:O44" si="3">SUMIF($P$31:$P$42, 2, D$31:D$42)</f>
        <v>0</v>
      </c>
      <c r="E44" s="232">
        <f t="shared" si="3"/>
        <v>0</v>
      </c>
      <c r="F44" s="232">
        <f t="shared" si="3"/>
        <v>0</v>
      </c>
      <c r="G44" s="232">
        <f t="shared" si="3"/>
        <v>0</v>
      </c>
      <c r="H44" s="232">
        <f t="shared" si="3"/>
        <v>0</v>
      </c>
      <c r="I44" s="232">
        <f t="shared" si="3"/>
        <v>0</v>
      </c>
      <c r="J44" s="232">
        <f t="shared" si="3"/>
        <v>0</v>
      </c>
      <c r="K44" s="232">
        <f t="shared" si="3"/>
        <v>0</v>
      </c>
      <c r="L44" s="232">
        <f t="shared" si="3"/>
        <v>0</v>
      </c>
      <c r="M44" s="232">
        <f t="shared" si="3"/>
        <v>0</v>
      </c>
      <c r="N44" s="232">
        <f t="shared" si="3"/>
        <v>0</v>
      </c>
      <c r="O44" s="232">
        <f t="shared" si="3"/>
        <v>0</v>
      </c>
    </row>
    <row r="45" spans="1:19" x14ac:dyDescent="0.3">
      <c r="B45" s="270" t="s">
        <v>285</v>
      </c>
      <c r="C45" s="270"/>
      <c r="D45" s="271">
        <f>SUM(D43:D44)</f>
        <v>1124.21</v>
      </c>
      <c r="E45" s="271">
        <f t="shared" ref="E45:O45" si="4">SUM(E43:E44)</f>
        <v>1106.21</v>
      </c>
      <c r="F45" s="271">
        <f t="shared" si="4"/>
        <v>1106.21</v>
      </c>
      <c r="G45" s="271">
        <f t="shared" si="4"/>
        <v>1106.21</v>
      </c>
      <c r="H45" s="271">
        <f t="shared" si="4"/>
        <v>1106.21</v>
      </c>
      <c r="I45" s="271">
        <f t="shared" si="4"/>
        <v>1106.21</v>
      </c>
      <c r="J45" s="271">
        <f t="shared" si="4"/>
        <v>1106.21</v>
      </c>
      <c r="K45" s="271">
        <f t="shared" si="4"/>
        <v>1106.21</v>
      </c>
      <c r="L45" s="271">
        <f t="shared" si="4"/>
        <v>1106.21</v>
      </c>
      <c r="M45" s="271">
        <f t="shared" si="4"/>
        <v>1106.21</v>
      </c>
      <c r="N45" s="271">
        <f t="shared" si="4"/>
        <v>1106.21</v>
      </c>
      <c r="O45" s="271">
        <f t="shared" si="4"/>
        <v>1106.21</v>
      </c>
    </row>
  </sheetData>
  <protectedRanges>
    <protectedRange sqref="A19:A20" name="Edit Range_1"/>
    <protectedRange sqref="D18:O18" name="Edit Range_4"/>
    <protectedRange sqref="D19:O19" name="Edit Range_5"/>
    <protectedRange sqref="D20:O20" name="Edit Range_6"/>
  </protectedRanges>
  <dataValidations count="1">
    <dataValidation type="decimal" operator="greaterThanOrEqual" allowBlank="1" showInputMessage="1" showErrorMessage="1" sqref="D18:O20" xr:uid="{CF527DDA-23C0-43E3-B7DB-9F06485D1909}">
      <formula1>0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PGE CAM eligible contracts '24</vt:lpstr>
      <vt:lpstr>PGE CAM eligible contracts '25</vt:lpstr>
      <vt:lpstr>PGE CAM eligible contracts '26</vt:lpstr>
      <vt:lpstr>PGE Emgcy Reliability Resources</vt:lpstr>
      <vt:lpstr>SCE CAM List 2024</vt:lpstr>
      <vt:lpstr>SCE CAM List 2025</vt:lpstr>
      <vt:lpstr>SCE CAM List 2026</vt:lpstr>
      <vt:lpstr>SCE 2024 ERP</vt:lpstr>
      <vt:lpstr>SDGE CAM eligible contracts</vt:lpstr>
      <vt:lpstr>SDGE Emgncy Reliability Resrces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Chow, Lily</dc:creator>
  <cp:lastModifiedBy>Chow, Lily</cp:lastModifiedBy>
  <dcterms:created xsi:type="dcterms:W3CDTF">2023-07-28T15:39:41Z</dcterms:created>
  <dcterms:modified xsi:type="dcterms:W3CDTF">2023-07-28T16:29:29Z</dcterms:modified>
</cp:coreProperties>
</file>