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https://pge-my.sharepoint.com/personal/gxz5_pge_com/Documents/Desktop/Working Docs/"/>
    </mc:Choice>
  </mc:AlternateContent>
  <xr:revisionPtr revIDLastSave="1" documentId="8_{9F6DE8A9-23A6-4F42-B12D-2B41C71AABAE}" xr6:coauthVersionLast="47" xr6:coauthVersionMax="47" xr10:uidLastSave="{E5095A2C-F360-4A09-95E7-F9D111A54179}"/>
  <bookViews>
    <workbookView xWindow="-120" yWindow="-120" windowWidth="20730" windowHeight="11040" xr2:uid="{00000000-000D-0000-FFFF-FFFF00000000}"/>
  </bookViews>
  <sheets>
    <sheet name="IOU Excess Resources Report"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3" l="1"/>
  <c r="F37" i="3"/>
  <c r="G41" i="3"/>
  <c r="D37" i="3"/>
  <c r="E37" i="3" l="1"/>
  <c r="H37" i="3"/>
  <c r="G43" i="3" l="1"/>
  <c r="F41" i="3"/>
  <c r="H44" i="3"/>
  <c r="G44" i="3"/>
  <c r="F44" i="3"/>
  <c r="E44" i="3"/>
  <c r="D44" i="3"/>
  <c r="H41" i="3"/>
  <c r="E41" i="3"/>
  <c r="E43" i="3" s="1"/>
  <c r="D41" i="3"/>
  <c r="G45" i="3" l="1"/>
  <c r="H46" i="3"/>
  <c r="G46" i="3"/>
  <c r="F46" i="3"/>
  <c r="E46" i="3"/>
  <c r="D43" i="3"/>
  <c r="D45" i="3" s="1"/>
  <c r="F43" i="3"/>
  <c r="F45" i="3" s="1"/>
  <c r="E45" i="3"/>
  <c r="H43" i="3"/>
  <c r="D46" i="3"/>
  <c r="H45" i="3" l="1"/>
</calcChain>
</file>

<file path=xl/sharedStrings.xml><?xml version="1.0" encoding="utf-8"?>
<sst xmlns="http://schemas.openxmlformats.org/spreadsheetml/2006/main" count="81" uniqueCount="66">
  <si>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</si>
  <si>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</si>
  <si>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</si>
  <si>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</si>
  <si>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</si>
  <si>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</si>
  <si>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</si>
  <si>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and being claimed toward the IOU's monthly incremental procurement target.</t>
    </r>
  </si>
  <si>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</si>
  <si>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</si>
  <si>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</si>
  <si>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</si>
  <si>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</si>
  <si>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</si>
  <si>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</si>
  <si>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</si>
  <si>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</si>
  <si>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</si>
  <si>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</si>
  <si>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</si>
  <si>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</si>
  <si>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</si>
  <si>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</si>
  <si>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N/A</t>
  </si>
  <si>
    <t>SUBTOTAL DEMAND-side Excess Procurement</t>
  </si>
  <si>
    <t>IOU Progress toward Monthly Target</t>
  </si>
  <si>
    <t>&lt;-- total MW procured</t>
  </si>
  <si>
    <t>Minimum Excess Procurement Target per D.21-12-015</t>
  </si>
  <si>
    <t xml:space="preserve">DIFFERENCE </t>
  </si>
  <si>
    <t>&lt;-- negative values mean minimum target exceeded; positive values mean minimum target not met</t>
  </si>
  <si>
    <t>Supply Side Headroom (3,000 Max)</t>
  </si>
  <si>
    <t>&lt;-- maximum additional supply resources permitted</t>
  </si>
  <si>
    <t>Monthly IOU reports available at: https://www.cpuc.ca.gov/General.aspx?id=6311</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</si>
  <si>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</si>
  <si>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</si>
  <si>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</si>
  <si>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Pacific Gas and Electric</t>
  </si>
  <si>
    <t>UOG Enhancements - Gateway</t>
  </si>
  <si>
    <t>UOG Enhancements - Colusa</t>
  </si>
  <si>
    <t>UOG Enhancement</t>
  </si>
  <si>
    <t>AL-6088, page 6</t>
  </si>
  <si>
    <t>Not included in Cost Recovery for System Reliability OIR</t>
  </si>
  <si>
    <t>Excess Resources from IOU Portfolio</t>
  </si>
  <si>
    <t>Excess Resources</t>
  </si>
  <si>
    <t>Amount to be Shown on RA/Supply Plan</t>
  </si>
  <si>
    <t>Footnote 1</t>
  </si>
  <si>
    <t>Footnote 2</t>
  </si>
  <si>
    <t>ELRP</t>
  </si>
  <si>
    <r>
      <t>ELRP Enrollment</t>
    </r>
    <r>
      <rPr>
        <vertAlign val="superscript"/>
        <sz val="11"/>
        <color theme="1"/>
        <rFont val="Calibri"/>
        <family val="2"/>
        <scheme val="minor"/>
      </rPr>
      <t>2</t>
    </r>
  </si>
  <si>
    <t>Automated Response Technology Program</t>
  </si>
  <si>
    <t>Total resources available as incremental above 17% RA requirement (i.e., progress toward the IOU's incremental effective PRM target)</t>
  </si>
  <si>
    <r>
      <rPr>
        <b/>
        <sz val="11"/>
        <color theme="1"/>
        <rFont val="Calibri"/>
        <family val="2"/>
        <scheme val="minor"/>
      </rPr>
      <t>2. Excess Resources from IOU Portfolio Above 17% PRM</t>
    </r>
    <r>
      <rPr>
        <sz val="11"/>
        <color theme="1"/>
        <rFont val="Calibri"/>
        <family val="2"/>
        <scheme val="minor"/>
      </rPr>
      <t>: Report any additional "excess resources" above the IOU's 17% PRM requirement being applied to CAM for each month.</t>
    </r>
  </si>
  <si>
    <t>ELRP Ex Ante (MW)</t>
  </si>
  <si>
    <t>2. Excess Resources from IOU Portfolio Above 17% PRM</t>
  </si>
  <si>
    <t>SPI</t>
  </si>
  <si>
    <t xml:space="preserve">Short-term Energy Only Call Option </t>
  </si>
  <si>
    <t>AL 7282-E</t>
  </si>
  <si>
    <t>Chevron Coalinga</t>
  </si>
  <si>
    <t>Chevron SE Kern River</t>
  </si>
  <si>
    <t>Chevron East Ridge</t>
  </si>
  <si>
    <t>Shasta Sustainable Resources</t>
  </si>
  <si>
    <t>On the Supply Plan</t>
  </si>
  <si>
    <t>Not on the Supply Plan (Proxy)</t>
  </si>
  <si>
    <t>Reflects customer-reported nominations as of April 1, 2025. For information on PG&amp;E's 2024 ELRP Load Impact evaluation, including 2024 ex post results and 2025 ex ante forecasts, see PG&amp;E's 2024 ELRP Load Impact Report.</t>
  </si>
  <si>
    <t>"Applying the TAC area CAISO load shares for each utility’s service territory to the contingency procurement set forth in this decision results in target procurement amounts of 900 MW-1,350 MW each for PG&amp;E and SCE service territories and 200 MW-300 MW for SDG&amp;E service territory." (D.21-12-015, Findings of Fact 28)  PG&amp;E has Excess Resources from its portfolio available to supplement the above listed resources in June 2025.  These supplemental megawatts are not captured in the above total and will not be subject to cost recovery through D.21-12-015.  The available energy from any Excess Resources will be offered in the CAISO market based on least cost dispatch standards.
“PG&amp;E bids resources with bidding rights into the CAISO markets based on their incremental costs or opportunity costs. By bidding its resources into the CAISO markets at their incremental or opportunity costs, PG&amp;E enables total procurement to meet customer demand in the CAISO markets at least cost. Resources with contractual or physical constraints that limit their ability to be bid may be fully or partially self-scheduled into the CAISO markets.” Page 1-7, 2020 PG&amp;E ERRA Compliance Testimony</t>
  </si>
  <si>
    <t>Forecast Method: Ex Ante (1-in-2); Enrollment: as of 7/14/2025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</si>
</sst>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9"/>
      <color theme="1"/>
      <name val="Calibri"/>
      <family val="2"/>
      <scheme val="minor"/>
    </font>
    <font>
      <sz val="11"/>
      <color rgb="FF000000"/>
      <name val="Calibri"/>
      <family val="2"/>
    </font>
    <font>
      <vertAlign val="superscript"/>
      <sz val="11"/>
      <color theme="1"/>
      <name val="Calibri"/>
      <family val="2"/>
      <scheme val="minor"/>
    </font>
    <font>
      <sz val="11"/>
      <color theme="1"/>
      <name val="Calibri"/>
      <family val="2"/>
      <scheme val="minor"/>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s>
  <cellStyleXfs count="2">
    <xf numFmtId="0" fontId="0" fillId="0" borderId="0"/>
    <xf numFmtId="43" fontId="11" fillId="0" borderId="0" applyFont="0" applyFill="0" applyBorder="0" applyAlignment="0" applyProtection="0"/>
  </cellStyleXfs>
  <cellXfs count="122">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1" xfId="0" applyFont="1" applyFill="1" applyBorder="1" applyAlignment="1">
      <alignment horizontal="right"/>
    </xf>
    <xf numFmtId="0" fontId="1" fillId="2" borderId="12" xfId="0" applyFont="1" applyFill="1" applyBorder="1" applyAlignment="1">
      <alignment horizontal="right"/>
    </xf>
    <xf numFmtId="0" fontId="1" fillId="2" borderId="13" xfId="0" applyFont="1" applyFill="1" applyBorder="1" applyAlignment="1">
      <alignment horizontal="right"/>
    </xf>
    <xf numFmtId="0" fontId="3" fillId="0" borderId="0" xfId="0" applyFont="1"/>
    <xf numFmtId="0" fontId="1" fillId="6" borderId="23" xfId="0" applyFont="1" applyFill="1" applyBorder="1"/>
    <xf numFmtId="0" fontId="1" fillId="6" borderId="24" xfId="0" applyFont="1" applyFill="1" applyBorder="1"/>
    <xf numFmtId="0" fontId="1" fillId="6" borderId="14" xfId="0" applyFont="1" applyFill="1" applyBorder="1"/>
    <xf numFmtId="0" fontId="1" fillId="6" borderId="26" xfId="0" applyFont="1" applyFill="1" applyBorder="1"/>
    <xf numFmtId="0" fontId="7" fillId="7" borderId="8" xfId="0" applyFont="1" applyFill="1" applyBorder="1" applyAlignment="1">
      <alignment horizontal="center"/>
    </xf>
    <xf numFmtId="17" fontId="7" fillId="7" borderId="9" xfId="0" applyNumberFormat="1" applyFont="1" applyFill="1" applyBorder="1" applyAlignment="1">
      <alignment horizontal="center"/>
    </xf>
    <xf numFmtId="0" fontId="7" fillId="7" borderId="10" xfId="0" applyFont="1" applyFill="1" applyBorder="1" applyAlignment="1">
      <alignment horizontal="center" wrapText="1"/>
    </xf>
    <xf numFmtId="0" fontId="6" fillId="9" borderId="17" xfId="0" applyFont="1" applyFill="1" applyBorder="1" applyAlignment="1">
      <alignment horizontal="right"/>
    </xf>
    <xf numFmtId="0" fontId="0" fillId="9" borderId="33" xfId="0" applyFill="1" applyBorder="1"/>
    <xf numFmtId="0" fontId="7" fillId="7" borderId="34" xfId="0" applyFont="1" applyFill="1" applyBorder="1" applyAlignment="1">
      <alignment horizontal="center" wrapText="1"/>
    </xf>
    <xf numFmtId="0" fontId="3" fillId="9" borderId="36" xfId="0" applyFont="1" applyFill="1" applyBorder="1"/>
    <xf numFmtId="0" fontId="0" fillId="9" borderId="38" xfId="0" applyFill="1" applyBorder="1"/>
    <xf numFmtId="0" fontId="7" fillId="7" borderId="40" xfId="0" applyFont="1" applyFill="1" applyBorder="1" applyAlignment="1">
      <alignment horizontal="center" wrapText="1"/>
    </xf>
    <xf numFmtId="17" fontId="7" fillId="7" borderId="34" xfId="0" applyNumberFormat="1" applyFont="1" applyFill="1" applyBorder="1" applyAlignment="1">
      <alignment horizontal="center"/>
    </xf>
    <xf numFmtId="17" fontId="7" fillId="7" borderId="41"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20" xfId="0" applyBorder="1" applyAlignment="1">
      <alignment horizontal="center"/>
    </xf>
    <xf numFmtId="0" fontId="0" fillId="0" borderId="21" xfId="0" applyBorder="1" applyAlignment="1">
      <alignment horizontal="center"/>
    </xf>
    <xf numFmtId="0" fontId="1" fillId="2" borderId="16" xfId="0" applyFont="1" applyFill="1" applyBorder="1" applyAlignment="1">
      <alignment wrapText="1"/>
    </xf>
    <xf numFmtId="0" fontId="0" fillId="2" borderId="6" xfId="0" applyFill="1" applyBorder="1"/>
    <xf numFmtId="0" fontId="0" fillId="2" borderId="1" xfId="0" applyFill="1" applyBorder="1"/>
    <xf numFmtId="0" fontId="0" fillId="2" borderId="29" xfId="0" applyFill="1" applyBorder="1"/>
    <xf numFmtId="0" fontId="1" fillId="2" borderId="14" xfId="0" applyFont="1" applyFill="1" applyBorder="1"/>
    <xf numFmtId="0" fontId="0" fillId="2" borderId="39" xfId="0" applyFill="1" applyBorder="1"/>
    <xf numFmtId="0" fontId="0" fillId="2" borderId="26" xfId="0" applyFill="1" applyBorder="1"/>
    <xf numFmtId="17" fontId="4" fillId="0" borderId="0" xfId="0" applyNumberFormat="1" applyFont="1" applyAlignment="1">
      <alignment vertical="center"/>
    </xf>
    <xf numFmtId="0" fontId="2" fillId="2" borderId="1" xfId="0" applyFont="1" applyFill="1" applyBorder="1" applyAlignment="1">
      <alignment horizontal="center"/>
    </xf>
    <xf numFmtId="0" fontId="1" fillId="2" borderId="12" xfId="0" applyFont="1" applyFill="1" applyBorder="1" applyAlignment="1">
      <alignment wrapText="1"/>
    </xf>
    <xf numFmtId="0" fontId="2" fillId="2" borderId="21" xfId="0" applyFont="1" applyFill="1" applyBorder="1" applyAlignment="1">
      <alignment horizontal="center" wrapText="1"/>
    </xf>
    <xf numFmtId="3" fontId="1" fillId="9" borderId="36" xfId="0" applyNumberFormat="1" applyFont="1" applyFill="1" applyBorder="1" applyAlignment="1">
      <alignment horizontal="right"/>
    </xf>
    <xf numFmtId="3" fontId="1" fillId="9" borderId="32" xfId="0" applyNumberFormat="1" applyFont="1" applyFill="1" applyBorder="1" applyAlignment="1">
      <alignment horizontal="right"/>
    </xf>
    <xf numFmtId="3" fontId="1" fillId="9" borderId="18" xfId="0" applyNumberFormat="1" applyFont="1" applyFill="1" applyBorder="1" applyAlignment="1">
      <alignment horizontal="right"/>
    </xf>
    <xf numFmtId="3" fontId="1" fillId="8" borderId="35" xfId="0" applyNumberFormat="1" applyFont="1" applyFill="1" applyBorder="1" applyAlignment="1">
      <alignment horizontal="right"/>
    </xf>
    <xf numFmtId="3" fontId="1" fillId="8" borderId="31" xfId="0" applyNumberFormat="1" applyFont="1" applyFill="1" applyBorder="1" applyAlignment="1">
      <alignment horizontal="right"/>
    </xf>
    <xf numFmtId="3" fontId="1" fillId="8" borderId="26" xfId="0" applyNumberFormat="1" applyFont="1" applyFill="1" applyBorder="1" applyAlignment="1">
      <alignment horizontal="right"/>
    </xf>
    <xf numFmtId="3" fontId="0" fillId="4" borderId="6" xfId="0" applyNumberFormat="1" applyFill="1" applyBorder="1" applyAlignment="1">
      <alignment horizontal="right"/>
    </xf>
    <xf numFmtId="3" fontId="0" fillId="4" borderId="2" xfId="0" applyNumberFormat="1" applyFill="1" applyBorder="1" applyAlignment="1">
      <alignment horizontal="right"/>
    </xf>
    <xf numFmtId="3" fontId="0" fillId="4" borderId="29" xfId="0" applyNumberFormat="1" applyFill="1" applyBorder="1" applyAlignment="1">
      <alignment horizontal="right"/>
    </xf>
    <xf numFmtId="3" fontId="0" fillId="5" borderId="6" xfId="0" applyNumberFormat="1" applyFill="1" applyBorder="1" applyAlignment="1">
      <alignment horizontal="right"/>
    </xf>
    <xf numFmtId="3" fontId="0" fillId="5" borderId="2" xfId="0" applyNumberFormat="1" applyFill="1" applyBorder="1" applyAlignment="1">
      <alignment horizontal="right"/>
    </xf>
    <xf numFmtId="3" fontId="0" fillId="5" borderId="29" xfId="0" applyNumberFormat="1" applyFill="1" applyBorder="1" applyAlignment="1">
      <alignment horizontal="right"/>
    </xf>
    <xf numFmtId="3" fontId="0" fillId="10" borderId="37" xfId="0" applyNumberFormat="1" applyFill="1" applyBorder="1" applyAlignment="1">
      <alignment horizontal="right"/>
    </xf>
    <xf numFmtId="3" fontId="0" fillId="10" borderId="30" xfId="0" applyNumberFormat="1" applyFill="1" applyBorder="1" applyAlignment="1">
      <alignment horizontal="right"/>
    </xf>
    <xf numFmtId="3" fontId="0" fillId="10" borderId="19" xfId="0" applyNumberFormat="1" applyFill="1" applyBorder="1" applyAlignment="1">
      <alignment horizontal="right"/>
    </xf>
    <xf numFmtId="0" fontId="7" fillId="7" borderId="8" xfId="0" applyFont="1" applyFill="1" applyBorder="1" applyAlignment="1">
      <alignment horizontal="center" wrapText="1"/>
    </xf>
    <xf numFmtId="0" fontId="0" fillId="0" borderId="25" xfId="0" applyBorder="1" applyAlignment="1">
      <alignment horizontal="center" wrapText="1"/>
    </xf>
    <xf numFmtId="0" fontId="2" fillId="2" borderId="35" xfId="0" applyFont="1" applyFill="1" applyBorder="1" applyAlignment="1">
      <alignment horizontal="center" wrapText="1"/>
    </xf>
    <xf numFmtId="0" fontId="2" fillId="2" borderId="1" xfId="0" applyFont="1" applyFill="1" applyBorder="1" applyAlignment="1">
      <alignment horizontal="center" wrapText="1"/>
    </xf>
    <xf numFmtId="14" fontId="0" fillId="0" borderId="22" xfId="0" applyNumberFormat="1" applyBorder="1" applyAlignment="1">
      <alignment horizontal="center"/>
    </xf>
    <xf numFmtId="4" fontId="0" fillId="0" borderId="30" xfId="0" applyNumberFormat="1" applyBorder="1" applyAlignment="1">
      <alignment horizontal="right"/>
    </xf>
    <xf numFmtId="0" fontId="0" fillId="0" borderId="0" xfId="0" applyAlignment="1">
      <alignment vertical="center"/>
    </xf>
    <xf numFmtId="0" fontId="0" fillId="0" borderId="0" xfId="0" applyAlignment="1">
      <alignment vertical="top" wrapText="1"/>
    </xf>
    <xf numFmtId="17" fontId="7" fillId="7" borderId="46" xfId="0" applyNumberFormat="1" applyFont="1" applyFill="1" applyBorder="1" applyAlignment="1">
      <alignment horizontal="center"/>
    </xf>
    <xf numFmtId="0" fontId="7" fillId="7" borderId="47" xfId="0" applyFont="1" applyFill="1" applyBorder="1" applyAlignment="1">
      <alignment horizontal="center" wrapText="1"/>
    </xf>
    <xf numFmtId="0" fontId="7" fillId="7" borderId="48" xfId="0" applyFont="1" applyFill="1" applyBorder="1" applyAlignment="1">
      <alignment horizontal="center" wrapText="1"/>
    </xf>
    <xf numFmtId="2" fontId="9" fillId="0" borderId="1" xfId="0" applyNumberFormat="1" applyFont="1" applyBorder="1" applyAlignment="1">
      <alignment horizontal="center" vertical="center"/>
    </xf>
    <xf numFmtId="0" fontId="0" fillId="0" borderId="1" xfId="0" applyBorder="1"/>
    <xf numFmtId="4" fontId="0" fillId="0" borderId="19" xfId="0" applyNumberFormat="1" applyBorder="1" applyAlignment="1">
      <alignment horizontal="right"/>
    </xf>
    <xf numFmtId="43" fontId="0" fillId="10" borderId="0" xfId="1" applyFont="1" applyFill="1" applyBorder="1" applyAlignment="1">
      <alignment horizontal="left"/>
    </xf>
    <xf numFmtId="43" fontId="0" fillId="11" borderId="0" xfId="1" applyFont="1" applyFill="1" applyBorder="1" applyAlignment="1">
      <alignment horizontal="left"/>
    </xf>
    <xf numFmtId="0" fontId="0" fillId="10" borderId="23" xfId="0" applyFill="1" applyBorder="1" applyAlignment="1">
      <alignment horizontal="left" indent="3"/>
    </xf>
    <xf numFmtId="0" fontId="0" fillId="10" borderId="4" xfId="0" applyFill="1" applyBorder="1"/>
    <xf numFmtId="3" fontId="0" fillId="10" borderId="0" xfId="0" applyNumberFormat="1" applyFill="1" applyAlignment="1">
      <alignment horizontal="right"/>
    </xf>
    <xf numFmtId="3" fontId="0" fillId="10" borderId="5" xfId="0" applyNumberFormat="1" applyFill="1" applyBorder="1" applyAlignment="1">
      <alignment horizontal="right"/>
    </xf>
    <xf numFmtId="0" fontId="0" fillId="10" borderId="7" xfId="0" applyFill="1" applyBorder="1"/>
    <xf numFmtId="0" fontId="0" fillId="10" borderId="24" xfId="0" applyFill="1" applyBorder="1"/>
    <xf numFmtId="0" fontId="0" fillId="11" borderId="23" xfId="0" applyFill="1" applyBorder="1" applyAlignment="1">
      <alignment horizontal="left" indent="3"/>
    </xf>
    <xf numFmtId="0" fontId="0" fillId="11" borderId="4" xfId="0" applyFill="1" applyBorder="1"/>
    <xf numFmtId="3" fontId="0" fillId="11" borderId="4" xfId="0" applyNumberFormat="1" applyFill="1" applyBorder="1" applyAlignment="1">
      <alignment horizontal="right"/>
    </xf>
    <xf numFmtId="3" fontId="0" fillId="11" borderId="0" xfId="0" applyNumberFormat="1" applyFill="1" applyAlignment="1">
      <alignment horizontal="right"/>
    </xf>
    <xf numFmtId="3" fontId="0" fillId="11" borderId="5" xfId="0" applyNumberFormat="1" applyFill="1" applyBorder="1" applyAlignment="1">
      <alignment horizontal="right"/>
    </xf>
    <xf numFmtId="0" fontId="0" fillId="11" borderId="7" xfId="0" applyFill="1" applyBorder="1"/>
    <xf numFmtId="0" fontId="0" fillId="11" borderId="24" xfId="0" applyFill="1" applyBorder="1"/>
    <xf numFmtId="0" fontId="0" fillId="11" borderId="7" xfId="0" applyFill="1" applyBorder="1" applyAlignment="1">
      <alignment wrapText="1"/>
    </xf>
    <xf numFmtId="0" fontId="12" fillId="11" borderId="0" xfId="0" applyFont="1" applyFill="1" applyAlignment="1">
      <alignment horizontal="right" vertical="center"/>
    </xf>
    <xf numFmtId="4" fontId="0" fillId="0" borderId="37" xfId="0" applyNumberFormat="1" applyBorder="1" applyAlignment="1">
      <alignment horizontal="right"/>
    </xf>
    <xf numFmtId="3" fontId="0" fillId="11" borderId="49" xfId="0" applyNumberFormat="1" applyFill="1" applyBorder="1" applyAlignment="1">
      <alignment horizontal="right"/>
    </xf>
    <xf numFmtId="0" fontId="1" fillId="10" borderId="17" xfId="0" applyFont="1" applyFill="1" applyBorder="1" applyAlignment="1">
      <alignment horizontal="right"/>
    </xf>
    <xf numFmtId="0" fontId="1" fillId="10" borderId="18" xfId="0" applyFont="1" applyFill="1" applyBorder="1" applyAlignment="1">
      <alignment horizontal="right"/>
    </xf>
    <xf numFmtId="0" fontId="0" fillId="2" borderId="42" xfId="0" applyFill="1" applyBorder="1" applyAlignment="1">
      <alignment horizontal="left" vertical="top" wrapText="1"/>
    </xf>
    <xf numFmtId="0" fontId="0" fillId="2" borderId="43"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1" fillId="8" borderId="14" xfId="0" applyFont="1" applyFill="1" applyBorder="1" applyAlignment="1">
      <alignment horizontal="right"/>
    </xf>
    <xf numFmtId="0" fontId="1" fillId="8" borderId="15" xfId="0" applyFont="1" applyFill="1" applyBorder="1" applyAlignment="1">
      <alignment horizontal="right"/>
    </xf>
    <xf numFmtId="0" fontId="1" fillId="4" borderId="16" xfId="0" applyFont="1" applyFill="1" applyBorder="1" applyAlignment="1">
      <alignment horizontal="right"/>
    </xf>
    <xf numFmtId="0" fontId="1" fillId="4" borderId="3" xfId="0" applyFont="1" applyFill="1" applyBorder="1" applyAlignment="1">
      <alignment horizontal="right"/>
    </xf>
    <xf numFmtId="0" fontId="1" fillId="5" borderId="16" xfId="0" applyFont="1" applyFill="1" applyBorder="1" applyAlignment="1">
      <alignment horizontal="right"/>
    </xf>
    <xf numFmtId="0" fontId="1" fillId="5" borderId="3" xfId="0" applyFont="1" applyFill="1" applyBorder="1" applyAlignment="1">
      <alignment horizontal="right"/>
    </xf>
    <xf numFmtId="17" fontId="4" fillId="3" borderId="8" xfId="0" applyNumberFormat="1" applyFont="1" applyFill="1" applyBorder="1" applyAlignment="1">
      <alignment horizontal="center" vertical="center"/>
    </xf>
    <xf numFmtId="17" fontId="4" fillId="3" borderId="10" xfId="0" applyNumberFormat="1" applyFont="1" applyFill="1" applyBorder="1" applyAlignment="1">
      <alignment horizontal="center" vertical="center"/>
    </xf>
    <xf numFmtId="0" fontId="1" fillId="2" borderId="14" xfId="0" applyFont="1" applyFill="1" applyBorder="1" applyAlignment="1">
      <alignment horizontal="left" vertical="top" wrapText="1"/>
    </xf>
    <xf numFmtId="0" fontId="1" fillId="2" borderId="26"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35" xfId="0" applyFont="1" applyFill="1" applyBorder="1" applyAlignment="1">
      <alignment horizontal="center" wrapText="1"/>
    </xf>
    <xf numFmtId="0" fontId="2" fillId="2" borderId="31" xfId="0" applyFont="1" applyFill="1" applyBorder="1" applyAlignment="1">
      <alignment horizontal="center" wrapText="1"/>
    </xf>
    <xf numFmtId="0" fontId="2" fillId="2" borderId="15" xfId="0" applyFont="1" applyFill="1" applyBorder="1" applyAlignment="1">
      <alignment horizontal="center" wrapText="1"/>
    </xf>
    <xf numFmtId="0" fontId="2" fillId="2" borderId="1" xfId="0" applyFont="1" applyFill="1" applyBorder="1" applyAlignment="1">
      <alignment horizontal="center" wrapText="1"/>
    </xf>
    <xf numFmtId="0" fontId="0" fillId="2" borderId="25" xfId="0" applyFill="1" applyBorder="1" applyAlignment="1">
      <alignment horizontal="left" vertical="top" wrapText="1"/>
    </xf>
    <xf numFmtId="0" fontId="0" fillId="2" borderId="19" xfId="0" applyFill="1" applyBorder="1" applyAlignment="1">
      <alignment horizontal="left" vertical="top" wrapText="1"/>
    </xf>
    <xf numFmtId="0" fontId="8" fillId="0" borderId="0" xfId="0" applyFont="1" applyAlignment="1">
      <alignment horizontal="left" vertical="top" wrapText="1"/>
    </xf>
    <xf numFmtId="0" fontId="7" fillId="7" borderId="44" xfId="0" applyFont="1" applyFill="1" applyBorder="1" applyAlignment="1">
      <alignment horizontal="center" wrapText="1"/>
    </xf>
    <xf numFmtId="0" fontId="7" fillId="7" borderId="45" xfId="0" applyFont="1" applyFill="1" applyBorder="1" applyAlignment="1">
      <alignment horizontal="center" wrapText="1"/>
    </xf>
    <xf numFmtId="0" fontId="0" fillId="0" borderId="6" xfId="0" applyBorder="1" applyAlignment="1">
      <alignment horizontal="center"/>
    </xf>
    <xf numFmtId="0" fontId="0" fillId="0" borderId="3" xfId="0" applyBorder="1" applyAlignment="1">
      <alignment horizontal="center"/>
    </xf>
    <xf numFmtId="0" fontId="0" fillId="6" borderId="23" xfId="0" applyFill="1" applyBorder="1" applyAlignment="1">
      <alignment horizontal="left" wrapText="1"/>
    </xf>
    <xf numFmtId="0" fontId="0" fillId="6" borderId="24" xfId="0" applyFill="1" applyBorder="1" applyAlignment="1">
      <alignment horizontal="left" wrapText="1"/>
    </xf>
    <xf numFmtId="0" fontId="0" fillId="6" borderId="27" xfId="0" applyFill="1" applyBorder="1" applyAlignment="1">
      <alignment horizontal="left" wrapText="1"/>
    </xf>
    <xf numFmtId="0" fontId="0" fillId="6" borderId="28" xfId="0" applyFill="1" applyBorder="1" applyAlignment="1">
      <alignment horizontal="left" wrapText="1"/>
    </xf>
    <xf numFmtId="0" fontId="0" fillId="6" borderId="25" xfId="0" applyFill="1" applyBorder="1" applyAlignment="1">
      <alignment horizontal="left" wrapText="1"/>
    </xf>
    <xf numFmtId="0" fontId="0" fillId="6" borderId="19" xfId="0" applyFill="1" applyBorder="1" applyAlignment="1">
      <alignment horizontal="left"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sheetPr>
    <pageSetUpPr fitToPage="1"/>
  </sheetPr>
  <dimension ref="A1:J72"/>
  <sheetViews>
    <sheetView tabSelected="1" zoomScale="85" zoomScaleNormal="85" workbookViewId="0">
      <selection activeCell="J14" sqref="J14"/>
    </sheetView>
  </sheetViews>
  <sheetFormatPr defaultRowHeight="15" x14ac:dyDescent="0.25"/>
  <cols>
    <col min="1" max="1" width="21.140625" customWidth="1"/>
    <col min="2" max="2" width="51.42578125" customWidth="1"/>
    <col min="3" max="3" width="49" customWidth="1"/>
    <col min="4" max="8" width="8.28515625" customWidth="1"/>
    <col min="9" max="9" width="26.140625" customWidth="1"/>
    <col min="10" max="10" width="68" customWidth="1"/>
  </cols>
  <sheetData>
    <row r="1" spans="2:7" ht="15.75" thickBot="1" x14ac:dyDescent="0.3"/>
    <row r="2" spans="2:7" ht="24" thickBot="1" x14ac:dyDescent="0.3">
      <c r="B2" s="98" t="s">
        <v>0</v>
      </c>
      <c r="C2" s="99"/>
      <c r="D2" s="34"/>
      <c r="E2" s="34"/>
      <c r="G2" s="2"/>
    </row>
    <row r="3" spans="2:7" ht="15.75" thickBot="1" x14ac:dyDescent="0.3"/>
    <row r="4" spans="2:7" x14ac:dyDescent="0.25">
      <c r="B4" s="4" t="s">
        <v>1</v>
      </c>
      <c r="C4" s="25" t="s">
        <v>36</v>
      </c>
    </row>
    <row r="5" spans="2:7" x14ac:dyDescent="0.25">
      <c r="B5" s="5" t="s">
        <v>2</v>
      </c>
      <c r="C5" s="26">
        <v>765</v>
      </c>
    </row>
    <row r="6" spans="2:7" ht="15.75" thickBot="1" x14ac:dyDescent="0.3">
      <c r="B6" s="6" t="s">
        <v>3</v>
      </c>
      <c r="C6" s="57">
        <v>45887</v>
      </c>
    </row>
    <row r="7" spans="2:7" ht="15.75" thickBot="1" x14ac:dyDescent="0.3"/>
    <row r="8" spans="2:7" ht="15" customHeight="1" x14ac:dyDescent="0.25">
      <c r="B8" s="100" t="s">
        <v>4</v>
      </c>
      <c r="C8" s="101"/>
    </row>
    <row r="9" spans="2:7" ht="15" customHeight="1" x14ac:dyDescent="0.25">
      <c r="B9" s="88" t="s">
        <v>5</v>
      </c>
      <c r="C9" s="89"/>
    </row>
    <row r="10" spans="2:7" ht="15" customHeight="1" x14ac:dyDescent="0.25">
      <c r="B10" s="90"/>
      <c r="C10" s="91"/>
    </row>
    <row r="11" spans="2:7" ht="15" customHeight="1" x14ac:dyDescent="0.25">
      <c r="B11" s="90" t="s">
        <v>6</v>
      </c>
      <c r="C11" s="91"/>
    </row>
    <row r="12" spans="2:7" ht="15" customHeight="1" x14ac:dyDescent="0.25">
      <c r="B12" s="90"/>
      <c r="C12" s="91"/>
    </row>
    <row r="13" spans="2:7" ht="15" customHeight="1" x14ac:dyDescent="0.25">
      <c r="B13" s="90"/>
      <c r="C13" s="91"/>
    </row>
    <row r="14" spans="2:7" ht="15" customHeight="1" x14ac:dyDescent="0.25">
      <c r="B14" s="90" t="s">
        <v>51</v>
      </c>
      <c r="C14" s="91"/>
    </row>
    <row r="15" spans="2:7" x14ac:dyDescent="0.25">
      <c r="B15" s="90"/>
      <c r="C15" s="91"/>
    </row>
    <row r="16" spans="2:7" ht="15" customHeight="1" x14ac:dyDescent="0.25">
      <c r="B16" s="90" t="s">
        <v>7</v>
      </c>
      <c r="C16" s="91"/>
    </row>
    <row r="17" spans="2:10" ht="15" customHeight="1" thickBot="1" x14ac:dyDescent="0.3">
      <c r="B17" s="109"/>
      <c r="C17" s="110"/>
    </row>
    <row r="19" spans="2:10" ht="19.5" thickBot="1" x14ac:dyDescent="0.35">
      <c r="C19" s="3" t="s">
        <v>8</v>
      </c>
    </row>
    <row r="20" spans="2:10" ht="16.5" thickBot="1" x14ac:dyDescent="0.3">
      <c r="C20" s="53"/>
      <c r="D20" s="21">
        <v>45809</v>
      </c>
      <c r="E20" s="21">
        <v>45839</v>
      </c>
      <c r="F20" s="21">
        <v>45870</v>
      </c>
      <c r="G20" s="21">
        <v>45901</v>
      </c>
      <c r="H20" s="21">
        <v>45931</v>
      </c>
      <c r="I20" s="67" t="s">
        <v>61</v>
      </c>
    </row>
    <row r="21" spans="2:10" ht="15.75" thickBot="1" x14ac:dyDescent="0.3">
      <c r="C21" s="54" t="s">
        <v>9</v>
      </c>
      <c r="D21" s="84">
        <v>616.76</v>
      </c>
      <c r="E21" s="58">
        <v>3.63</v>
      </c>
      <c r="F21" s="58">
        <v>497.43</v>
      </c>
      <c r="G21" s="58">
        <v>38.54</v>
      </c>
      <c r="H21" s="66">
        <v>70.2</v>
      </c>
      <c r="I21" s="68" t="s">
        <v>62</v>
      </c>
    </row>
    <row r="23" spans="2:10" ht="19.5" thickBot="1" x14ac:dyDescent="0.35">
      <c r="B23" s="3" t="s">
        <v>50</v>
      </c>
      <c r="C23" s="3"/>
    </row>
    <row r="24" spans="2:10" ht="32.25" thickBot="1" x14ac:dyDescent="0.3">
      <c r="B24" s="12" t="s">
        <v>10</v>
      </c>
      <c r="C24" s="17" t="s">
        <v>11</v>
      </c>
      <c r="D24" s="21">
        <v>45809</v>
      </c>
      <c r="E24" s="13">
        <v>45839</v>
      </c>
      <c r="F24" s="13">
        <v>45870</v>
      </c>
      <c r="G24" s="13">
        <v>45901</v>
      </c>
      <c r="H24" s="22">
        <v>45931</v>
      </c>
      <c r="I24" s="20" t="s">
        <v>12</v>
      </c>
      <c r="J24" s="14" t="s">
        <v>13</v>
      </c>
    </row>
    <row r="25" spans="2:10" ht="29.25" customHeight="1" x14ac:dyDescent="0.25">
      <c r="B25" s="36" t="s">
        <v>14</v>
      </c>
      <c r="C25" s="56" t="s">
        <v>15</v>
      </c>
      <c r="D25" s="108" t="s">
        <v>16</v>
      </c>
      <c r="E25" s="108"/>
      <c r="F25" s="108"/>
      <c r="G25" s="108"/>
      <c r="H25" s="108"/>
      <c r="I25" s="35" t="s">
        <v>17</v>
      </c>
      <c r="J25" s="37" t="s">
        <v>18</v>
      </c>
    </row>
    <row r="26" spans="2:10" x14ac:dyDescent="0.25">
      <c r="B26" s="75" t="s">
        <v>37</v>
      </c>
      <c r="C26" s="76" t="s">
        <v>39</v>
      </c>
      <c r="D26" s="77">
        <v>10</v>
      </c>
      <c r="E26" s="78">
        <v>10</v>
      </c>
      <c r="F26" s="78">
        <v>10</v>
      </c>
      <c r="G26" s="78">
        <v>10</v>
      </c>
      <c r="H26" s="79">
        <v>10</v>
      </c>
      <c r="I26" s="80" t="s">
        <v>40</v>
      </c>
      <c r="J26" s="81" t="s">
        <v>41</v>
      </c>
    </row>
    <row r="27" spans="2:10" x14ac:dyDescent="0.25">
      <c r="B27" s="75" t="s">
        <v>38</v>
      </c>
      <c r="C27" s="76" t="s">
        <v>39</v>
      </c>
      <c r="D27" s="77">
        <v>10</v>
      </c>
      <c r="E27" s="78">
        <v>10</v>
      </c>
      <c r="F27" s="78">
        <v>10</v>
      </c>
      <c r="G27" s="78">
        <v>10</v>
      </c>
      <c r="H27" s="79">
        <v>10</v>
      </c>
      <c r="I27" s="80" t="s">
        <v>40</v>
      </c>
      <c r="J27" s="81" t="s">
        <v>41</v>
      </c>
    </row>
    <row r="28" spans="2:10" x14ac:dyDescent="0.25">
      <c r="B28" s="75" t="s">
        <v>54</v>
      </c>
      <c r="C28" s="76" t="s">
        <v>55</v>
      </c>
      <c r="D28" s="77">
        <v>7</v>
      </c>
      <c r="E28" s="78">
        <v>7</v>
      </c>
      <c r="F28" s="78">
        <v>7</v>
      </c>
      <c r="G28" s="78">
        <v>7</v>
      </c>
      <c r="H28" s="79">
        <v>10</v>
      </c>
      <c r="I28" s="80" t="s">
        <v>56</v>
      </c>
      <c r="J28" s="81"/>
    </row>
    <row r="29" spans="2:10" x14ac:dyDescent="0.25">
      <c r="B29" s="75" t="s">
        <v>57</v>
      </c>
      <c r="C29" s="76" t="s">
        <v>55</v>
      </c>
      <c r="D29" s="77">
        <v>3.2</v>
      </c>
      <c r="E29" s="78">
        <v>3.2</v>
      </c>
      <c r="F29" s="78">
        <v>3.2</v>
      </c>
      <c r="G29" s="78">
        <v>3.2</v>
      </c>
      <c r="H29" s="79">
        <v>3.2</v>
      </c>
      <c r="I29" s="80" t="s">
        <v>56</v>
      </c>
      <c r="J29" s="81"/>
    </row>
    <row r="30" spans="2:10" ht="15" customHeight="1" x14ac:dyDescent="0.25">
      <c r="B30" s="75" t="s">
        <v>58</v>
      </c>
      <c r="C30" s="76" t="s">
        <v>55</v>
      </c>
      <c r="D30" s="77">
        <v>15</v>
      </c>
      <c r="E30" s="78">
        <v>15</v>
      </c>
      <c r="F30" s="78">
        <v>15</v>
      </c>
      <c r="G30" s="78">
        <v>15</v>
      </c>
      <c r="H30" s="79">
        <v>15</v>
      </c>
      <c r="I30" s="80" t="s">
        <v>56</v>
      </c>
      <c r="J30" s="81"/>
    </row>
    <row r="31" spans="2:10" x14ac:dyDescent="0.25">
      <c r="B31" s="75" t="s">
        <v>59</v>
      </c>
      <c r="C31" s="76" t="s">
        <v>55</v>
      </c>
      <c r="D31" s="77">
        <v>3</v>
      </c>
      <c r="E31" s="78">
        <v>3</v>
      </c>
      <c r="F31" s="78">
        <v>3</v>
      </c>
      <c r="G31" s="78">
        <v>3</v>
      </c>
      <c r="H31" s="79">
        <v>3</v>
      </c>
      <c r="I31" s="80" t="s">
        <v>56</v>
      </c>
      <c r="J31" s="81"/>
    </row>
    <row r="32" spans="2:10" x14ac:dyDescent="0.25">
      <c r="B32" s="75" t="s">
        <v>60</v>
      </c>
      <c r="C32" s="76" t="s">
        <v>55</v>
      </c>
      <c r="D32" s="77">
        <v>15.9</v>
      </c>
      <c r="E32" s="78">
        <v>15.9</v>
      </c>
      <c r="F32" s="78">
        <v>15.9</v>
      </c>
      <c r="G32" s="78">
        <v>15.9</v>
      </c>
      <c r="H32" s="79">
        <v>15.9</v>
      </c>
      <c r="I32" s="80" t="s">
        <v>56</v>
      </c>
      <c r="J32" s="81"/>
    </row>
    <row r="33" spans="2:10" ht="15" customHeight="1" x14ac:dyDescent="0.25">
      <c r="B33" s="75"/>
      <c r="C33" s="82"/>
      <c r="D33" s="83"/>
      <c r="E33" s="83"/>
      <c r="F33" s="83"/>
      <c r="G33" s="83"/>
      <c r="H33" s="83"/>
      <c r="I33" s="80"/>
      <c r="J33" s="81"/>
    </row>
    <row r="34" spans="2:10" x14ac:dyDescent="0.25">
      <c r="B34" s="75"/>
      <c r="C34" s="82"/>
      <c r="D34" s="83"/>
      <c r="E34" s="83"/>
      <c r="F34" s="83"/>
      <c r="G34" s="83"/>
      <c r="H34" s="83"/>
      <c r="I34" s="80"/>
      <c r="J34" s="81"/>
    </row>
    <row r="35" spans="2:10" x14ac:dyDescent="0.25">
      <c r="B35" s="27" t="s">
        <v>53</v>
      </c>
      <c r="C35" s="28"/>
      <c r="D35" s="102" t="s">
        <v>16</v>
      </c>
      <c r="E35" s="103"/>
      <c r="F35" s="103"/>
      <c r="G35" s="103"/>
      <c r="H35" s="104"/>
      <c r="I35" s="29"/>
      <c r="J35" s="30"/>
    </row>
    <row r="36" spans="2:10" x14ac:dyDescent="0.25">
      <c r="B36" s="69" t="s">
        <v>42</v>
      </c>
      <c r="C36" s="70" t="s">
        <v>43</v>
      </c>
      <c r="D36" s="71">
        <v>616.76</v>
      </c>
      <c r="E36" s="71">
        <v>3.63</v>
      </c>
      <c r="F36" s="71">
        <v>497.43</v>
      </c>
      <c r="G36" s="71">
        <v>38.54</v>
      </c>
      <c r="H36" s="72">
        <v>70.2</v>
      </c>
      <c r="I36" s="73"/>
      <c r="J36" s="74" t="s">
        <v>44</v>
      </c>
    </row>
    <row r="37" spans="2:10" ht="15.75" thickBot="1" x14ac:dyDescent="0.3">
      <c r="B37" s="15" t="s">
        <v>19</v>
      </c>
      <c r="C37" s="18"/>
      <c r="D37" s="38">
        <f>SUM(D26:D34)+D36</f>
        <v>680.86</v>
      </c>
      <c r="E37" s="39">
        <f>SUM(E26:E34)+E36</f>
        <v>67.73</v>
      </c>
      <c r="F37" s="39">
        <f>SUM(F26:F34)+F36</f>
        <v>561.53</v>
      </c>
      <c r="G37" s="39">
        <f>SUM(G26:G34)+G36</f>
        <v>102.64000000000001</v>
      </c>
      <c r="H37" s="40">
        <f>SUM(H26:H34)+H36</f>
        <v>137.30000000000001</v>
      </c>
      <c r="I37" s="19"/>
      <c r="J37" s="16"/>
    </row>
    <row r="38" spans="2:10" x14ac:dyDescent="0.25">
      <c r="B38" s="31" t="s">
        <v>20</v>
      </c>
      <c r="C38" s="55" t="s">
        <v>21</v>
      </c>
      <c r="D38" s="105" t="s">
        <v>22</v>
      </c>
      <c r="E38" s="106"/>
      <c r="F38" s="106"/>
      <c r="G38" s="106"/>
      <c r="H38" s="107"/>
      <c r="I38" s="32"/>
      <c r="J38" s="33"/>
    </row>
    <row r="39" spans="2:10" x14ac:dyDescent="0.25">
      <c r="B39" s="75" t="s">
        <v>52</v>
      </c>
      <c r="C39" s="76"/>
      <c r="D39" s="85">
        <v>90</v>
      </c>
      <c r="E39" s="78">
        <v>88</v>
      </c>
      <c r="F39" s="78">
        <v>81</v>
      </c>
      <c r="G39" s="78">
        <v>78</v>
      </c>
      <c r="H39" s="79">
        <v>69</v>
      </c>
      <c r="I39" s="80" t="s">
        <v>23</v>
      </c>
      <c r="J39" s="81" t="s">
        <v>65</v>
      </c>
    </row>
    <row r="40" spans="2:10" x14ac:dyDescent="0.25">
      <c r="B40" s="75" t="s">
        <v>49</v>
      </c>
      <c r="C40" s="76"/>
      <c r="D40" s="77">
        <v>10</v>
      </c>
      <c r="E40" s="78">
        <v>11</v>
      </c>
      <c r="F40" s="78">
        <v>12</v>
      </c>
      <c r="G40" s="78">
        <v>13</v>
      </c>
      <c r="H40" s="79">
        <v>4</v>
      </c>
      <c r="I40" s="80" t="s">
        <v>23</v>
      </c>
      <c r="J40" s="81"/>
    </row>
    <row r="41" spans="2:10" ht="15.75" thickBot="1" x14ac:dyDescent="0.3">
      <c r="B41" s="15" t="s">
        <v>24</v>
      </c>
      <c r="C41" s="18"/>
      <c r="D41" s="38">
        <f>SUM(D39:D40)</f>
        <v>100</v>
      </c>
      <c r="E41" s="39">
        <f>SUM(E39:E40)</f>
        <v>99</v>
      </c>
      <c r="F41" s="39">
        <f>SUM(F39:F40)</f>
        <v>93</v>
      </c>
      <c r="G41" s="39">
        <f>SUM(G39:G40)</f>
        <v>91</v>
      </c>
      <c r="H41" s="40">
        <f>SUM(H39:H40)</f>
        <v>73</v>
      </c>
      <c r="I41" s="19"/>
      <c r="J41" s="16"/>
    </row>
    <row r="42" spans="2:10" ht="15.75" thickBot="1" x14ac:dyDescent="0.3">
      <c r="B42" s="24"/>
      <c r="C42" s="7"/>
      <c r="D42" s="23"/>
      <c r="E42" s="23"/>
      <c r="F42" s="23"/>
      <c r="G42" s="23"/>
      <c r="H42" s="23"/>
    </row>
    <row r="43" spans="2:10" ht="15" customHeight="1" x14ac:dyDescent="0.25">
      <c r="B43" s="92" t="s">
        <v>25</v>
      </c>
      <c r="C43" s="93"/>
      <c r="D43" s="41">
        <f>D37+D41</f>
        <v>780.86</v>
      </c>
      <c r="E43" s="42">
        <f>E37+E41</f>
        <v>166.73000000000002</v>
      </c>
      <c r="F43" s="42">
        <f>F37+F41</f>
        <v>654.53</v>
      </c>
      <c r="G43" s="42">
        <f>G37+G41</f>
        <v>193.64000000000001</v>
      </c>
      <c r="H43" s="43">
        <f>H37+H41</f>
        <v>210.3</v>
      </c>
      <c r="I43" s="7" t="s">
        <v>26</v>
      </c>
    </row>
    <row r="44" spans="2:10" x14ac:dyDescent="0.25">
      <c r="B44" s="94" t="s">
        <v>27</v>
      </c>
      <c r="C44" s="95"/>
      <c r="D44" s="44">
        <f>$C$5</f>
        <v>765</v>
      </c>
      <c r="E44" s="45">
        <f>$C$5</f>
        <v>765</v>
      </c>
      <c r="F44" s="45">
        <f>$C$5</f>
        <v>765</v>
      </c>
      <c r="G44" s="45">
        <f t="shared" ref="G44:H44" si="0">$C$5</f>
        <v>765</v>
      </c>
      <c r="H44" s="46">
        <f t="shared" si="0"/>
        <v>765</v>
      </c>
    </row>
    <row r="45" spans="2:10" x14ac:dyDescent="0.25">
      <c r="B45" s="96" t="s">
        <v>28</v>
      </c>
      <c r="C45" s="97"/>
      <c r="D45" s="47">
        <f>D44-D43</f>
        <v>-15.860000000000014</v>
      </c>
      <c r="E45" s="48">
        <f>E44-E43</f>
        <v>598.27</v>
      </c>
      <c r="F45" s="48">
        <f>F44-F43</f>
        <v>110.47000000000003</v>
      </c>
      <c r="G45" s="48">
        <f>G44-G43</f>
        <v>571.36</v>
      </c>
      <c r="H45" s="49">
        <f>H44-H43</f>
        <v>554.70000000000005</v>
      </c>
      <c r="I45" s="7" t="s">
        <v>29</v>
      </c>
    </row>
    <row r="46" spans="2:10" ht="15.75" thickBot="1" x14ac:dyDescent="0.3">
      <c r="B46" s="86" t="s">
        <v>30</v>
      </c>
      <c r="C46" s="87"/>
      <c r="D46" s="50">
        <f>D44*1.5-D37</f>
        <v>466.64</v>
      </c>
      <c r="E46" s="51">
        <f>E44*1.5-E37</f>
        <v>1079.77</v>
      </c>
      <c r="F46" s="51">
        <f>F44*1.5-F37</f>
        <v>585.97</v>
      </c>
      <c r="G46" s="51">
        <f>G44*1.5-G37</f>
        <v>1044.8599999999999</v>
      </c>
      <c r="H46" s="52">
        <f>H44*1.5-H37</f>
        <v>1010.2</v>
      </c>
      <c r="I46" s="7" t="s">
        <v>31</v>
      </c>
    </row>
    <row r="47" spans="2:10" x14ac:dyDescent="0.25">
      <c r="B47" t="s">
        <v>32</v>
      </c>
    </row>
    <row r="49" spans="2:5" ht="15.75" thickBot="1" x14ac:dyDescent="0.3"/>
    <row r="50" spans="2:5" x14ac:dyDescent="0.25">
      <c r="B50" s="10" t="s">
        <v>33</v>
      </c>
      <c r="C50" s="11"/>
    </row>
    <row r="51" spans="2:5" x14ac:dyDescent="0.25">
      <c r="B51" s="116" t="s">
        <v>34</v>
      </c>
      <c r="C51" s="117"/>
      <c r="D51" s="1"/>
      <c r="E51" s="1"/>
    </row>
    <row r="52" spans="2:5" x14ac:dyDescent="0.25">
      <c r="B52" s="116"/>
      <c r="C52" s="117"/>
      <c r="D52" s="1"/>
      <c r="E52" s="1"/>
    </row>
    <row r="53" spans="2:5" x14ac:dyDescent="0.25">
      <c r="B53" s="116"/>
      <c r="C53" s="117"/>
      <c r="D53" s="1"/>
      <c r="E53" s="1"/>
    </row>
    <row r="54" spans="2:5" ht="15" customHeight="1" x14ac:dyDescent="0.25">
      <c r="B54" s="116"/>
      <c r="C54" s="117"/>
      <c r="D54" s="1"/>
      <c r="E54" s="1"/>
    </row>
    <row r="55" spans="2:5" x14ac:dyDescent="0.25">
      <c r="B55" s="116"/>
      <c r="C55" s="117"/>
      <c r="D55" s="1"/>
      <c r="E55" s="1"/>
    </row>
    <row r="56" spans="2:5" x14ac:dyDescent="0.25">
      <c r="B56" s="116"/>
      <c r="C56" s="117"/>
      <c r="D56" s="1"/>
      <c r="E56" s="1"/>
    </row>
    <row r="57" spans="2:5" x14ac:dyDescent="0.25">
      <c r="B57" s="116"/>
      <c r="C57" s="117"/>
      <c r="D57" s="1"/>
      <c r="E57" s="1"/>
    </row>
    <row r="58" spans="2:5" x14ac:dyDescent="0.25">
      <c r="B58" s="116"/>
      <c r="C58" s="117"/>
      <c r="D58" s="1"/>
      <c r="E58" s="1"/>
    </row>
    <row r="59" spans="2:5" ht="16.5" customHeight="1" x14ac:dyDescent="0.25">
      <c r="B59" s="116"/>
      <c r="C59" s="117"/>
      <c r="D59" s="1"/>
      <c r="E59" s="1"/>
    </row>
    <row r="60" spans="2:5" x14ac:dyDescent="0.25">
      <c r="B60" s="118"/>
      <c r="C60" s="119"/>
      <c r="D60" s="1"/>
      <c r="E60" s="1"/>
    </row>
    <row r="61" spans="2:5" ht="30" customHeight="1" x14ac:dyDescent="0.25">
      <c r="B61" s="8" t="s">
        <v>33</v>
      </c>
      <c r="C61" s="9"/>
    </row>
    <row r="62" spans="2:5" x14ac:dyDescent="0.25">
      <c r="B62" s="116" t="s">
        <v>35</v>
      </c>
      <c r="C62" s="117"/>
      <c r="D62" s="1"/>
      <c r="E62" s="1"/>
    </row>
    <row r="63" spans="2:5" x14ac:dyDescent="0.25">
      <c r="B63" s="116"/>
      <c r="C63" s="117"/>
      <c r="D63" s="1"/>
      <c r="E63" s="1"/>
    </row>
    <row r="64" spans="2:5" x14ac:dyDescent="0.25">
      <c r="B64" s="116"/>
      <c r="C64" s="117"/>
      <c r="D64" s="1"/>
      <c r="E64" s="1"/>
    </row>
    <row r="65" spans="1:10" ht="15.75" thickBot="1" x14ac:dyDescent="0.3">
      <c r="B65" s="120"/>
      <c r="C65" s="121"/>
      <c r="D65" s="1"/>
      <c r="E65" s="1"/>
    </row>
    <row r="67" spans="1:10" ht="141" customHeight="1" x14ac:dyDescent="0.25">
      <c r="A67" s="59" t="s">
        <v>45</v>
      </c>
      <c r="B67" s="111" t="s">
        <v>64</v>
      </c>
      <c r="C67" s="111"/>
      <c r="D67" s="60"/>
    </row>
    <row r="68" spans="1:10" ht="15" customHeight="1" x14ac:dyDescent="0.25"/>
    <row r="69" spans="1:10" ht="32.25" customHeight="1" x14ac:dyDescent="0.25">
      <c r="A69" s="59" t="s">
        <v>46</v>
      </c>
      <c r="B69" s="111" t="s">
        <v>63</v>
      </c>
      <c r="C69" s="111"/>
    </row>
    <row r="70" spans="1:10" ht="15.75" thickBot="1" x14ac:dyDescent="0.3"/>
    <row r="71" spans="1:10" ht="15.75" x14ac:dyDescent="0.25">
      <c r="B71" s="112" t="s">
        <v>47</v>
      </c>
      <c r="C71" s="113"/>
      <c r="D71" s="61">
        <v>45809</v>
      </c>
      <c r="E71" s="61">
        <v>45839</v>
      </c>
      <c r="F71" s="61">
        <v>45870</v>
      </c>
      <c r="G71" s="61">
        <v>45901</v>
      </c>
      <c r="H71" s="61">
        <v>45931</v>
      </c>
      <c r="I71" s="62"/>
      <c r="J71" s="63" t="s">
        <v>13</v>
      </c>
    </row>
    <row r="72" spans="1:10" ht="17.25" x14ac:dyDescent="0.25">
      <c r="B72" s="114" t="s">
        <v>48</v>
      </c>
      <c r="C72" s="115"/>
      <c r="D72" s="64">
        <v>776</v>
      </c>
      <c r="E72" s="64">
        <v>788</v>
      </c>
      <c r="F72" s="64">
        <v>792</v>
      </c>
      <c r="G72" s="64">
        <v>792</v>
      </c>
      <c r="H72" s="64">
        <v>792</v>
      </c>
      <c r="I72" s="65"/>
      <c r="J72" s="65"/>
    </row>
  </sheetData>
  <mergeCells count="19">
    <mergeCell ref="B67:C67"/>
    <mergeCell ref="B69:C69"/>
    <mergeCell ref="B71:C71"/>
    <mergeCell ref="B72:C72"/>
    <mergeCell ref="B51:C60"/>
    <mergeCell ref="B62:C65"/>
    <mergeCell ref="B2:C2"/>
    <mergeCell ref="B8:C8"/>
    <mergeCell ref="B14:C15"/>
    <mergeCell ref="D35:H35"/>
    <mergeCell ref="D38:H38"/>
    <mergeCell ref="D25:H25"/>
    <mergeCell ref="B16:C17"/>
    <mergeCell ref="B11:C13"/>
    <mergeCell ref="B46:C46"/>
    <mergeCell ref="B9:C10"/>
    <mergeCell ref="B43:C43"/>
    <mergeCell ref="B44:C44"/>
    <mergeCell ref="B45:C45"/>
  </mergeCells>
  <pageMargins left="0.7" right="0.7" top="0.75" bottom="0.75" header="0.3" footer="0.3"/>
  <pageSetup scale="40" orientation="landscape" horizontalDpi="90" verticalDpi="90" r:id="rId1"/>
  <headerFooter>
    <oddFooter xml:space="preserve">&amp;C_x000D_&amp;1#&amp;"Calibri"&amp;12&amp;K000000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D8856E94EF54C8844AA4F23A76EB5" ma:contentTypeVersion="17" ma:contentTypeDescription="Create a new document." ma:contentTypeScope="" ma:versionID="6d3d59b8fb613ae3caa2b08025540d28">
  <xsd:schema xmlns:xsd="http://www.w3.org/2001/XMLSchema" xmlns:xs="http://www.w3.org/2001/XMLSchema" xmlns:p="http://schemas.microsoft.com/office/2006/metadata/properties" xmlns:ns2="97e57212-3e02-407f-8b2d-05f7d7f19b15" xmlns:ns3="e88bc686-2a5a-4a8c-98ae-cb9429efaf58" xmlns:ns4="5552328c-943d-4268-805b-1f781d962ef2" targetNamespace="http://schemas.microsoft.com/office/2006/metadata/properties" ma:root="true" ma:fieldsID="e86dd3fb3013eb08f1768c12aea6f8e0" ns2:_="" ns3:_="" ns4:_="">
    <xsd:import namespace="97e57212-3e02-407f-8b2d-05f7d7f19b15"/>
    <xsd:import namespace="e88bc686-2a5a-4a8c-98ae-cb9429efaf58"/>
    <xsd:import namespace="5552328c-943d-4268-805b-1f781d962ef2"/>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52328c-943d-4268-805b-1f781d962ef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01" PreviousValue="false" LastSyncTimeStamp="2020-01-27T23:41:31.003Z"/>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4410D-9187-4D81-B66E-9A7D20E59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88bc686-2a5a-4a8c-98ae-cb9429efaf58"/>
    <ds:schemaRef ds:uri="5552328c-943d-4268-805b-1f781d962e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A0DD60-A458-44EC-BA04-5FB1BFCCD1A2}">
  <ds:schemaRefs>
    <ds:schemaRef ds:uri="Microsoft.SharePoint.Taxonomy.ContentTypeSync"/>
  </ds:schemaRefs>
</ds:datastoreItem>
</file>

<file path=customXml/itemProps3.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 ds:uri="97e57212-3e02-407f-8b2d-05f7d7f19b15"/>
  </ds:schemaRefs>
</ds:datastoreItem>
</file>

<file path=customXml/itemProps4.xml><?xml version="1.0" encoding="utf-8"?>
<ds:datastoreItem xmlns:ds="http://schemas.openxmlformats.org/officeDocument/2006/customXml" ds:itemID="{7ADE7D72-56B6-490D-86D9-BD8DCE8781A1}">
  <ds:schemaRefs>
    <ds:schemaRef ds:uri="http://schemas.microsoft.com/sharepoint/v3/contenttype/forms"/>
  </ds:schemaRefs>
</ds:datastoreItem>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IOU Excess Resources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Zahariudakis, George</cp:lastModifiedBy>
  <cp:revision/>
  <cp:lastPrinted>2025-08-18T19:26:04Z</cp:lastPrinted>
  <dcterms:created xsi:type="dcterms:W3CDTF">2021-04-08T22:24:45Z</dcterms:created>
  <dcterms:modified xsi:type="dcterms:W3CDTF">2025-08-18T19:26:27Z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0x0101000DCD8856E94EF54C8844AA4F23A76EB5</vt:lpwstr>
  </property>
  <property fmtid="{D5CDD505-2E9C-101B-9397-08002B2CF9AE}" pid="3" name="MSIP_Label_c5dfce28-a393-415c-a886-b7f3e3fd647c_Enabled">
    <vt:lpwstr>true</vt:lpwstr>
  </property>
  <property fmtid="{D5CDD505-2E9C-101B-9397-08002B2CF9AE}" pid="4" name="MSIP_Label_c5dfce28-a393-415c-a886-b7f3e3fd647c_SetDate">
    <vt:lpwstr>2023-08-17T00:22:53Z</vt:lpwstr>
  </property>
  <property fmtid="{D5CDD505-2E9C-101B-9397-08002B2CF9AE}" pid="5" name="MSIP_Label_c5dfce28-a393-415c-a886-b7f3e3fd647c_Method">
    <vt:lpwstr>Privileged</vt:lpwstr>
  </property>
  <property fmtid="{D5CDD505-2E9C-101B-9397-08002B2CF9AE}" pid="6" name="MSIP_Label_c5dfce28-a393-415c-a886-b7f3e3fd647c_Name">
    <vt:lpwstr>Confidential (With Markings)</vt:lpwstr>
  </property>
  <property fmtid="{D5CDD505-2E9C-101B-9397-08002B2CF9AE}" pid="7" name="MSIP_Label_c5dfce28-a393-415c-a886-b7f3e3fd647c_SiteId">
    <vt:lpwstr>44ae661a-ece6-41aa-bc96-7c2c85a08941</vt:lpwstr>
  </property>
  <property fmtid="{D5CDD505-2E9C-101B-9397-08002B2CF9AE}" pid="8" name="MSIP_Label_c5dfce28-a393-415c-a886-b7f3e3fd647c_ActionId">
    <vt:lpwstr>d44353a7-7cb2-4a80-b808-842661dd2134</vt:lpwstr>
  </property>
  <property fmtid="{D5CDD505-2E9C-101B-9397-08002B2CF9AE}" pid="9" name="MSIP_Label_c5dfce28-a393-415c-a886-b7f3e3fd647c_ContentBits">
    <vt:lpwstr>3</vt:lpwstr>
  </property>
</Properties>
</file>