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66925"/>
  <mc:AlternateContent xmlns:mc="http://schemas.openxmlformats.org/markup-compatibility/2006">
    <mc:Choice Requires="x15">
      <x15ac:absPath xmlns:x15ac="http://schemas.microsoft.com/office/spreadsheetml/2010/11/ac" url="H:\RA Compliance\RA Compliance Filings\2025 Month-Ahead RA Compliance Filings\2025 - 10 MA Oct\T45\"/>
    </mc:Choice>
  </mc:AlternateContent>
  <xr:revisionPtr revIDLastSave="0" documentId="13_ncr:1_{A23FA254-B75E-4681-A837-072F16423617}" xr6:coauthVersionLast="47" xr6:coauthVersionMax="47" xr10:uidLastSave="{00000000-0000-0000-0000-000000000000}"/>
  <bookViews>
    <workbookView xWindow="28680" yWindow="-120" windowWidth="29040" windowHeight="15720" xr2:uid="{00000000-000D-0000-FFFF-FFFF00000000}"/>
  </bookViews>
  <sheets>
    <sheet name="IOU Excess Resources Report" sheetId="3" r:id="rId1"/>
  </sheets>
  <definedNames>
    <definedName name="_xlnm._FilterDatabase" localSheetId="0" hidden="1">'IOU Excess Resources Report'!$B$24:$J$35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3" l="1"/>
  <c r="H31" i="3"/>
  <c r="G31" i="3" l="1"/>
  <c r="E31" i="3"/>
  <c r="F31" i="3" l="1"/>
  <c r="D31" i="3"/>
  <c r="E35" i="3"/>
  <c r="E21" i="3"/>
  <c r="D21" i="3"/>
  <c r="E37" i="3" l="1"/>
  <c r="H35" i="3"/>
  <c r="F35" i="3"/>
  <c r="D35" i="3" l="1"/>
  <c r="D37" i="3" s="1"/>
  <c r="F37" i="3" l="1"/>
  <c r="G37" i="3" l="1"/>
  <c r="H38" i="3" l="1"/>
  <c r="G38" i="3"/>
  <c r="F38" i="3"/>
  <c r="E38" i="3"/>
  <c r="D38" i="3"/>
  <c r="F40" i="3" l="1"/>
  <c r="E40" i="3"/>
  <c r="G40" i="3"/>
  <c r="H40" i="3"/>
  <c r="D39" i="3"/>
  <c r="F39" i="3"/>
  <c r="E39" i="3"/>
  <c r="G39" i="3"/>
  <c r="H37" i="3"/>
  <c r="D40" i="3"/>
  <c r="H39" i="3" l="1"/>
</calcChain>
</file>

<file path=xl/sharedStrings.xml><?xml version="1.0" encoding="utf-8"?>
<sst xmlns="http://schemas.openxmlformats.org/spreadsheetml/2006/main" count="56" uniqueCount="51">
  <si>
    <t>IOU EXCESS RESOURCE REPORTING SUMMARY</t>
  </si>
  <si>
    <t>Utility Name:</t>
  </si>
  <si>
    <t>Monthly Minimum MW Target:</t>
  </si>
  <si>
    <t>Date of Report</t>
  </si>
  <si>
    <t xml:space="preserve">Instructions:
</t>
  </si>
  <si>
    <t>General: Report actual MW values for previous months and estimates for future months. At the top, enter the subset of the resources from Sections 1 and 2 shown on the IOU’s supply plan for each summer month.</t>
  </si>
  <si>
    <r>
      <rPr>
        <b/>
        <sz val="11"/>
        <color theme="1"/>
        <rFont val="Calibri"/>
        <family val="2"/>
        <scheme val="minor"/>
      </rPr>
      <t>1. Supply-Side Emergency Reliability OIR Procurement</t>
    </r>
    <r>
      <rPr>
        <sz val="11"/>
        <color theme="1"/>
        <rFont val="Calibri"/>
        <family val="2"/>
        <scheme val="minor"/>
      </rPr>
      <t>: Report all approved contracts for supply-side resources authorized under D.21-12-015, showing the amount being claimed toward the IOU's monthly incremental procurement target, even if the amount for any given month is zero MW.</t>
    </r>
  </si>
  <si>
    <r>
      <rPr>
        <b/>
        <sz val="11"/>
        <color theme="1"/>
        <rFont val="Calibri"/>
        <family val="2"/>
        <scheme val="minor"/>
      </rPr>
      <t>3. Demand-Side Emergency Reliability OIR Procurement</t>
    </r>
    <r>
      <rPr>
        <sz val="11"/>
        <color theme="1"/>
        <rFont val="Calibri"/>
        <family val="2"/>
        <scheme val="minor"/>
      </rPr>
      <t>: Report all demand-side resources authorized under D.21-12-015 and being claimed toward the IOU's monthly incremental procurement target.</t>
    </r>
  </si>
  <si>
    <t>Subset of the resources below shown on the IOU’s supply plan</t>
  </si>
  <si>
    <t>IOU Supply Plan Summer Reliability MW Amount</t>
  </si>
  <si>
    <t>Project/Resource Name</t>
  </si>
  <si>
    <t>Resource Type</t>
  </si>
  <si>
    <t>Advice Letter and/or Resolution</t>
  </si>
  <si>
    <t>Notes</t>
  </si>
  <si>
    <r>
      <t xml:space="preserve">1. Supply-Side Emergency Reliability OIR Procurement -
</t>
    </r>
    <r>
      <rPr>
        <i/>
        <sz val="11"/>
        <color theme="1"/>
        <rFont val="Calibri"/>
        <family val="2"/>
        <scheme val="minor"/>
      </rPr>
      <t xml:space="preserve">        Itemize each new project/resource by name</t>
    </r>
  </si>
  <si>
    <t>Indicate whether the resource is new build, firm import, short-term energy only call option, etc.</t>
  </si>
  <si>
    <t>MW to be claimed for CAM Cost Recovery</t>
  </si>
  <si>
    <t>List # if applicable</t>
  </si>
  <si>
    <t>E.g. explain monthly variability, discrepancies between contract values, etc.</t>
  </si>
  <si>
    <t>SUBTOTAL SUPPLY-side Excess Procurement</t>
  </si>
  <si>
    <t>3. Demand-Side Emergency Reliability OIR Procurement</t>
  </si>
  <si>
    <t>Indicate subcategories of resource, if applicable</t>
  </si>
  <si>
    <t>MW reported</t>
  </si>
  <si>
    <t>SUBTOTAL DEMAND-side Excess Procurement</t>
  </si>
  <si>
    <t>IOU Progress toward Monthly Target</t>
  </si>
  <si>
    <t>&lt;-- total MW procured</t>
  </si>
  <si>
    <t>Minimum Excess Procurement Target per D.21-12-015</t>
  </si>
  <si>
    <t xml:space="preserve">DIFFERENCE </t>
  </si>
  <si>
    <t>&lt;-- negative values mean minimum target exceeded; positive values mean minimum target not met</t>
  </si>
  <si>
    <t>Supply Side Headroom (3,000 Max)</t>
  </si>
  <si>
    <t>&lt;-- maximum additional supply resources permitted</t>
  </si>
  <si>
    <t>D.21-12-015 Ordering Paragraph 74:</t>
  </si>
  <si>
    <t>"In recognition of the continued tight grid conditions experienced this summer, the California Independent System Operator’s testimony reflecting a significant shortfall in Load Serving Entity supply plan resources at net peak, and the need for additional contingency resources identified in the California Energy Commission’s Summer 2022 Stack Analysis, Southern California Edison Company (SCE), Pacific Gas and Electric Company (PG&amp;E), and San Diego Gas &amp; Electric Company (SDG&amp;E) shall use their best efforts to meet a revised targeted procurement range of 2,000 megawatts (MW) to 3,000 MW for summers 2022 and 2023, which includes and is not additive to the targeted procurement of 1,000 MW of contingency resources adopted in Decision (D.) 21-02-028 and D.21-03-056 and results in an “effective PRM” of 20%-22.5%. Based on the proportional load share in each utility’s service territory, the revised targeted procurement range represents 900 – 1,350 MW of additional procurement for SCE and PG&amp;E, and 200 – 300 MW for SDG&amp;E."</t>
  </si>
  <si>
    <t>"Pacific Gas and Electric Company, Southern California Edison Company and San Diego Gas &amp; Electric Company shall provide the monthly amounts of the excess resources they applied to the Cost Allocation Mechanism, as well as the calculus used to determine these amounts to Commission’s Energy Division, and Energy Division will post this information on the Commission’s website."</t>
  </si>
  <si>
    <t>Southern California Edison</t>
  </si>
  <si>
    <t>Toll</t>
  </si>
  <si>
    <t>D.21-12-015</t>
  </si>
  <si>
    <t>ELRP</t>
  </si>
  <si>
    <t>ELRP Enrollement</t>
  </si>
  <si>
    <t>On the Supply Plan</t>
  </si>
  <si>
    <t>Not on the Supply Plan (Proxy)</t>
  </si>
  <si>
    <r>
      <rPr>
        <b/>
        <sz val="11"/>
        <color theme="1"/>
        <rFont val="Calibri"/>
        <family val="2"/>
        <scheme val="minor"/>
      </rPr>
      <t>2. Excess Resources from IOU Portfolio Above 17% PRM</t>
    </r>
    <r>
      <rPr>
        <sz val="11"/>
        <color theme="1"/>
        <rFont val="Calibri"/>
        <family val="2"/>
        <scheme val="minor"/>
      </rPr>
      <t>: Report any additional "excess resources" above the IOU's 15% PRM requirement being applied to CAM for each month.</t>
    </r>
  </si>
  <si>
    <t>2. Excess Resources from IOU Portfolio Above 17% PRM</t>
  </si>
  <si>
    <t>Total resources available as incremental above 17% RA requirement (i.e., progress toward the IOU's incremental effective PRM target)</t>
  </si>
  <si>
    <t>UOG</t>
  </si>
  <si>
    <t>Reflects customer-reported nominations as of April 1, 2025 for all ELRP subgroups.</t>
  </si>
  <si>
    <t>ELRP Ex Ante Forecast (MW)*</t>
  </si>
  <si>
    <t>Ex ante values are pending final approval &amp; could change.</t>
  </si>
  <si>
    <t>Reliability OIR Procurement</t>
  </si>
  <si>
    <t>Excess above 17% PRM</t>
  </si>
  <si>
    <t>UOS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</si>
</sst>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8"/>
      <color theme="0"/>
      <name val="Calibri"/>
      <family val="2"/>
      <scheme val="minor"/>
    </font>
    <font>
      <b/>
      <sz val="14"/>
      <color theme="1"/>
      <name val="Calibri"/>
      <family val="2"/>
      <scheme val="minor"/>
    </font>
    <font>
      <b/>
      <i/>
      <sz val="11"/>
      <color rgb="FF444444"/>
      <name val="Calibri"/>
      <family val="2"/>
      <charset val="1"/>
    </font>
    <font>
      <b/>
      <sz val="12"/>
      <color theme="0"/>
      <name val="Calibri"/>
      <family val="2"/>
      <scheme val="minor"/>
    </font>
    <font>
      <sz val="11"/>
      <color theme="1"/>
      <name val="Calibri"/>
      <family val="2"/>
      <scheme val="minor"/>
    </font>
    <font>
      <sz val="8"/>
      <name val="Calibri"/>
      <family val="2"/>
      <scheme val="minor"/>
    </font>
    <font>
      <sz val="11"/>
      <color rgb="FF000000"/>
      <name val="Calibri"/>
      <family val="2"/>
    </font>
    <font>
      <i/>
      <sz val="1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s>
  <cellStyleXfs count="2">
    <xf numFmtId="0" fontId="0" fillId="0" borderId="0"/>
    <xf numFmtId="43" fontId="8" fillId="0" borderId="0" applyFont="0" applyFill="0" applyBorder="0" applyAlignment="0" applyProtection="0"/>
  </cellStyleXfs>
  <cellXfs count="121">
    <xf numFmtId="0" fontId="0" fillId="0" borderId="0" xfId="0"/>
    <xf numFmtId="0" fontId="0" fillId="0" borderId="0" xfId="0" applyAlignment="1">
      <alignment wrapText="1"/>
    </xf>
    <xf numFmtId="0" fontId="1" fillId="0" borderId="0" xfId="0" applyFont="1"/>
    <xf numFmtId="0" fontId="5" fillId="0" borderId="0" xfId="0" applyFont="1"/>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2" xfId="0" applyFont="1" applyFill="1" applyBorder="1" applyAlignment="1">
      <alignment horizontal="right"/>
    </xf>
    <xf numFmtId="0" fontId="3" fillId="0" borderId="0" xfId="0" applyFont="1"/>
    <xf numFmtId="0" fontId="1" fillId="6" borderId="22" xfId="0" applyFont="1" applyFill="1" applyBorder="1"/>
    <xf numFmtId="0" fontId="1" fillId="6" borderId="23" xfId="0" applyFont="1" applyFill="1" applyBorder="1"/>
    <xf numFmtId="0" fontId="1" fillId="6" borderId="13" xfId="0" applyFont="1" applyFill="1" applyBorder="1"/>
    <xf numFmtId="0" fontId="1" fillId="6" borderId="25" xfId="0" applyFont="1" applyFill="1" applyBorder="1"/>
    <xf numFmtId="0" fontId="7" fillId="7" borderId="8" xfId="0" applyFont="1" applyFill="1" applyBorder="1" applyAlignment="1">
      <alignment horizontal="center"/>
    </xf>
    <xf numFmtId="0" fontId="7" fillId="7" borderId="9" xfId="0" applyFont="1" applyFill="1" applyBorder="1" applyAlignment="1">
      <alignment horizontal="center" wrapText="1"/>
    </xf>
    <xf numFmtId="0" fontId="6" fillId="9" borderId="16" xfId="0" applyFont="1" applyFill="1" applyBorder="1" applyAlignment="1">
      <alignment horizontal="right"/>
    </xf>
    <xf numFmtId="0" fontId="0" fillId="9" borderId="32" xfId="0" applyFill="1" applyBorder="1"/>
    <xf numFmtId="0" fontId="7" fillId="7" borderId="33" xfId="0" applyFont="1" applyFill="1" applyBorder="1" applyAlignment="1">
      <alignment horizontal="center" wrapText="1"/>
    </xf>
    <xf numFmtId="0" fontId="3" fillId="9" borderId="35" xfId="0" applyFont="1" applyFill="1" applyBorder="1"/>
    <xf numFmtId="0" fontId="0" fillId="9" borderId="37" xfId="0" applyFill="1" applyBorder="1"/>
    <xf numFmtId="0" fontId="7" fillId="7" borderId="39" xfId="0" applyFont="1" applyFill="1" applyBorder="1" applyAlignment="1">
      <alignment horizontal="center" wrapText="1"/>
    </xf>
    <xf numFmtId="17" fontId="7" fillId="7" borderId="33" xfId="0" applyNumberFormat="1" applyFont="1" applyFill="1" applyBorder="1" applyAlignment="1">
      <alignment horizontal="center"/>
    </xf>
    <xf numFmtId="1" fontId="1" fillId="0" borderId="0" xfId="0" applyNumberFormat="1" applyFont="1" applyAlignment="1">
      <alignment horizontal="right"/>
    </xf>
    <xf numFmtId="0" fontId="6" fillId="0" borderId="0" xfId="0" applyFont="1" applyAlignment="1">
      <alignment horizontal="right"/>
    </xf>
    <xf numFmtId="0" fontId="0" fillId="0" borderId="19" xfId="0" applyBorder="1" applyAlignment="1">
      <alignment horizontal="center"/>
    </xf>
    <xf numFmtId="0" fontId="0" fillId="0" borderId="20" xfId="0" applyBorder="1" applyAlignment="1">
      <alignment horizontal="center"/>
    </xf>
    <xf numFmtId="0" fontId="1" fillId="2" borderId="13" xfId="0" applyFont="1" applyFill="1" applyBorder="1"/>
    <xf numFmtId="0" fontId="0" fillId="2" borderId="38" xfId="0" applyFill="1" applyBorder="1"/>
    <xf numFmtId="0" fontId="0" fillId="2" borderId="25" xfId="0" applyFill="1" applyBorder="1"/>
    <xf numFmtId="17" fontId="4" fillId="0" borderId="0" xfId="0" applyNumberFormat="1" applyFont="1" applyAlignment="1">
      <alignment vertical="center"/>
    </xf>
    <xf numFmtId="3" fontId="1" fillId="8" borderId="34" xfId="0" applyNumberFormat="1" applyFont="1" applyFill="1" applyBorder="1" applyAlignment="1">
      <alignment horizontal="right"/>
    </xf>
    <xf numFmtId="3" fontId="1" fillId="8" borderId="30" xfId="0" applyNumberFormat="1" applyFont="1" applyFill="1" applyBorder="1" applyAlignment="1">
      <alignment horizontal="right"/>
    </xf>
    <xf numFmtId="3" fontId="1" fillId="8" borderId="25" xfId="0" applyNumberFormat="1" applyFont="1" applyFill="1" applyBorder="1" applyAlignment="1">
      <alignment horizontal="right"/>
    </xf>
    <xf numFmtId="3" fontId="0" fillId="4" borderId="6" xfId="0" applyNumberFormat="1" applyFill="1" applyBorder="1" applyAlignment="1">
      <alignment horizontal="right"/>
    </xf>
    <xf numFmtId="3" fontId="0" fillId="4" borderId="2" xfId="0" applyNumberFormat="1" applyFill="1" applyBorder="1" applyAlignment="1">
      <alignment horizontal="right"/>
    </xf>
    <xf numFmtId="3" fontId="0" fillId="4" borderId="28" xfId="0" applyNumberFormat="1" applyFill="1" applyBorder="1" applyAlignment="1">
      <alignment horizontal="right"/>
    </xf>
    <xf numFmtId="3" fontId="0" fillId="10" borderId="36" xfId="0" applyNumberFormat="1" applyFill="1" applyBorder="1" applyAlignment="1">
      <alignment horizontal="right"/>
    </xf>
    <xf numFmtId="3" fontId="0" fillId="10" borderId="29" xfId="0" applyNumberFormat="1" applyFill="1" applyBorder="1" applyAlignment="1">
      <alignment horizontal="right"/>
    </xf>
    <xf numFmtId="3" fontId="0" fillId="10" borderId="18" xfId="0" applyNumberFormat="1" applyFill="1" applyBorder="1" applyAlignment="1">
      <alignment horizontal="right"/>
    </xf>
    <xf numFmtId="0" fontId="7" fillId="7" borderId="8" xfId="0" applyFont="1" applyFill="1" applyBorder="1" applyAlignment="1">
      <alignment horizontal="center" wrapText="1"/>
    </xf>
    <xf numFmtId="0" fontId="0" fillId="0" borderId="24" xfId="0" applyBorder="1" applyAlignment="1">
      <alignment horizontal="center" wrapText="1"/>
    </xf>
    <xf numFmtId="0" fontId="2" fillId="2" borderId="34" xfId="0" applyFont="1" applyFill="1" applyBorder="1" applyAlignment="1">
      <alignment horizontal="center" wrapText="1"/>
    </xf>
    <xf numFmtId="14" fontId="0" fillId="0" borderId="21" xfId="0" applyNumberFormat="1" applyBorder="1" applyAlignment="1">
      <alignment horizontal="center"/>
    </xf>
    <xf numFmtId="164" fontId="0" fillId="5" borderId="6" xfId="0" applyNumberFormat="1" applyFill="1" applyBorder="1" applyAlignment="1">
      <alignment horizontal="right"/>
    </xf>
    <xf numFmtId="164" fontId="0" fillId="5" borderId="2" xfId="0" applyNumberFormat="1" applyFill="1" applyBorder="1" applyAlignment="1">
      <alignment horizontal="right"/>
    </xf>
    <xf numFmtId="164" fontId="1" fillId="9" borderId="35" xfId="0" applyNumberFormat="1" applyFont="1" applyFill="1" applyBorder="1" applyAlignment="1">
      <alignment horizontal="right"/>
    </xf>
    <xf numFmtId="164" fontId="1" fillId="0" borderId="0" xfId="0" applyNumberFormat="1" applyFont="1" applyAlignment="1">
      <alignment horizontal="right"/>
    </xf>
    <xf numFmtId="3" fontId="0" fillId="0" borderId="36" xfId="0" applyNumberFormat="1" applyBorder="1" applyAlignment="1">
      <alignment horizontal="right"/>
    </xf>
    <xf numFmtId="0" fontId="7" fillId="7" borderId="1" xfId="0" applyFont="1" applyFill="1" applyBorder="1" applyAlignment="1">
      <alignment horizontal="center" wrapText="1"/>
    </xf>
    <xf numFmtId="2" fontId="10" fillId="0" borderId="1" xfId="0" applyNumberFormat="1" applyFont="1" applyBorder="1" applyAlignment="1">
      <alignment horizontal="center" vertical="center"/>
    </xf>
    <xf numFmtId="0" fontId="0" fillId="0" borderId="1" xfId="0" applyBorder="1"/>
    <xf numFmtId="0" fontId="1" fillId="2" borderId="42" xfId="0" applyFont="1" applyFill="1" applyBorder="1" applyAlignment="1">
      <alignment wrapText="1"/>
    </xf>
    <xf numFmtId="0" fontId="2" fillId="2" borderId="43" xfId="0" applyFont="1" applyFill="1" applyBorder="1" applyAlignment="1">
      <alignment horizontal="center" wrapText="1"/>
    </xf>
    <xf numFmtId="0" fontId="2" fillId="2" borderId="43" xfId="0" applyFont="1" applyFill="1" applyBorder="1" applyAlignment="1">
      <alignment horizontal="center"/>
    </xf>
    <xf numFmtId="0" fontId="2" fillId="2" borderId="44" xfId="0" applyFont="1" applyFill="1" applyBorder="1" applyAlignment="1">
      <alignment horizontal="center" wrapText="1"/>
    </xf>
    <xf numFmtId="0" fontId="6" fillId="9" borderId="24" xfId="0" applyFont="1" applyFill="1" applyBorder="1" applyAlignment="1">
      <alignment horizontal="right"/>
    </xf>
    <xf numFmtId="0" fontId="3" fillId="9" borderId="36" xfId="0" applyFont="1" applyFill="1" applyBorder="1"/>
    <xf numFmtId="0" fontId="0" fillId="9" borderId="45" xfId="0" applyFill="1" applyBorder="1"/>
    <xf numFmtId="0" fontId="0" fillId="9" borderId="18" xfId="0" applyFill="1" applyBorder="1"/>
    <xf numFmtId="164" fontId="1" fillId="9" borderId="29" xfId="1" applyNumberFormat="1" applyFont="1" applyFill="1" applyBorder="1" applyAlignment="1">
      <alignment horizontal="right"/>
    </xf>
    <xf numFmtId="0" fontId="0" fillId="10" borderId="22" xfId="0" applyFill="1" applyBorder="1"/>
    <xf numFmtId="0" fontId="0" fillId="10" borderId="4" xfId="0" applyFill="1" applyBorder="1"/>
    <xf numFmtId="43" fontId="0" fillId="10" borderId="4" xfId="1" applyFont="1" applyFill="1" applyBorder="1" applyAlignment="1">
      <alignment horizontal="center"/>
    </xf>
    <xf numFmtId="43" fontId="0" fillId="10" borderId="0" xfId="1" applyFont="1" applyFill="1" applyBorder="1" applyAlignment="1">
      <alignment horizontal="center"/>
    </xf>
    <xf numFmtId="43" fontId="0" fillId="10" borderId="0" xfId="1" applyFont="1" applyFill="1" applyBorder="1" applyAlignment="1">
      <alignment horizontal="right"/>
    </xf>
    <xf numFmtId="43" fontId="0" fillId="10" borderId="5" xfId="1" applyFont="1" applyFill="1" applyBorder="1" applyAlignment="1">
      <alignment horizontal="right"/>
    </xf>
    <xf numFmtId="0" fontId="2" fillId="10" borderId="7" xfId="0" applyFont="1" applyFill="1" applyBorder="1"/>
    <xf numFmtId="0" fontId="0" fillId="10" borderId="23" xfId="0" applyFill="1" applyBorder="1"/>
    <xf numFmtId="0" fontId="0" fillId="10" borderId="4" xfId="0" applyFill="1" applyBorder="1" applyAlignment="1">
      <alignment wrapText="1"/>
    </xf>
    <xf numFmtId="0" fontId="2" fillId="10" borderId="23" xfId="0" applyFont="1" applyFill="1" applyBorder="1"/>
    <xf numFmtId="0" fontId="1" fillId="2" borderId="16" xfId="0" applyFont="1" applyFill="1" applyBorder="1" applyAlignment="1">
      <alignment wrapText="1"/>
    </xf>
    <xf numFmtId="0" fontId="0" fillId="2" borderId="35" xfId="0" applyFill="1" applyBorder="1"/>
    <xf numFmtId="0" fontId="0" fillId="2" borderId="37" xfId="0" applyFill="1" applyBorder="1"/>
    <xf numFmtId="0" fontId="0" fillId="2" borderId="32" xfId="0" applyFill="1" applyBorder="1"/>
    <xf numFmtId="0" fontId="0" fillId="11" borderId="46" xfId="0" applyFill="1" applyBorder="1"/>
    <xf numFmtId="0" fontId="0" fillId="11" borderId="5" xfId="0" applyFill="1" applyBorder="1" applyAlignment="1">
      <alignment wrapText="1"/>
    </xf>
    <xf numFmtId="43" fontId="0" fillId="11" borderId="0" xfId="1" applyFont="1" applyFill="1" applyBorder="1" applyAlignment="1">
      <alignment horizontal="center"/>
    </xf>
    <xf numFmtId="43" fontId="0" fillId="11" borderId="0" xfId="1" applyFont="1" applyFill="1" applyBorder="1" applyAlignment="1">
      <alignment horizontal="right"/>
    </xf>
    <xf numFmtId="43" fontId="0" fillId="11" borderId="5" xfId="1" applyFont="1" applyFill="1" applyBorder="1" applyAlignment="1">
      <alignment horizontal="right"/>
    </xf>
    <xf numFmtId="0" fontId="2" fillId="11" borderId="5" xfId="0" applyFont="1" applyFill="1" applyBorder="1"/>
    <xf numFmtId="0" fontId="2" fillId="11" borderId="23" xfId="0" applyFont="1" applyFill="1" applyBorder="1"/>
    <xf numFmtId="43" fontId="0" fillId="10" borderId="0" xfId="1" applyFont="1" applyFill="1" applyBorder="1" applyAlignment="1">
      <alignment horizontal="left"/>
    </xf>
    <xf numFmtId="43" fontId="0" fillId="11" borderId="0" xfId="1" applyFont="1" applyFill="1" applyBorder="1" applyAlignment="1">
      <alignment horizontal="left"/>
    </xf>
    <xf numFmtId="43" fontId="0" fillId="0" borderId="0" xfId="1" applyFont="1"/>
    <xf numFmtId="164" fontId="1" fillId="9" borderId="36" xfId="1" applyNumberFormat="1" applyFont="1" applyFill="1" applyBorder="1" applyAlignment="1">
      <alignment horizontal="right"/>
    </xf>
    <xf numFmtId="0" fontId="2" fillId="0" borderId="0" xfId="0" applyFont="1"/>
    <xf numFmtId="164" fontId="0" fillId="0" borderId="0" xfId="0" applyNumberFormat="1"/>
    <xf numFmtId="0" fontId="11" fillId="0" borderId="0" xfId="0" applyFont="1"/>
    <xf numFmtId="0" fontId="2" fillId="2" borderId="43" xfId="0" applyFont="1" applyFill="1" applyBorder="1" applyAlignment="1">
      <alignment horizontal="center" wrapText="1"/>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0" fillId="2" borderId="24" xfId="0" applyFill="1" applyBorder="1" applyAlignment="1">
      <alignment horizontal="left" vertical="top" wrapText="1"/>
    </xf>
    <xf numFmtId="0" fontId="0" fillId="2" borderId="18" xfId="0" applyFill="1" applyBorder="1" applyAlignment="1">
      <alignment horizontal="left" vertical="top" wrapText="1"/>
    </xf>
    <xf numFmtId="0" fontId="0" fillId="6" borderId="22" xfId="0" applyFill="1" applyBorder="1" applyAlignment="1">
      <alignment horizontal="left" wrapText="1"/>
    </xf>
    <xf numFmtId="0" fontId="0" fillId="6" borderId="23" xfId="0" applyFill="1" applyBorder="1" applyAlignment="1">
      <alignment horizontal="left" wrapText="1"/>
    </xf>
    <xf numFmtId="0" fontId="0" fillId="6" borderId="26" xfId="0" applyFill="1" applyBorder="1" applyAlignment="1">
      <alignment horizontal="left" wrapText="1"/>
    </xf>
    <xf numFmtId="0" fontId="0" fillId="6" borderId="27" xfId="0" applyFill="1" applyBorder="1" applyAlignment="1">
      <alignment horizontal="left" wrapText="1"/>
    </xf>
    <xf numFmtId="0" fontId="0" fillId="6" borderId="24" xfId="0" applyFill="1" applyBorder="1" applyAlignment="1">
      <alignment horizontal="left" wrapText="1"/>
    </xf>
    <xf numFmtId="0" fontId="0" fillId="6" borderId="18" xfId="0" applyFill="1" applyBorder="1" applyAlignment="1">
      <alignment horizontal="left" wrapText="1"/>
    </xf>
    <xf numFmtId="43" fontId="2" fillId="2" borderId="35" xfId="1" applyFont="1" applyFill="1" applyBorder="1" applyAlignment="1">
      <alignment horizontal="right" wrapText="1"/>
    </xf>
    <xf numFmtId="43" fontId="2" fillId="2" borderId="31" xfId="1" applyFont="1" applyFill="1" applyBorder="1" applyAlignment="1">
      <alignment horizontal="right" wrapText="1"/>
    </xf>
    <xf numFmtId="43" fontId="2" fillId="2" borderId="17" xfId="1" applyFont="1" applyFill="1" applyBorder="1" applyAlignment="1">
      <alignment horizontal="right" wrapText="1"/>
    </xf>
    <xf numFmtId="0" fontId="2" fillId="2" borderId="34" xfId="0" applyFont="1" applyFill="1" applyBorder="1" applyAlignment="1">
      <alignment horizontal="right" wrapText="1"/>
    </xf>
    <xf numFmtId="0" fontId="2" fillId="2" borderId="30" xfId="0" applyFont="1" applyFill="1" applyBorder="1" applyAlignment="1">
      <alignment horizontal="right" wrapText="1"/>
    </xf>
    <xf numFmtId="0" fontId="2" fillId="2" borderId="14" xfId="0" applyFont="1" applyFill="1" applyBorder="1" applyAlignment="1">
      <alignment horizontal="right" wrapText="1"/>
    </xf>
    <xf numFmtId="0" fontId="1" fillId="8" borderId="13" xfId="0" applyFont="1" applyFill="1" applyBorder="1" applyAlignment="1">
      <alignment horizontal="right"/>
    </xf>
    <xf numFmtId="0" fontId="1" fillId="8" borderId="14" xfId="0" applyFont="1" applyFill="1" applyBorder="1" applyAlignment="1">
      <alignment horizontal="right"/>
    </xf>
    <xf numFmtId="0" fontId="1" fillId="4" borderId="15" xfId="0" applyFont="1" applyFill="1" applyBorder="1" applyAlignment="1">
      <alignment horizontal="right"/>
    </xf>
    <xf numFmtId="0" fontId="1" fillId="4" borderId="3" xfId="0" applyFont="1" applyFill="1" applyBorder="1" applyAlignment="1">
      <alignment horizontal="right"/>
    </xf>
    <xf numFmtId="0" fontId="1" fillId="5" borderId="15" xfId="0" applyFont="1" applyFill="1" applyBorder="1" applyAlignment="1">
      <alignment horizontal="right"/>
    </xf>
    <xf numFmtId="0" fontId="1" fillId="5" borderId="3" xfId="0" applyFont="1" applyFill="1" applyBorder="1" applyAlignment="1">
      <alignment horizontal="right"/>
    </xf>
    <xf numFmtId="0" fontId="1" fillId="10" borderId="16" xfId="0" applyFont="1" applyFill="1" applyBorder="1" applyAlignment="1">
      <alignment horizontal="right"/>
    </xf>
    <xf numFmtId="0" fontId="1" fillId="10" borderId="17" xfId="0" applyFont="1" applyFill="1" applyBorder="1" applyAlignment="1">
      <alignment horizontal="right"/>
    </xf>
    <xf numFmtId="0" fontId="0" fillId="0" borderId="6" xfId="0" applyBorder="1" applyAlignment="1">
      <alignment horizontal="center"/>
    </xf>
    <xf numFmtId="0" fontId="0" fillId="0" borderId="3" xfId="0" applyBorder="1" applyAlignment="1">
      <alignment horizontal="center"/>
    </xf>
    <xf numFmtId="0" fontId="0" fillId="2" borderId="40" xfId="0" applyFill="1" applyBorder="1" applyAlignment="1">
      <alignment horizontal="left" vertical="top" wrapText="1"/>
    </xf>
    <xf numFmtId="0" fontId="0" fillId="2" borderId="41" xfId="0" applyFill="1" applyBorder="1" applyAlignment="1">
      <alignment horizontal="left" vertical="top" wrapText="1"/>
    </xf>
    <xf numFmtId="17" fontId="4" fillId="3" borderId="8" xfId="0" applyNumberFormat="1" applyFont="1" applyFill="1" applyBorder="1" applyAlignment="1">
      <alignment horizontal="center" vertical="center"/>
    </xf>
    <xf numFmtId="17" fontId="4" fillId="3" borderId="9" xfId="0" applyNumberFormat="1" applyFont="1" applyFill="1" applyBorder="1" applyAlignment="1">
      <alignment horizontal="center" vertical="center"/>
    </xf>
    <xf numFmtId="0" fontId="1" fillId="2" borderId="13" xfId="0" applyFont="1" applyFill="1" applyBorder="1" applyAlignment="1">
      <alignment horizontal="left" vertical="top" wrapText="1"/>
    </xf>
    <xf numFmtId="0" fontId="1" fillId="2" borderId="25" xfId="0" applyFont="1" applyFill="1" applyBorder="1" applyAlignment="1">
      <alignment horizontal="left" vertical="top" wrapText="1"/>
    </xf>
    <xf numFmtId="0" fontId="7" fillId="7" borderId="1"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AB8F-01ED-4E4B-8E95-E857E01C785E}">
  <sheetPr codeName="Sheet1"/>
  <dimension ref="B1:J63"/>
  <sheetViews>
    <sheetView tabSelected="1" zoomScale="80" zoomScaleNormal="80" workbookViewId="0">
      <selection activeCell="I6" sqref="I6"/>
    </sheetView>
  </sheetViews>
  <sheetFormatPr defaultRowHeight="15" x14ac:dyDescent="0.25"/>
  <cols>
    <col min="1" max="1" width="6.7109375" customWidth="1"/>
    <col min="2" max="2" width="51.42578125" customWidth="1"/>
    <col min="3" max="3" width="49" customWidth="1"/>
    <col min="4" max="5" width="8.28515625" customWidth="1"/>
    <col min="6" max="6" width="9.85546875" customWidth="1"/>
    <col min="7" max="7" width="11.140625" customWidth="1"/>
    <col min="8" max="8" width="8.28515625" customWidth="1"/>
    <col min="9" max="9" width="29.28515625" customWidth="1"/>
    <col min="10" max="10" width="66.28515625" customWidth="1"/>
    <col min="13" max="13" width="28" bestFit="1" customWidth="1"/>
  </cols>
  <sheetData>
    <row r="1" spans="2:7" ht="15.75" thickBot="1" x14ac:dyDescent="0.3"/>
    <row r="2" spans="2:7" ht="24" thickBot="1" x14ac:dyDescent="0.3">
      <c r="B2" s="116" t="s">
        <v>0</v>
      </c>
      <c r="C2" s="117"/>
      <c r="D2" s="28"/>
      <c r="E2" s="28"/>
      <c r="G2" s="2"/>
    </row>
    <row r="3" spans="2:7" ht="15.75" thickBot="1" x14ac:dyDescent="0.3"/>
    <row r="4" spans="2:7" x14ac:dyDescent="0.25">
      <c r="B4" s="4" t="s">
        <v>1</v>
      </c>
      <c r="C4" s="23" t="s">
        <v>34</v>
      </c>
    </row>
    <row r="5" spans="2:7" x14ac:dyDescent="0.25">
      <c r="B5" s="5" t="s">
        <v>2</v>
      </c>
      <c r="C5" s="24">
        <v>765</v>
      </c>
    </row>
    <row r="6" spans="2:7" ht="15.75" thickBot="1" x14ac:dyDescent="0.3">
      <c r="B6" s="6" t="s">
        <v>3</v>
      </c>
      <c r="C6" s="41">
        <v>45886</v>
      </c>
    </row>
    <row r="7" spans="2:7" ht="15.75" thickBot="1" x14ac:dyDescent="0.3"/>
    <row r="8" spans="2:7" ht="15" customHeight="1" x14ac:dyDescent="0.25">
      <c r="B8" s="118" t="s">
        <v>4</v>
      </c>
      <c r="C8" s="119"/>
    </row>
    <row r="9" spans="2:7" ht="15" customHeight="1" x14ac:dyDescent="0.25">
      <c r="B9" s="114" t="s">
        <v>5</v>
      </c>
      <c r="C9" s="115"/>
    </row>
    <row r="10" spans="2:7" ht="15" customHeight="1" x14ac:dyDescent="0.25">
      <c r="B10" s="88"/>
      <c r="C10" s="89"/>
    </row>
    <row r="11" spans="2:7" ht="15" customHeight="1" x14ac:dyDescent="0.25">
      <c r="B11" s="88" t="s">
        <v>6</v>
      </c>
      <c r="C11" s="89"/>
    </row>
    <row r="12" spans="2:7" ht="15" customHeight="1" x14ac:dyDescent="0.25">
      <c r="B12" s="88"/>
      <c r="C12" s="89"/>
    </row>
    <row r="13" spans="2:7" ht="15" customHeight="1" x14ac:dyDescent="0.25">
      <c r="B13" s="88"/>
      <c r="C13" s="89"/>
    </row>
    <row r="14" spans="2:7" ht="15" customHeight="1" x14ac:dyDescent="0.25">
      <c r="B14" s="88" t="s">
        <v>41</v>
      </c>
      <c r="C14" s="89"/>
    </row>
    <row r="15" spans="2:7" x14ac:dyDescent="0.25">
      <c r="B15" s="88"/>
      <c r="C15" s="89"/>
    </row>
    <row r="16" spans="2:7" ht="15" customHeight="1" x14ac:dyDescent="0.25">
      <c r="B16" s="88" t="s">
        <v>7</v>
      </c>
      <c r="C16" s="89"/>
    </row>
    <row r="17" spans="2:10" ht="15" customHeight="1" thickBot="1" x14ac:dyDescent="0.3">
      <c r="B17" s="90"/>
      <c r="C17" s="91"/>
    </row>
    <row r="19" spans="2:10" ht="19.5" thickBot="1" x14ac:dyDescent="0.35">
      <c r="C19" s="3" t="s">
        <v>8</v>
      </c>
    </row>
    <row r="20" spans="2:10" ht="16.5" thickBot="1" x14ac:dyDescent="0.3">
      <c r="C20" s="38"/>
      <c r="D20" s="20">
        <v>45809</v>
      </c>
      <c r="E20" s="20">
        <v>45839</v>
      </c>
      <c r="F20" s="20">
        <v>45870</v>
      </c>
      <c r="G20" s="20">
        <v>45901</v>
      </c>
      <c r="H20" s="20">
        <v>45931</v>
      </c>
      <c r="I20" s="80" t="s">
        <v>39</v>
      </c>
    </row>
    <row r="21" spans="2:10" ht="15.75" thickBot="1" x14ac:dyDescent="0.3">
      <c r="C21" s="39" t="s">
        <v>9</v>
      </c>
      <c r="D21" s="46">
        <f>D26+SUM(D29:D30)</f>
        <v>765</v>
      </c>
      <c r="E21" s="46">
        <f>E26+SUM(E29:E30)</f>
        <v>20</v>
      </c>
      <c r="F21" s="46">
        <v>130</v>
      </c>
      <c r="G21" s="46">
        <v>33</v>
      </c>
      <c r="H21" s="46">
        <v>32</v>
      </c>
      <c r="I21" s="81" t="s">
        <v>40</v>
      </c>
    </row>
    <row r="23" spans="2:10" ht="19.5" thickBot="1" x14ac:dyDescent="0.35">
      <c r="B23" s="3" t="s">
        <v>43</v>
      </c>
      <c r="C23" s="3"/>
    </row>
    <row r="24" spans="2:10" ht="32.25" thickBot="1" x14ac:dyDescent="0.3">
      <c r="B24" s="12" t="s">
        <v>10</v>
      </c>
      <c r="C24" s="16" t="s">
        <v>11</v>
      </c>
      <c r="D24" s="20">
        <v>45809</v>
      </c>
      <c r="E24" s="20">
        <v>45839</v>
      </c>
      <c r="F24" s="20">
        <v>45870</v>
      </c>
      <c r="G24" s="20">
        <v>45901</v>
      </c>
      <c r="H24" s="20">
        <v>45931</v>
      </c>
      <c r="I24" s="19" t="s">
        <v>12</v>
      </c>
      <c r="J24" s="13" t="s">
        <v>13</v>
      </c>
    </row>
    <row r="25" spans="2:10" ht="29.25" customHeight="1" x14ac:dyDescent="0.25">
      <c r="B25" s="50" t="s">
        <v>14</v>
      </c>
      <c r="C25" s="51" t="s">
        <v>15</v>
      </c>
      <c r="D25" s="87" t="s">
        <v>16</v>
      </c>
      <c r="E25" s="87"/>
      <c r="F25" s="87"/>
      <c r="G25" s="87"/>
      <c r="H25" s="87"/>
      <c r="I25" s="52" t="s">
        <v>17</v>
      </c>
      <c r="J25" s="53" t="s">
        <v>18</v>
      </c>
    </row>
    <row r="26" spans="2:10" x14ac:dyDescent="0.25">
      <c r="B26" s="59" t="s">
        <v>48</v>
      </c>
      <c r="C26" s="60" t="s">
        <v>35</v>
      </c>
      <c r="D26" s="61">
        <v>245</v>
      </c>
      <c r="E26" s="62">
        <v>20</v>
      </c>
      <c r="F26" s="62">
        <v>130</v>
      </c>
      <c r="G26" s="63">
        <v>33</v>
      </c>
      <c r="H26" s="64">
        <v>32</v>
      </c>
      <c r="I26" s="65" t="s">
        <v>36</v>
      </c>
      <c r="J26" s="66"/>
    </row>
    <row r="27" spans="2:10" x14ac:dyDescent="0.25">
      <c r="B27" s="59"/>
      <c r="C27" s="67"/>
      <c r="D27" s="61"/>
      <c r="E27" s="62"/>
      <c r="F27" s="62"/>
      <c r="G27" s="63"/>
      <c r="H27" s="64"/>
      <c r="I27" s="65"/>
      <c r="J27" s="68"/>
    </row>
    <row r="28" spans="2:10" ht="15" customHeight="1" thickBot="1" x14ac:dyDescent="0.3">
      <c r="B28" s="69" t="s">
        <v>42</v>
      </c>
      <c r="C28" s="70"/>
      <c r="D28" s="98" t="s">
        <v>16</v>
      </c>
      <c r="E28" s="99"/>
      <c r="F28" s="99"/>
      <c r="G28" s="99"/>
      <c r="H28" s="100"/>
      <c r="I28" s="71"/>
      <c r="J28" s="72"/>
    </row>
    <row r="29" spans="2:10" ht="15" customHeight="1" x14ac:dyDescent="0.25">
      <c r="B29" s="59" t="s">
        <v>49</v>
      </c>
      <c r="C29" s="67" t="s">
        <v>44</v>
      </c>
      <c r="D29" s="61">
        <v>520</v>
      </c>
      <c r="E29" s="62"/>
      <c r="F29" s="62"/>
      <c r="G29" s="63"/>
      <c r="H29" s="64"/>
      <c r="I29" s="65"/>
      <c r="J29" s="68"/>
    </row>
    <row r="30" spans="2:10" ht="15" customHeight="1" x14ac:dyDescent="0.25">
      <c r="B30" s="59"/>
      <c r="C30" s="67"/>
      <c r="D30" s="61"/>
      <c r="E30" s="62"/>
      <c r="F30" s="62"/>
      <c r="G30" s="63"/>
      <c r="H30" s="64"/>
      <c r="I30" s="65"/>
      <c r="J30" s="68"/>
    </row>
    <row r="31" spans="2:10" ht="15.75" thickBot="1" x14ac:dyDescent="0.3">
      <c r="B31" s="54" t="s">
        <v>19</v>
      </c>
      <c r="C31" s="55"/>
      <c r="D31" s="83">
        <f>SUM(D26:D26)+SUM(D29:D30)</f>
        <v>765</v>
      </c>
      <c r="E31" s="58">
        <f>SUM(E29:E30)+E26</f>
        <v>20</v>
      </c>
      <c r="F31" s="58">
        <f>SUM(F29:F30)+F26</f>
        <v>130</v>
      </c>
      <c r="G31" s="58">
        <f>SUM(G29:G30)+G26</f>
        <v>33</v>
      </c>
      <c r="H31" s="58">
        <f>SUM(H26:H26)+SUM(H29:H30)</f>
        <v>32</v>
      </c>
      <c r="I31" s="56"/>
      <c r="J31" s="57"/>
    </row>
    <row r="32" spans="2:10" ht="15" customHeight="1" x14ac:dyDescent="0.25">
      <c r="B32" s="25" t="s">
        <v>20</v>
      </c>
      <c r="C32" s="40" t="s">
        <v>21</v>
      </c>
      <c r="D32" s="101" t="s">
        <v>22</v>
      </c>
      <c r="E32" s="102"/>
      <c r="F32" s="102"/>
      <c r="G32" s="102"/>
      <c r="H32" s="103"/>
      <c r="I32" s="26"/>
      <c r="J32" s="27"/>
    </row>
    <row r="33" spans="2:10" x14ac:dyDescent="0.25">
      <c r="B33" s="73" t="s">
        <v>46</v>
      </c>
      <c r="C33" s="74"/>
      <c r="D33" s="75">
        <v>9.2899999999999991</v>
      </c>
      <c r="E33" s="75">
        <v>9.49</v>
      </c>
      <c r="F33" s="75">
        <v>9.8699999999999992</v>
      </c>
      <c r="G33" s="76">
        <v>10.44</v>
      </c>
      <c r="H33" s="77">
        <v>8.75</v>
      </c>
      <c r="I33" s="78" t="s">
        <v>36</v>
      </c>
      <c r="J33" s="79" t="s">
        <v>47</v>
      </c>
    </row>
    <row r="34" spans="2:10" x14ac:dyDescent="0.25">
      <c r="B34" s="73" t="s">
        <v>50</v>
      </c>
      <c r="C34" s="74"/>
      <c r="D34" s="75">
        <v>425</v>
      </c>
      <c r="E34" s="75">
        <v>425</v>
      </c>
      <c r="F34" s="75">
        <v>425</v>
      </c>
      <c r="G34" s="76">
        <v>425</v>
      </c>
      <c r="H34" s="77">
        <v>425</v>
      </c>
      <c r="I34" s="78" t="s">
        <v>36</v>
      </c>
      <c r="J34" s="79"/>
    </row>
    <row r="35" spans="2:10" ht="15.75" thickBot="1" x14ac:dyDescent="0.3">
      <c r="B35" s="14" t="s">
        <v>23</v>
      </c>
      <c r="C35" s="17"/>
      <c r="D35" s="44">
        <f>SUM(D33:D34)</f>
        <v>434.29</v>
      </c>
      <c r="E35" s="44">
        <f>SUM(E33:E34)</f>
        <v>434.49</v>
      </c>
      <c r="F35" s="44">
        <f>SUM(F33:F34)</f>
        <v>434.87</v>
      </c>
      <c r="G35" s="44">
        <f>SUM(G33:G34)</f>
        <v>435.44</v>
      </c>
      <c r="H35" s="44">
        <f>SUM(H33:H34)</f>
        <v>433.75</v>
      </c>
      <c r="I35" s="18"/>
      <c r="J35" s="15"/>
    </row>
    <row r="36" spans="2:10" ht="15.75" thickBot="1" x14ac:dyDescent="0.3">
      <c r="B36" s="22"/>
      <c r="C36" s="7"/>
      <c r="D36" s="45"/>
      <c r="E36" s="45"/>
      <c r="F36" s="21"/>
      <c r="G36" s="21"/>
      <c r="H36" s="21"/>
    </row>
    <row r="37" spans="2:10" x14ac:dyDescent="0.25">
      <c r="B37" s="104" t="s">
        <v>24</v>
      </c>
      <c r="C37" s="105"/>
      <c r="D37" s="29">
        <f>D31+D35</f>
        <v>1199.29</v>
      </c>
      <c r="E37" s="30">
        <f>E31+E35</f>
        <v>454.49</v>
      </c>
      <c r="F37" s="30">
        <f>F31+F35</f>
        <v>564.87</v>
      </c>
      <c r="G37" s="30">
        <f>G31+G35</f>
        <v>468.44</v>
      </c>
      <c r="H37" s="31">
        <f>H31+H35</f>
        <v>465.75</v>
      </c>
      <c r="I37" s="7" t="s">
        <v>25</v>
      </c>
    </row>
    <row r="38" spans="2:10" x14ac:dyDescent="0.25">
      <c r="B38" s="106" t="s">
        <v>26</v>
      </c>
      <c r="C38" s="107"/>
      <c r="D38" s="32">
        <f>$C$5</f>
        <v>765</v>
      </c>
      <c r="E38" s="33">
        <f>$C$5</f>
        <v>765</v>
      </c>
      <c r="F38" s="33">
        <f>$C$5</f>
        <v>765</v>
      </c>
      <c r="G38" s="33">
        <f t="shared" ref="G38:H38" si="0">$C$5</f>
        <v>765</v>
      </c>
      <c r="H38" s="34">
        <f t="shared" si="0"/>
        <v>765</v>
      </c>
    </row>
    <row r="39" spans="2:10" x14ac:dyDescent="0.25">
      <c r="B39" s="108" t="s">
        <v>27</v>
      </c>
      <c r="C39" s="109"/>
      <c r="D39" s="42">
        <f>D38-D37</f>
        <v>-434.28999999999996</v>
      </c>
      <c r="E39" s="43">
        <f>E38-E37</f>
        <v>310.51</v>
      </c>
      <c r="F39" s="43">
        <f>F38-F37</f>
        <v>200.13</v>
      </c>
      <c r="G39" s="43">
        <f>G38-G37</f>
        <v>296.56</v>
      </c>
      <c r="H39" s="43">
        <f>H38-H37</f>
        <v>299.25</v>
      </c>
      <c r="I39" s="7" t="s">
        <v>28</v>
      </c>
    </row>
    <row r="40" spans="2:10" ht="15.75" thickBot="1" x14ac:dyDescent="0.3">
      <c r="B40" s="110" t="s">
        <v>29</v>
      </c>
      <c r="C40" s="111"/>
      <c r="D40" s="35">
        <f>D38*1.5-D31</f>
        <v>382.5</v>
      </c>
      <c r="E40" s="36">
        <f>E38*1.5-E31</f>
        <v>1127.5</v>
      </c>
      <c r="F40" s="36">
        <f>F38*1.5-F31</f>
        <v>1017.5</v>
      </c>
      <c r="G40" s="36">
        <f>G38*1.5-G31</f>
        <v>1114.5</v>
      </c>
      <c r="H40" s="37">
        <f>H38*1.5-H31</f>
        <v>1115.5</v>
      </c>
      <c r="I40" s="7" t="s">
        <v>30</v>
      </c>
    </row>
    <row r="42" spans="2:10" x14ac:dyDescent="0.25">
      <c r="B42" s="86"/>
    </row>
    <row r="43" spans="2:10" ht="15.75" thickBot="1" x14ac:dyDescent="0.3">
      <c r="B43" s="84"/>
    </row>
    <row r="44" spans="2:10" x14ac:dyDescent="0.25">
      <c r="B44" s="10" t="s">
        <v>31</v>
      </c>
      <c r="C44" s="11"/>
      <c r="D44" s="82"/>
      <c r="H44" s="85"/>
    </row>
    <row r="45" spans="2:10" ht="15" customHeight="1" x14ac:dyDescent="0.25">
      <c r="B45" s="92" t="s">
        <v>32</v>
      </c>
      <c r="C45" s="93"/>
      <c r="D45" s="1"/>
      <c r="E45" s="1"/>
    </row>
    <row r="46" spans="2:10" x14ac:dyDescent="0.25">
      <c r="B46" s="92"/>
      <c r="C46" s="93"/>
      <c r="D46" s="1"/>
      <c r="E46" s="1"/>
    </row>
    <row r="47" spans="2:10" x14ac:dyDescent="0.25">
      <c r="B47" s="92"/>
      <c r="C47" s="93"/>
      <c r="D47" s="1"/>
      <c r="E47" s="1"/>
    </row>
    <row r="48" spans="2:10" x14ac:dyDescent="0.25">
      <c r="B48" s="92"/>
      <c r="C48" s="93"/>
      <c r="D48" s="1"/>
      <c r="E48" s="1"/>
    </row>
    <row r="49" spans="2:10" x14ac:dyDescent="0.25">
      <c r="B49" s="92"/>
      <c r="C49" s="93"/>
      <c r="D49" s="1"/>
      <c r="E49" s="1"/>
    </row>
    <row r="50" spans="2:10" x14ac:dyDescent="0.25">
      <c r="B50" s="92"/>
      <c r="C50" s="93"/>
      <c r="D50" s="1"/>
      <c r="E50" s="1"/>
    </row>
    <row r="51" spans="2:10" x14ac:dyDescent="0.25">
      <c r="B51" s="92"/>
      <c r="C51" s="93"/>
      <c r="D51" s="1"/>
      <c r="E51" s="1"/>
    </row>
    <row r="52" spans="2:10" x14ac:dyDescent="0.25">
      <c r="B52" s="92"/>
      <c r="C52" s="93"/>
      <c r="D52" s="1"/>
      <c r="E52" s="1"/>
    </row>
    <row r="53" spans="2:10" x14ac:dyDescent="0.25">
      <c r="B53" s="92"/>
      <c r="C53" s="93"/>
      <c r="D53" s="1"/>
      <c r="E53" s="1"/>
    </row>
    <row r="54" spans="2:10" x14ac:dyDescent="0.25">
      <c r="B54" s="94"/>
      <c r="C54" s="95"/>
      <c r="D54" s="1"/>
      <c r="E54" s="1"/>
    </row>
    <row r="55" spans="2:10" x14ac:dyDescent="0.25">
      <c r="B55" s="8" t="s">
        <v>31</v>
      </c>
      <c r="C55" s="9"/>
    </row>
    <row r="56" spans="2:10" ht="15" customHeight="1" x14ac:dyDescent="0.25">
      <c r="B56" s="92" t="s">
        <v>33</v>
      </c>
      <c r="C56" s="93"/>
      <c r="D56" s="1"/>
      <c r="E56" s="1"/>
    </row>
    <row r="57" spans="2:10" x14ac:dyDescent="0.25">
      <c r="B57" s="92"/>
      <c r="C57" s="93"/>
      <c r="D57" s="1"/>
      <c r="E57" s="1"/>
    </row>
    <row r="58" spans="2:10" x14ac:dyDescent="0.25">
      <c r="B58" s="92"/>
      <c r="C58" s="93"/>
      <c r="D58" s="1"/>
      <c r="E58" s="1"/>
    </row>
    <row r="59" spans="2:10" ht="15.75" thickBot="1" x14ac:dyDescent="0.3">
      <c r="B59" s="96"/>
      <c r="C59" s="97"/>
      <c r="D59" s="1"/>
      <c r="E59" s="1"/>
    </row>
    <row r="61" spans="2:10" ht="15.75" thickBot="1" x14ac:dyDescent="0.3"/>
    <row r="62" spans="2:10" ht="16.5" thickBot="1" x14ac:dyDescent="0.3">
      <c r="B62" s="120" t="s">
        <v>37</v>
      </c>
      <c r="C62" s="120"/>
      <c r="D62" s="20">
        <v>45809</v>
      </c>
      <c r="E62" s="20">
        <v>45839</v>
      </c>
      <c r="F62" s="20">
        <v>45870</v>
      </c>
      <c r="G62" s="20">
        <v>45901</v>
      </c>
      <c r="H62" s="20">
        <v>45931</v>
      </c>
      <c r="I62" s="47"/>
      <c r="J62" s="47" t="s">
        <v>13</v>
      </c>
    </row>
    <row r="63" spans="2:10" x14ac:dyDescent="0.25">
      <c r="B63" s="112" t="s">
        <v>38</v>
      </c>
      <c r="C63" s="113"/>
      <c r="D63" s="48">
        <v>47.44</v>
      </c>
      <c r="E63" s="48">
        <v>48.64</v>
      </c>
      <c r="F63" s="48">
        <v>50.02</v>
      </c>
      <c r="G63" s="48">
        <v>51.59</v>
      </c>
      <c r="H63" s="48">
        <v>50.9</v>
      </c>
      <c r="I63" s="49"/>
      <c r="J63" s="49" t="s">
        <v>45</v>
      </c>
    </row>
  </sheetData>
  <mergeCells count="17">
    <mergeCell ref="B63:C63"/>
    <mergeCell ref="B9:C10"/>
    <mergeCell ref="B2:C2"/>
    <mergeCell ref="B8:C8"/>
    <mergeCell ref="B14:C15"/>
    <mergeCell ref="B62:C62"/>
    <mergeCell ref="D25:H25"/>
    <mergeCell ref="B16:C17"/>
    <mergeCell ref="B11:C13"/>
    <mergeCell ref="B45:C54"/>
    <mergeCell ref="B56:C59"/>
    <mergeCell ref="D28:H28"/>
    <mergeCell ref="D32:H32"/>
    <mergeCell ref="B37:C37"/>
    <mergeCell ref="B38:C38"/>
    <mergeCell ref="B39:C39"/>
    <mergeCell ref="B40:C40"/>
  </mergeCells>
  <phoneticPr fontId="9" type="noConversion"/>
  <pageMargins left="0.7" right="0.7" top="0.75" bottom="0.75" header="0.3" footer="0.3"/>
  <pageSetup orientation="portrait" horizontalDpi="90" verticalDpi="90" r:id="rId1"/>
  <ignoredErrors>
    <ignoredError sqref="D21:E2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E9E59B9977F45A05D9CC9AE31F59A" ma:contentTypeVersion="20" ma:contentTypeDescription="Create a new document." ma:contentTypeScope="" ma:versionID="478ae327ea7d89ea6e683e146f15743f">
  <xsd:schema xmlns:xsd="http://www.w3.org/2001/XMLSchema" xmlns:xs="http://www.w3.org/2001/XMLSchema" xmlns:p="http://schemas.microsoft.com/office/2006/metadata/properties" xmlns:ns1="df563676-8b16-455b-9cf3-dfc3c8077c93" xmlns:ns3="44e6da9b-9905-461a-82c2-8ad0612fc35b" xmlns:ns4="e45da448-bf9c-43e8-8676-7e88d583ded9" targetNamespace="http://schemas.microsoft.com/office/2006/metadata/properties" ma:root="true" ma:fieldsID="ca7fa9db6a83023197930e8aa619a238" ns1:_="" ns3:_="" ns4:_="">
    <xsd:import namespace="df563676-8b16-455b-9cf3-dfc3c8077c93"/>
    <xsd:import namespace="44e6da9b-9905-461a-82c2-8ad0612fc35b"/>
    <xsd:import namespace="e45da448-bf9c-43e8-8676-7e88d583ded9"/>
    <xsd:element name="properties">
      <xsd:complexType>
        <xsd:sequence>
          <xsd:element name="documentManagement">
            <xsd:complexType>
              <xsd:all>
                <xsd:element ref="ns3:MediaServiceMetadata" minOccurs="0"/>
                <xsd:element ref="ns3:MediaServiceFastMetadata" minOccurs="0"/>
                <xsd:element ref="ns1:SharedWithUsers" minOccurs="0"/>
                <xsd:element ref="ns1:SharedWithDetails" minOccurs="0"/>
                <xsd:element ref="ns3:Team" minOccurs="0"/>
                <xsd:element ref="ns3:Topic" minOccurs="0"/>
                <xsd:element ref="ns3:MediaServiceAutoKeyPoints" minOccurs="0"/>
                <xsd:element ref="ns3:MediaServiceKeyPoints" minOccurs="0"/>
                <xsd:element ref="ns3:MediaServiceAutoTags" minOccurs="0"/>
                <xsd:element ref="ns3:MediaServiceOCR" minOccurs="0"/>
                <xsd:element ref="ns1:g465a71ee31640c6be2b2ef7244dee8f" minOccurs="0"/>
                <xsd:element ref="ns4:TaxCatchAll" minOccurs="0"/>
                <xsd:element ref="ns4:TaxCatchAllLabel" minOccurs="0"/>
                <xsd:element ref="ns3:MediaServiceDateTaken" minOccurs="0"/>
                <xsd:element ref="ns3:MediaServiceGenerationTime" minOccurs="0"/>
                <xsd:element ref="ns3:MediaServiceEventHashCode" minOccurs="0"/>
                <xsd:element ref="ns3:Comment" minOccurs="0"/>
                <xsd:element ref="ns3:MediaServiceLocation" minOccurs="0"/>
                <xsd:element ref="ns3:MediaLengthInSeconds" minOccurs="0"/>
                <xsd:element ref="ns1:_dlc_DocId" minOccurs="0"/>
                <xsd:element ref="ns1:_dlc_DocIdUrl" minOccurs="0"/>
                <xsd:element ref="ns1:_dlc_DocIdPersistId"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563676-8b16-455b-9cf3-dfc3c8077c9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g465a71ee31640c6be2b2ef7244dee8f" ma:index="18" nillable="true" ma:taxonomy="true" ma:internalName="g465a71ee31640c6be2b2ef7244dee8f" ma:taxonomyFieldName="Folder" ma:displayName="Folder" ma:indexed="true" ma:default="" ma:fieldId="{0465a71e-e316-40c6-be2b-2ef7244dee8f}" ma:sspId="1da7e81d-6ea8-45c5-b51f-f6fb8dd5843f" ma:termSetId="424cec3e-90e4-4adf-98b4-a85e59fdf06d" ma:anchorId="00000000-0000-0000-0000-000000000000" ma:open="true" ma:isKeyword="false">
      <xsd:complexType>
        <xsd:sequence>
          <xsd:element ref="pc:Terms" minOccurs="0" maxOccurs="1"/>
        </xsd:sequence>
      </xsd:complexType>
    </xsd:element>
    <xsd:element name="_dlc_DocId" ma:index="28" nillable="true" ma:displayName="Document ID Value" ma:description="The value of the document ID assigned to this item." ma:indexed="true"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4e6da9b-9905-461a-82c2-8ad0612fc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eam" ma:index="12" nillable="true" ma:displayName="Team" ma:format="Dropdown" ma:internalName="Team">
      <xsd:simpleType>
        <xsd:restriction base="dms:Choice">
          <xsd:enumeration value="Portfolio Reporting"/>
          <xsd:enumeration value="Reporting &amp; AFA"/>
          <xsd:enumeration value="Systems &amp; Analytics"/>
          <xsd:enumeration value="Valuation"/>
          <xsd:enumeration value="PP&amp;A"/>
        </xsd:restriction>
      </xsd:simpleType>
    </xsd:element>
    <xsd:element name="Topic" ma:index="13" nillable="true" ma:displayName="Topic" ma:default="RFO/RFP" ma:format="Dropdown" ma:internalName="Topic">
      <xsd:simpleType>
        <xsd:restriction base="dms:Choice">
          <xsd:enumeration value="RFO/RFP"/>
          <xsd:enumeration value="Bilats"/>
          <xsd:enumeration value="CRR"/>
          <xsd:enumeration value="RA"/>
          <xsd:enumeration value="RPS"/>
          <xsd:enumeration value="Admin"/>
          <xsd:enumeration value="Data"/>
          <xsd:enumeration value="General"/>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Comment" ma:index="25" nillable="true" ma:displayName="Comment" ma:format="Dropdown" ma:internalName="Comment">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10c97ad-5bf4-4eb4-bce1-1fce6c42bf9a}" ma:internalName="TaxCatchAll" ma:showField="CatchAllData" ma:web="df563676-8b16-455b-9cf3-dfc3c8077c93">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610c97ad-5bf4-4eb4-bce1-1fce6c42bf9a}" ma:internalName="TaxCatchAllLabel" ma:readOnly="true" ma:showField="CatchAllDataLabel" ma:web="df563676-8b16-455b-9cf3-dfc3c8077c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44e6da9b-9905-461a-82c2-8ad0612fc35b">RFO/RFP</Topic>
    <TaxCatchAll xmlns="e45da448-bf9c-43e8-8676-7e88d583ded9" xsi:nil="true"/>
    <Team xmlns="44e6da9b-9905-461a-82c2-8ad0612fc35b" xsi:nil="true"/>
    <Comment xmlns="44e6da9b-9905-461a-82c2-8ad0612fc35b" xsi:nil="true"/>
    <g465a71ee31640c6be2b2ef7244dee8f xmlns="df563676-8b16-455b-9cf3-dfc3c8077c93">
      <Terms xmlns="http://schemas.microsoft.com/office/infopath/2007/PartnerControls"/>
    </g465a71ee31640c6be2b2ef7244dee8f>
    <_dlc_DocId xmlns="df563676-8b16-455b-9cf3-dfc3c8077c93">FPNKTECXUMSJ-941122381-119927</_dlc_DocId>
    <_dlc_DocIdUrl xmlns="df563676-8b16-455b-9cf3-dfc3c8077c93">
      <Url>https://edisonintl.sharepoint.com/teams/PS3/PPA/_layouts/15/DocIdRedir.aspx?ID=FPNKTECXUMSJ-941122381-119927</Url>
      <Description>FPNKTECXUMSJ-941122381-119927</Description>
    </_dlc_DocIdUrl>
    <lcf76f155ced4ddcb4097134ff3c332f xmlns="44e6da9b-9905-461a-82c2-8ad0612fc35b">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73B282-8C86-4FC2-997A-E5412E434C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563676-8b16-455b-9cf3-dfc3c8077c93"/>
    <ds:schemaRef ds:uri="44e6da9b-9905-461a-82c2-8ad0612fc35b"/>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DE7D72-56B6-490D-86D9-BD8DCE8781A1}">
  <ds:schemaRefs>
    <ds:schemaRef ds:uri="http://schemas.microsoft.com/sharepoint/v3/contenttype/forms"/>
  </ds:schemaRefs>
</ds:datastoreItem>
</file>

<file path=customXml/itemProps3.xml><?xml version="1.0" encoding="utf-8"?>
<ds:datastoreItem xmlns:ds="http://schemas.openxmlformats.org/officeDocument/2006/customXml" ds:itemID="{2D506414-B588-4B45-9827-05492524CB0A}">
  <ds:schemaRefs>
    <ds:schemaRef ds:uri="http://schemas.microsoft.com/office/2006/metadata/properties"/>
    <ds:schemaRef ds:uri="http://schemas.microsoft.com/office/infopath/2007/PartnerControls"/>
    <ds:schemaRef ds:uri="44e6da9b-9905-461a-82c2-8ad0612fc35b"/>
    <ds:schemaRef ds:uri="e45da448-bf9c-43e8-8676-7e88d583ded9"/>
    <ds:schemaRef ds:uri="df563676-8b16-455b-9cf3-dfc3c8077c93"/>
  </ds:schemaRefs>
</ds:datastoreItem>
</file>

<file path=customXml/itemProps4.xml><?xml version="1.0" encoding="utf-8"?>
<ds:datastoreItem xmlns:ds="http://schemas.openxmlformats.org/officeDocument/2006/customXml" ds:itemID="{CDC26E49-A070-41CB-BFFE-17657AC8664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IOU Excess Resources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Perry, Michael</dc:creator>
  <cp:keywords/>
  <dc:description/>
  <cp:lastModifiedBy>Jose I Velasco</cp:lastModifiedBy>
  <cp:revision/>
  <dcterms:created xsi:type="dcterms:W3CDTF">2021-04-08T22:24:45Z</dcterms:created>
  <dcterms:modified xsi:type="dcterms:W3CDTF">2025-08-15T20:38:11Z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0x010100C3BE9E59B9977F45A05D9CC9AE31F59A</vt:lpwstr>
  </property>
  <property fmtid="{D5CDD505-2E9C-101B-9397-08002B2CF9AE}" pid="3" name="_dlc_DocIdItemGuid">
    <vt:lpwstr>7c06c572-1f9f-4f38-b13b-bc5a500b14be</vt:lpwstr>
  </property>
  <property fmtid="{D5CDD505-2E9C-101B-9397-08002B2CF9AE}" pid="4" name="Folder">
    <vt:lpwstr/>
  </property>
  <property fmtid="{D5CDD505-2E9C-101B-9397-08002B2CF9AE}" pid="5" name="MSIP_Label_bc3dd1c7-2c40-4a31-84b2-bec599b321a0_Enabled">
    <vt:lpwstr>true</vt:lpwstr>
  </property>
  <property fmtid="{D5CDD505-2E9C-101B-9397-08002B2CF9AE}" pid="6" name="MSIP_Label_bc3dd1c7-2c40-4a31-84b2-bec599b321a0_SetDate">
    <vt:lpwstr>2024-02-07T21:57:09Z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a2860a06-3b95-4bb6-b337-e07c85d34803</vt:lpwstr>
  </property>
  <property fmtid="{D5CDD505-2E9C-101B-9397-08002B2CF9AE}" pid="11" name="MSIP_Label_bc3dd1c7-2c40-4a31-84b2-bec599b321a0_ContentBits">
    <vt:lpwstr>0</vt:lpwstr>
  </property>
  <property fmtid="{D5CDD505-2E9C-101B-9397-08002B2CF9AE}" pid="12" name="MediaServiceImageTags">
    <vt:lpwstr/>
  </property>
</Properties>
</file>