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User\RA2022\templates\"/>
    </mc:Choice>
  </mc:AlternateContent>
  <xr:revisionPtr revIDLastSave="0" documentId="8_{3F4A298F-FC16-44EF-B7FD-5A6854A8E7CF}" xr6:coauthVersionLast="45" xr6:coauthVersionMax="45" xr10:uidLastSave="{00000000-0000-0000-0000-000000000000}"/>
  <bookViews>
    <workbookView xWindow="-108" yWindow="-108" windowWidth="23256" windowHeight="12576" tabRatio="700" activeTab="2" xr2:uid="{00000000-000D-0000-FFFF-FFFF00000000}"/>
  </bookViews>
  <sheets>
    <sheet name="Certification" sheetId="3" r:id="rId1"/>
    <sheet name="FilingInstructions" sheetId="13" r:id="rId2"/>
    <sheet name="Form 1" sheetId="8" r:id="rId3"/>
    <sheet name="Form 1b IOUs" sheetId="17" r:id="rId4"/>
    <sheet name="Form 2" sheetId="5" r:id="rId5"/>
    <sheet name="Form 3.1  " sheetId="10" r:id="rId6"/>
    <sheet name="Form 3.2" sheetId="20" r:id="rId7"/>
    <sheet name="Form 3.3a" sheetId="22" r:id="rId8"/>
    <sheet name="Form 3.3b" sheetId="23" r:id="rId9"/>
    <sheet name="Form 4 IOUs" sheetId="14" r:id="rId10"/>
    <sheet name="Form 5 IOUs&amp;CCAs" sheetId="15" r:id="rId11"/>
    <sheet name="Forecast Documentation" sheetId="12" r:id="rId12"/>
  </sheets>
  <definedNames>
    <definedName name="_xlnm._FilterDatabase" localSheetId="2" hidden="1">'Form 1'!$B$14:$M$86</definedName>
    <definedName name="_xlnm._FilterDatabase" localSheetId="4" hidden="1">'Form 2'!$B$9:$F$81</definedName>
    <definedName name="_xlnm._FilterDatabase" localSheetId="5" hidden="1">'Form 3.1  '!$A$10:$AC$10</definedName>
    <definedName name="_Order1" localSheetId="3" hidden="1">0</definedName>
    <definedName name="_Order1" localSheetId="5" hidden="1">0</definedName>
    <definedName name="_Order1" localSheetId="9" hidden="1">0</definedName>
    <definedName name="_Order1" localSheetId="10" hidden="1">0</definedName>
    <definedName name="_Order1" hidden="1">255</definedName>
    <definedName name="_Order2" localSheetId="3" hidden="1">0</definedName>
    <definedName name="_Order2" localSheetId="5" hidden="1">0</definedName>
    <definedName name="_Order2" localSheetId="9" hidden="1">0</definedName>
    <definedName name="_Order2" localSheetId="10" hidden="1">0</definedName>
    <definedName name="_Order2" hidden="1">255</definedName>
    <definedName name="aesdata">'Form 3.3a'!$B$8:$W$56</definedName>
    <definedName name="coname">Certification!$B$4</definedName>
    <definedName name="fcdata">'Form 1'!$B$14:$M$86</definedName>
    <definedName name="ndata">'Form 2'!$B$9:$F$66</definedName>
    <definedName name="_xlnm.Print_Area" localSheetId="0">Certification!$A$1:$B$41</definedName>
    <definedName name="_xlnm.Print_Area" localSheetId="1">FilingInstructions!$B$1:$B$113</definedName>
    <definedName name="_xlnm.Print_Area" localSheetId="11">'Forecast Documentation'!$A$1:$K$47</definedName>
    <definedName name="_xlnm.Print_Area" localSheetId="2">'Form 1'!$B$2:$M$86</definedName>
    <definedName name="_xlnm.Print_Area" localSheetId="3">'Form 1b IOUs'!$B$1:$H$37</definedName>
    <definedName name="_xlnm.Print_Area" localSheetId="5">'Form 3.1  '!$B$2:$AC$34</definedName>
    <definedName name="_xlnm.Print_Area" localSheetId="6">'Form 3.2'!$B$1:$R$57</definedName>
    <definedName name="_xlnm.Print_Area" localSheetId="7">'Form 3.3a'!$B$1:$W$56</definedName>
    <definedName name="_xlnm.Print_Area" localSheetId="8">'Form 3.3b'!$B$1:$C$22</definedName>
    <definedName name="_xlnm.Print_Area" localSheetId="9">'Form 4 IOUs'!$B$2:$Z$41</definedName>
    <definedName name="_xlnm.Print_Area" localSheetId="10">'Form 5 IOUs&amp;CCAs'!$B$1:$G$35</definedName>
    <definedName name="_xlnm.Print_Titles" localSheetId="1">FilingInstructions!$1:$3</definedName>
    <definedName name="_xlnm.Print_Titles" localSheetId="3">'Form 1b IOUs'!$11:$11</definedName>
    <definedName name="_xlnm.Print_Titles" localSheetId="5">'Form 3.1  '!$B:$B,'Form 3.1  '!$2:$10</definedName>
    <definedName name="_xlnm.Print_Titles" localSheetId="6">'Form 3.2'!$B:$C,'Form 3.2'!$2:$7</definedName>
    <definedName name="_xlnm.Print_Titles" localSheetId="7">'Form 3.3a'!$B:$C,'Form 3.3a'!$2:$8</definedName>
    <definedName name="_xlnm.Print_Titles" localSheetId="9">'Form 4 IOUs'!$11:$11</definedName>
    <definedName name="_xlnm.Print_Titles" localSheetId="10">'Form 5 IOUs&amp;CCAs'!$9:$9</definedName>
    <definedName name="pv">'Form 3.2'!$B$1:$R$55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15" l="1"/>
  <c r="B4" i="14"/>
  <c r="B4" i="22"/>
  <c r="B3" i="22"/>
  <c r="B4" i="20"/>
  <c r="B3" i="20"/>
  <c r="B4" i="10"/>
  <c r="B4" i="5"/>
  <c r="B3" i="5"/>
  <c r="B4" i="17"/>
  <c r="B4" i="8"/>
  <c r="F67" i="5" l="1"/>
  <c r="F68" i="5"/>
  <c r="F69" i="5"/>
  <c r="F70" i="5"/>
  <c r="F71" i="5"/>
  <c r="F72" i="5"/>
  <c r="F73" i="5"/>
  <c r="F74" i="5"/>
  <c r="F75" i="5"/>
  <c r="F76" i="5"/>
  <c r="F77" i="5"/>
  <c r="F78" i="5"/>
  <c r="F79" i="5"/>
  <c r="F80" i="5"/>
  <c r="F81" i="5"/>
  <c r="G72" i="8"/>
  <c r="G73" i="8"/>
  <c r="H73" i="8" s="1"/>
  <c r="G74" i="8"/>
  <c r="H74" i="8" s="1"/>
  <c r="G75" i="8"/>
  <c r="H75" i="8" s="1"/>
  <c r="G76" i="8"/>
  <c r="H76" i="8" s="1"/>
  <c r="G77" i="8"/>
  <c r="H77" i="8" s="1"/>
  <c r="J77" i="8" s="1"/>
  <c r="G78" i="8"/>
  <c r="H78" i="8" s="1"/>
  <c r="G79" i="8"/>
  <c r="H79" i="8" s="1"/>
  <c r="G80" i="8"/>
  <c r="H80" i="8" s="1"/>
  <c r="J80" i="8" s="1"/>
  <c r="G81" i="8"/>
  <c r="H81" i="8" s="1"/>
  <c r="G82" i="8"/>
  <c r="H82" i="8"/>
  <c r="G83" i="8"/>
  <c r="H83" i="8" s="1"/>
  <c r="G84" i="8"/>
  <c r="H84" i="8" s="1"/>
  <c r="G85" i="8"/>
  <c r="H85" i="8" s="1"/>
  <c r="G86" i="8"/>
  <c r="H86" i="8" s="1"/>
  <c r="J82" i="8" l="1"/>
  <c r="J81" i="8"/>
  <c r="J73" i="8"/>
  <c r="J85" i="8"/>
  <c r="J74" i="8"/>
  <c r="H72" i="8"/>
  <c r="J72" i="8" s="1"/>
  <c r="J76" i="8"/>
  <c r="J83" i="8"/>
  <c r="J75" i="8"/>
  <c r="J84" i="8"/>
  <c r="J79" i="8"/>
  <c r="J86" i="8"/>
  <c r="J78" i="8"/>
  <c r="B3" i="17" l="1"/>
  <c r="B3" i="15" l="1"/>
  <c r="B3" i="14" l="1"/>
  <c r="B3" i="10" l="1"/>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G71" i="8"/>
  <c r="H71" i="8" s="1"/>
  <c r="J71" i="8" s="1"/>
  <c r="G70" i="8"/>
  <c r="H70" i="8" s="1"/>
  <c r="J70" i="8" s="1"/>
  <c r="G69" i="8"/>
  <c r="G68" i="8"/>
  <c r="H68" i="8"/>
  <c r="G67" i="8"/>
  <c r="H67" i="8" s="1"/>
  <c r="J67" i="8" s="1"/>
  <c r="G66" i="8"/>
  <c r="H66" i="8" s="1"/>
  <c r="G65" i="8"/>
  <c r="H65" i="8" s="1"/>
  <c r="G64" i="8"/>
  <c r="G63" i="8"/>
  <c r="G62" i="8"/>
  <c r="H62" i="8" s="1"/>
  <c r="G61" i="8"/>
  <c r="H61" i="8" s="1"/>
  <c r="J61" i="8" s="1"/>
  <c r="G60" i="8"/>
  <c r="H60" i="8" s="1"/>
  <c r="G59" i="8"/>
  <c r="H59" i="8" s="1"/>
  <c r="G58" i="8"/>
  <c r="G57" i="8"/>
  <c r="H57" i="8" s="1"/>
  <c r="G56" i="8"/>
  <c r="H56" i="8" s="1"/>
  <c r="J56" i="8" s="1"/>
  <c r="G55" i="8"/>
  <c r="H55" i="8" s="1"/>
  <c r="G54" i="8"/>
  <c r="G53" i="8"/>
  <c r="H53" i="8" s="1"/>
  <c r="G52" i="8"/>
  <c r="H52" i="8" s="1"/>
  <c r="G51" i="8"/>
  <c r="G50" i="8"/>
  <c r="G49" i="8"/>
  <c r="H49" i="8" s="1"/>
  <c r="G48" i="8"/>
  <c r="H48" i="8" s="1"/>
  <c r="G47" i="8"/>
  <c r="G46" i="8"/>
  <c r="H46" i="8" s="1"/>
  <c r="J46" i="8" s="1"/>
  <c r="G45" i="8"/>
  <c r="H45" i="8" s="1"/>
  <c r="J45" i="8" s="1"/>
  <c r="G44" i="8"/>
  <c r="H44" i="8" s="1"/>
  <c r="J44" i="8" s="1"/>
  <c r="G43" i="8"/>
  <c r="H43" i="8" s="1"/>
  <c r="G42" i="8"/>
  <c r="H42" i="8" s="1"/>
  <c r="J42" i="8" s="1"/>
  <c r="G41" i="8"/>
  <c r="H41" i="8" s="1"/>
  <c r="J41" i="8" s="1"/>
  <c r="G40" i="8"/>
  <c r="H40" i="8" s="1"/>
  <c r="G39" i="8"/>
  <c r="G38" i="8"/>
  <c r="G37" i="8"/>
  <c r="G36" i="8"/>
  <c r="G35" i="8"/>
  <c r="G34" i="8"/>
  <c r="F16" i="5"/>
  <c r="F15" i="5"/>
  <c r="F14" i="5"/>
  <c r="F13" i="5"/>
  <c r="F12" i="5"/>
  <c r="F11" i="5"/>
  <c r="F10" i="5"/>
  <c r="B3" i="8"/>
  <c r="G22" i="8"/>
  <c r="I22" i="8" s="1"/>
  <c r="G23" i="8"/>
  <c r="I23" i="8" s="1"/>
  <c r="G24" i="8"/>
  <c r="H24" i="8" s="1"/>
  <c r="G25" i="8"/>
  <c r="I25" i="8" s="1"/>
  <c r="G26" i="8"/>
  <c r="I26" i="8" s="1"/>
  <c r="G27" i="8"/>
  <c r="I27" i="8" s="1"/>
  <c r="G28" i="8"/>
  <c r="I28" i="8" s="1"/>
  <c r="G29" i="8"/>
  <c r="H29" i="8" s="1"/>
  <c r="G30" i="8"/>
  <c r="H30" i="8" s="1"/>
  <c r="G31" i="8"/>
  <c r="H31" i="8" s="1"/>
  <c r="G32" i="8"/>
  <c r="I32" i="8" s="1"/>
  <c r="G33" i="8"/>
  <c r="H33" i="8" s="1"/>
  <c r="G15" i="8"/>
  <c r="H15" i="8" s="1"/>
  <c r="G16" i="8"/>
  <c r="I16" i="8" s="1"/>
  <c r="G17" i="8"/>
  <c r="H17" i="8" s="1"/>
  <c r="G18" i="8"/>
  <c r="H18" i="8" s="1"/>
  <c r="G19" i="8"/>
  <c r="I19" i="8" s="1"/>
  <c r="G20" i="8"/>
  <c r="I20" i="8" s="1"/>
  <c r="G21" i="8"/>
  <c r="H21" i="8" s="1"/>
  <c r="F28" i="5"/>
  <c r="F27" i="5"/>
  <c r="F26" i="5"/>
  <c r="F25" i="5"/>
  <c r="F24" i="5"/>
  <c r="F23" i="5"/>
  <c r="F22" i="5"/>
  <c r="F21" i="5"/>
  <c r="F20" i="5"/>
  <c r="F19" i="5"/>
  <c r="F18" i="5"/>
  <c r="F17" i="5"/>
  <c r="H63" i="8"/>
  <c r="H69" i="8"/>
  <c r="J69" i="8" s="1"/>
  <c r="H54" i="8"/>
  <c r="H47" i="8"/>
  <c r="H51" i="8"/>
  <c r="J51" i="8" s="1"/>
  <c r="H20" i="8"/>
  <c r="H16" i="8" l="1"/>
  <c r="J16" i="8" s="1"/>
  <c r="H27" i="8"/>
  <c r="J27" i="8" s="1"/>
  <c r="H34" i="8"/>
  <c r="I34" i="8"/>
  <c r="H35" i="8"/>
  <c r="I35" i="8"/>
  <c r="H36" i="8"/>
  <c r="I36" i="8"/>
  <c r="H37" i="8"/>
  <c r="I37" i="8"/>
  <c r="H38" i="8"/>
  <c r="I38" i="8"/>
  <c r="J63" i="8"/>
  <c r="I18" i="8"/>
  <c r="J18" i="8" s="1"/>
  <c r="H23" i="8"/>
  <c r="J23" i="8" s="1"/>
  <c r="J66" i="8"/>
  <c r="J54" i="8"/>
  <c r="I29" i="8"/>
  <c r="J29" i="8" s="1"/>
  <c r="I31" i="8"/>
  <c r="J31" i="8" s="1"/>
  <c r="H25" i="8"/>
  <c r="J25" i="8" s="1"/>
  <c r="J20" i="8"/>
  <c r="I33" i="8"/>
  <c r="J33" i="8" s="1"/>
  <c r="H64" i="8"/>
  <c r="J64" i="8" s="1"/>
  <c r="J55" i="8"/>
  <c r="J57" i="8"/>
  <c r="J65" i="8"/>
  <c r="J68" i="8"/>
  <c r="J60" i="8"/>
  <c r="H28" i="8"/>
  <c r="J28" i="8" s="1"/>
  <c r="J62" i="8"/>
  <c r="J48" i="8"/>
  <c r="J52" i="8"/>
  <c r="H26" i="8"/>
  <c r="J26" i="8" s="1"/>
  <c r="J40" i="8"/>
  <c r="I21" i="8"/>
  <c r="J21" i="8" s="1"/>
  <c r="I15" i="8"/>
  <c r="J15" i="8" s="1"/>
  <c r="H32" i="8"/>
  <c r="J32" i="8" s="1"/>
  <c r="I30" i="8"/>
  <c r="J30" i="8" s="1"/>
  <c r="I24" i="8"/>
  <c r="J24" i="8" s="1"/>
  <c r="H22" i="8"/>
  <c r="J22" i="8" s="1"/>
  <c r="J47" i="8"/>
  <c r="J53" i="8"/>
  <c r="J43" i="8"/>
  <c r="I17" i="8"/>
  <c r="J17" i="8" s="1"/>
  <c r="J59" i="8"/>
  <c r="H50" i="8"/>
  <c r="J50" i="8" s="1"/>
  <c r="H58" i="8"/>
  <c r="J58" i="8" s="1"/>
  <c r="H19" i="8"/>
  <c r="J19" i="8" s="1"/>
  <c r="H39" i="8"/>
  <c r="J39" i="8" s="1"/>
  <c r="J49" i="8"/>
  <c r="J37" i="8" l="1"/>
  <c r="J35" i="8"/>
  <c r="J36" i="8"/>
  <c r="J34" i="8"/>
  <c r="J38" i="8"/>
</calcChain>
</file>

<file path=xl/sharedStrings.xml><?xml version="1.0" encoding="utf-8"?>
<sst xmlns="http://schemas.openxmlformats.org/spreadsheetml/2006/main" count="440" uniqueCount="141">
  <si>
    <t>California Energy Commission</t>
  </si>
  <si>
    <t>Submittal Format</t>
  </si>
  <si>
    <t xml:space="preserve">Worksheet A. CERTIFICATION FORM </t>
  </si>
  <si>
    <t>Name of Load Serving Entity (LSE):</t>
  </si>
  <si>
    <t>Company Name</t>
  </si>
  <si>
    <t>Energy Service Provider Registration Number (if applicable):</t>
  </si>
  <si>
    <t>Certification of Information:</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</si>
  <si>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</si>
  <si>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</si>
  <si>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</si>
  <si>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</si>
  <si>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</si>
  <si>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</si>
  <si>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</si>
  <si>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</si>
  <si>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</si>
  <si>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</si>
  <si>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</si>
  <si>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</si>
  <si>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</si>
  <si>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</si>
  <si>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</si>
  <si>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</si>
  <si>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</si>
  <si>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</si>
  <si>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CUSTOMER COUNT</t>
  </si>
  <si>
    <t>Month -Year</t>
  </si>
  <si>
    <t>Residential</t>
  </si>
  <si>
    <t>Total</t>
  </si>
  <si>
    <t>**The transmisson loss factor is assumed to be 1.025</t>
  </si>
  <si>
    <t>New Load Under Contract: Report load not currently under a contract but with a firm future start date.</t>
  </si>
  <si>
    <t>Transmission Losses** (0.025)</t>
  </si>
  <si>
    <t>UFE Losses** (PG&amp;E only 0.005)</t>
  </si>
  <si>
    <t>Current Load Under Contract</t>
  </si>
  <si>
    <t>Month - Year</t>
  </si>
  <si>
    <t>Peak Load          (MW)</t>
  </si>
  <si>
    <t>Monthly Energy Forecast including Distribution Losses (MWh)</t>
  </si>
  <si>
    <t xml:space="preserve"> New Load Under Contract</t>
  </si>
  <si>
    <t>Current Load Under Contract: report monthly load currently under contract</t>
  </si>
  <si>
    <t xml:space="preserve">***For the PG&amp;E distribution area only apply a UFE loss factor of 1.005. </t>
  </si>
  <si>
    <t>Monthly Peak Forecast including Distribution Losses (MW)</t>
  </si>
  <si>
    <t>Firm Load ( applies to ESPs only)</t>
  </si>
  <si>
    <t>Total Peak Load including Losses &amp; UFE</t>
  </si>
  <si>
    <t>Monthly Peak Load and Energy Forecast</t>
  </si>
  <si>
    <t>FORM 2: Customer Count</t>
  </si>
  <si>
    <t>Nonresidential</t>
  </si>
  <si>
    <t>TAC</t>
  </si>
  <si>
    <t>PGAE</t>
  </si>
  <si>
    <t>SDGE</t>
  </si>
  <si>
    <t>SCE</t>
  </si>
  <si>
    <t>Direct Access</t>
  </si>
  <si>
    <t>CCA</t>
  </si>
  <si>
    <t>Other Departing Load</t>
  </si>
  <si>
    <t xml:space="preserve">Provide the forecasted number of billed accounts associated with the submitted forecast, by customer category. </t>
  </si>
  <si>
    <t>Distribution Service Area Forecast (MW)</t>
  </si>
  <si>
    <t>Bundled Peak forecast</t>
  </si>
  <si>
    <t>This form is to be filled out by PG&amp;E, SDG&amp;E, and SCE only</t>
  </si>
  <si>
    <t>CCA Name</t>
  </si>
  <si>
    <t>Month/year</t>
  </si>
  <si>
    <t>City or Entity</t>
  </si>
  <si>
    <t>This form is to be filled out by IOUs and CCAs</t>
  </si>
  <si>
    <t>Phase/Rate Class</t>
  </si>
  <si>
    <t>Participation Rate Assumption (%)</t>
  </si>
  <si>
    <t>FORM 1: Monthly Peak Load and Energy Forecast</t>
  </si>
  <si>
    <t>Monthly Energy (MWH) of CCA Departing Load</t>
  </si>
  <si>
    <t>Peak (MW) Coincident with IOU Service Area of CCA Departing Load</t>
  </si>
  <si>
    <t>FORM 4: IOU Forecast Disaggregation to CCA</t>
  </si>
  <si>
    <t>FORM 5: CCA Phase-in Schedules</t>
  </si>
  <si>
    <t>This form documents the assumed CCA enrollment schedules used to develop the CCA load forecast, or the IOU departing load forecast.</t>
  </si>
  <si>
    <t>This form disaggregates the total amount of  CCA load projected in Form 3</t>
  </si>
  <si>
    <t>TOTAL</t>
  </si>
  <si>
    <t>INSTALLED CAPACITY (MW)</t>
  </si>
  <si>
    <t>BATTERY ENERGY STORAGE POWER (MW)</t>
  </si>
  <si>
    <t>BATTERY ENERGY STORAGE ENERGY CAPACITY (MWh)</t>
  </si>
  <si>
    <t>Photovoltaic Capacity (MW)*</t>
  </si>
  <si>
    <t>PV</t>
  </si>
  <si>
    <t>AES Paired with PV</t>
  </si>
  <si>
    <t>Standalone AES</t>
  </si>
  <si>
    <t>Technology Type</t>
  </si>
  <si>
    <t>CHP/Fuel Cells</t>
  </si>
  <si>
    <t>Other (define)</t>
  </si>
  <si>
    <t>Number of Accounts</t>
  </si>
  <si>
    <t>Fuel Switching</t>
  </si>
  <si>
    <t>Building Electrification</t>
  </si>
  <si>
    <t>CPUC Energy Efficiency Programs</t>
  </si>
  <si>
    <t>Commercial</t>
  </si>
  <si>
    <t>Industrial</t>
  </si>
  <si>
    <t>Agriculture</t>
  </si>
  <si>
    <t>Medium/Heavy Duty Transportation</t>
  </si>
  <si>
    <t>Light duty Evs</t>
  </si>
  <si>
    <t>Date &amp; Timestamp</t>
  </si>
  <si>
    <t>Residential TOU Default</t>
  </si>
  <si>
    <t>Non-event based load-modifying demand response (excluding self generation effects)</t>
  </si>
  <si>
    <t>Metered Load (kwh)</t>
  </si>
  <si>
    <t>Number of units</t>
  </si>
  <si>
    <t>Other</t>
  </si>
  <si>
    <t>Configuration (Standalone/Paired with Solar)</t>
  </si>
  <si>
    <t>Aggregate energy capacity (kwh)</t>
  </si>
  <si>
    <t>Charge Events - Number of charge events in the interval</t>
  </si>
  <si>
    <t>Discharge Events - Number of discharge events in the interval</t>
  </si>
  <si>
    <t>Energy Stored - AC kWh stored in the interval</t>
  </si>
  <si>
    <t>Energy Discharged - AC kWh discharged in the interval</t>
  </si>
  <si>
    <t>Energy discharged to grid (kwh)</t>
  </si>
  <si>
    <t>R. 19-11-009</t>
  </si>
  <si>
    <t>FORM 3.1: IOU and CCA Demand Modifier Adjustments</t>
  </si>
  <si>
    <t>Solar output if available</t>
  </si>
  <si>
    <t>Sum of coincident peaks should equal CCA column on Form 1B</t>
  </si>
  <si>
    <t>FORM 1b: IOU Service Area Forecast and Demand Side Adjustments</t>
  </si>
  <si>
    <t>Rate schedule / sector</t>
  </si>
  <si>
    <t>Aggregate power rating (kw)</t>
  </si>
  <si>
    <t>FORM 3.3b -Hourly  Data for Aggregated BTM Storage</t>
  </si>
  <si>
    <t>LSEs who include procurement of new BTM storage in their forecast should provide:</t>
  </si>
  <si>
    <t>For each report (items 1 or 2 above), provide a csv or Excel file with the following identifiers and fields</t>
  </si>
  <si>
    <t>Medium/ Heavy Duty Transportation</t>
  </si>
  <si>
    <t>Light duty EVs</t>
  </si>
  <si>
    <t>ENERGY (MWh)</t>
  </si>
  <si>
    <t>See also Form 3.3b for supporting data requirements, and forecast documentation for BTM storage</t>
  </si>
  <si>
    <t>FORM 3.2: PHOTOVOLTAIC &amp; CHP INCLUDING FUEL CELLS: Incremental Effects Embedded in Submitted Forecast</t>
  </si>
  <si>
    <t>1) With the initial forecast, provide for each sector and configuration type simulated hourly or, if available, comparable actual hourly storage generation performance  for similar installations.</t>
  </si>
  <si>
    <t>2) Provide annually in March, actual hourly performance data for installed resources and installation schedule.</t>
  </si>
  <si>
    <t>FORM 3.3: Advanced Energy Storage - Incremental Effects Embedded in Submitted Forecast</t>
  </si>
  <si>
    <t>Are T&amp;D losses included?:</t>
  </si>
  <si>
    <r>
      <t xml:space="preserve">rafiling@energy.ca.gov; </t>
    </r>
    <r>
      <rPr>
        <u/>
        <sz val="10"/>
        <color theme="10"/>
        <rFont val="Arial"/>
        <family val="2"/>
      </rPr>
      <t>rafiling@cpuc.ca.gov</t>
    </r>
  </si>
  <si>
    <t>PEAK DEMAND IMPACT -Coincident with LSE Monthly Peak (MW)</t>
  </si>
  <si>
    <t xml:space="preserve"> PEAK DEMAND IMPACT - Coincident with LSE Monthly Peak (MW)</t>
  </si>
  <si>
    <t>Consistent with Rules 1 and 2.4 of the CPUC's Rules of Practice and Procedure, this resource adequacy compliance filing has been verified by an officer of the corporation, who shall expressly certify, under penalty of perjury, the following:</t>
  </si>
  <si>
    <t xml:space="preserve">Demand Forecast Data Request for 2022 Resource Adequacy </t>
  </si>
  <si>
    <t>Due Date: April 19, 2021</t>
  </si>
  <si>
    <r>
      <rPr>
        <b/>
        <sz val="10"/>
        <rFont val="Arial"/>
        <family val="2"/>
      </rPr>
      <t xml:space="preserve">Technical questions relating to this data request should be directed to Lynn Marshall of the Energy Assessments Division at Lynn.Marshall@energy.ca.gov </t>
    </r>
    <r>
      <rPr>
        <sz val="10"/>
        <rFont val="Arial"/>
        <family val="2"/>
      </rPr>
      <t xml:space="preserve">or </t>
    </r>
    <r>
      <rPr>
        <b/>
        <sz val="10"/>
        <rFont val="Arial"/>
        <family val="2"/>
      </rPr>
      <t xml:space="preserve">(916) 237-2519 </t>
    </r>
    <r>
      <rPr>
        <sz val="10"/>
        <rFont val="Arial"/>
        <family val="2"/>
      </rPr>
      <t>or rafiling@energy.ca.gov</t>
    </r>
  </si>
  <si>
    <t>Data for 2021 are for informational purposes only. They do not replace or update the regular RA month ahead forecast submittals.</t>
  </si>
  <si>
    <t xml:space="preserve">Data for 2021 are for informational purposes only. </t>
  </si>
  <si>
    <t>Incremental effects of 2021/22 Demand Modifiers in included in monthly peak demand forecast (MW) *</t>
  </si>
  <si>
    <t>Incremental energy effects of 2021/22 Demand Modifiers  (MWh)</t>
  </si>
  <si>
    <t>This form documents the total amount of energy efficiency or other non-self generation demand modifiers assumed in the forecast on Form 1. LSEs need only submit data relevant to their forecast. If serving load in multiple TAC areas, report separate data for each TAC</t>
  </si>
  <si>
    <t>TAC Area:</t>
  </si>
  <si>
    <t>This form documents the total service area load and amount of departing load assumed in the forecast in Forms 1</t>
  </si>
  <si>
    <t>LSE ID (CAISO Masterfile Load ID):</t>
  </si>
  <si>
    <t>Submit data, using the file naming convention LSEID_RA2022_Forecast.xlsx, where LSEID is the LSE's Load ID assigned by CAISO, to:</t>
  </si>
  <si>
    <t>LSE Load ID</t>
  </si>
  <si>
    <t>Please fill out this form without any modification.</t>
  </si>
  <si>
    <t>This form is to be filled out by all LSEs for each service area in which they expect to serve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</si>
</sst>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m\-d\-yy"/>
    <numFmt numFmtId="165" formatCode="&quot;$&quot;#,##0\ ;\(&quot;$&quot;#,##0\)"/>
    <numFmt numFmtId="166" formatCode="m/d"/>
    <numFmt numFmtId="167" formatCode="#,##0.00&quot; $&quot;;\-#,##0.00&quot; $&quot;"/>
    <numFmt numFmtId="168" formatCode="0.00_)"/>
    <numFmt numFmtId="169" formatCode="[$-409]mmm\-yy;@"/>
    <numFmt numFmtId="170" formatCode="0.0"/>
    <numFmt numFmtId="171" formatCode="_(* #,##0_);_(* \(#,##0\);_(* &quot;-&quot;??_);_(@_)"/>
  </numFmts>
  <fonts count="34">
    <font>
      <sz val="8"/>
      <name val="Arial"/>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b/>
      <sz val="10"/>
      <name val="Arial"/>
      <family val="2"/>
    </font>
    <font>
      <sz val="10"/>
      <name val="Arial"/>
      <family val="2"/>
    </font>
    <font>
      <b/>
      <sz val="12"/>
      <name val="Arial"/>
      <family val="2"/>
    </font>
    <font>
      <b/>
      <sz val="8"/>
      <name val="Arial"/>
      <family val="2"/>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0"/>
      <name val="Arial"/>
      <family val="2"/>
    </font>
    <font>
      <sz val="12"/>
      <name val="Palatino"/>
      <family val="1"/>
    </font>
    <font>
      <b/>
      <sz val="14"/>
      <name val="Arial"/>
      <family val="2"/>
    </font>
    <font>
      <sz val="8"/>
      <name val="Arial"/>
      <family val="2"/>
    </font>
    <font>
      <sz val="10"/>
      <name val="Arial"/>
      <family val="2"/>
    </font>
    <font>
      <sz val="11"/>
      <name val="Arial"/>
      <family val="2"/>
    </font>
    <font>
      <sz val="14"/>
      <name val="Arial"/>
      <family val="2"/>
    </font>
    <font>
      <b/>
      <sz val="14"/>
      <color indexed="9"/>
      <name val="Arial"/>
      <family val="2"/>
    </font>
    <font>
      <b/>
      <sz val="11"/>
      <name val="Arial"/>
      <family val="2"/>
    </font>
    <font>
      <u/>
      <sz val="8"/>
      <color theme="10"/>
      <name val="Arial"/>
      <family val="2"/>
    </font>
    <font>
      <b/>
      <sz val="12"/>
      <color theme="1"/>
      <name val="Arial"/>
      <family val="2"/>
    </font>
    <font>
      <b/>
      <sz val="12"/>
      <color indexed="9"/>
      <name val="Arial"/>
      <family val="2"/>
    </font>
    <font>
      <u/>
      <sz val="10"/>
      <color theme="10"/>
      <name val="Arial"/>
      <family val="2"/>
    </font>
    <font>
      <b/>
      <i/>
      <sz val="12"/>
      <name val="Arial"/>
      <family val="2"/>
    </font>
    <font>
      <b/>
      <sz val="11"/>
      <color theme="1"/>
      <name val="Calibri"/>
      <family val="2"/>
      <scheme val="minor"/>
    </font>
    <font>
      <sz val="12"/>
      <color theme="1"/>
      <name val="Arial"/>
      <family val="2"/>
    </font>
    <font>
      <b/>
      <sz val="10"/>
      <color theme="1"/>
      <name val="Arial"/>
      <family val="2"/>
    </font>
    <font>
      <b/>
      <sz val="10"/>
      <color theme="1"/>
      <name val="Calibri"/>
      <family val="2"/>
      <scheme val="minor"/>
    </font>
    <font>
      <sz val="10"/>
      <color theme="1"/>
      <name val="Calibri"/>
      <family val="2"/>
      <scheme val="minor"/>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65"/>
        <bgColor indexed="9"/>
      </patternFill>
    </fill>
    <fill>
      <patternFill patternType="solid">
        <fgColor theme="0" tint="-0.14996795556505021"/>
        <bgColor indexed="64"/>
      </patternFill>
    </fill>
    <fill>
      <patternFill patternType="solid">
        <fgColor theme="0"/>
        <bgColor indexed="64"/>
      </patternFill>
    </fill>
  </fills>
  <borders count="43">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3">
    <xf numFmtId="0" fontId="0" fillId="0" borderId="0"/>
    <xf numFmtId="0" fontId="6" fillId="0" borderId="0" applyNumberFormat="0" applyFill="0" applyBorder="0" applyAlignment="0" applyProtection="0"/>
    <xf numFmtId="164" fontId="5" fillId="2" borderId="1">
      <alignment horizontal="center" vertical="center"/>
    </xf>
    <xf numFmtId="43" fontId="18"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2" fontId="6" fillId="0" borderId="0" applyFont="0" applyFill="0" applyBorder="0" applyAlignment="0" applyProtection="0"/>
    <xf numFmtId="38" fontId="9" fillId="3" borderId="0" applyNumberFormat="0" applyBorder="0" applyAlignment="0" applyProtection="0"/>
    <xf numFmtId="0" fontId="10" fillId="0" borderId="0" applyNumberFormat="0" applyFill="0" applyBorder="0" applyAlignment="0" applyProtection="0"/>
    <xf numFmtId="167" fontId="6" fillId="0" borderId="0">
      <protection locked="0"/>
    </xf>
    <xf numFmtId="167" fontId="6" fillId="0" borderId="0">
      <protection locked="0"/>
    </xf>
    <xf numFmtId="0" fontId="11" fillId="0" borderId="2" applyNumberFormat="0" applyFill="0" applyAlignment="0" applyProtection="0"/>
    <xf numFmtId="0" fontId="24" fillId="0" borderId="0" applyNumberFormat="0" applyFill="0" applyBorder="0" applyAlignment="0" applyProtection="0">
      <alignment vertical="top"/>
      <protection locked="0"/>
    </xf>
    <xf numFmtId="10" fontId="9" fillId="4" borderId="3" applyNumberFormat="0" applyBorder="0" applyAlignment="0" applyProtection="0"/>
    <xf numFmtId="37" fontId="12" fillId="0" borderId="0"/>
    <xf numFmtId="168" fontId="13" fillId="0" borderId="0"/>
    <xf numFmtId="0" fontId="6" fillId="0" borderId="0"/>
    <xf numFmtId="0" fontId="6" fillId="0" borderId="0"/>
    <xf numFmtId="0" fontId="15" fillId="0" borderId="0"/>
    <xf numFmtId="0" fontId="6" fillId="0" borderId="0" applyNumberFormat="0" applyFill="0" applyBorder="0" applyAlignment="0" applyProtection="0"/>
    <xf numFmtId="0" fontId="19" fillId="0" borderId="0"/>
    <xf numFmtId="0" fontId="4" fillId="0" borderId="0"/>
    <xf numFmtId="0" fontId="15" fillId="0" borderId="0"/>
    <xf numFmtId="0" fontId="19" fillId="0" borderId="0"/>
    <xf numFmtId="10" fontId="6" fillId="0" borderId="0" applyFont="0" applyFill="0" applyBorder="0" applyAlignment="0" applyProtection="0"/>
    <xf numFmtId="37" fontId="9" fillId="5" borderId="0" applyNumberFormat="0" applyBorder="0" applyAlignment="0" applyProtection="0"/>
    <xf numFmtId="37" fontId="9" fillId="0" borderId="0"/>
    <xf numFmtId="3" fontId="14" fillId="0" borderId="2" applyProtection="0"/>
    <xf numFmtId="0" fontId="3" fillId="0" borderId="0"/>
    <xf numFmtId="43" fontId="3" fillId="0" borderId="0" applyFont="0" applyFill="0" applyBorder="0" applyAlignment="0" applyProtection="0"/>
  </cellStyleXfs>
  <cellXfs count="265">
    <xf numFmtId="0" fontId="0" fillId="0" borderId="0" xfId="0"/>
    <xf numFmtId="0" fontId="15" fillId="0" borderId="0" xfId="21"/>
    <xf numFmtId="0" fontId="15" fillId="0" borderId="4" xfId="21" applyBorder="1"/>
    <xf numFmtId="0" fontId="7" fillId="0" borderId="0" xfId="21" applyFont="1" applyFill="1" applyBorder="1" applyAlignment="1"/>
    <xf numFmtId="0" fontId="17" fillId="0" borderId="0" xfId="21" applyFont="1" applyFill="1" applyBorder="1" applyAlignment="1">
      <alignment horizontal="left"/>
    </xf>
    <xf numFmtId="0" fontId="17" fillId="0" borderId="0" xfId="21" applyFont="1" applyFill="1" applyBorder="1"/>
    <xf numFmtId="0" fontId="15" fillId="0" borderId="0" xfId="21" applyFill="1" applyBorder="1"/>
    <xf numFmtId="0" fontId="15" fillId="0" borderId="0" xfId="21" applyFill="1" applyBorder="1" applyAlignment="1">
      <alignment horizontal="left"/>
    </xf>
    <xf numFmtId="0" fontId="5" fillId="0" borderId="0" xfId="21" applyFont="1" applyFill="1" applyBorder="1" applyAlignment="1">
      <alignment horizontal="right"/>
    </xf>
    <xf numFmtId="0" fontId="15" fillId="0" borderId="3" xfId="21" applyFill="1" applyBorder="1" applyAlignment="1">
      <alignment horizontal="right"/>
    </xf>
    <xf numFmtId="0" fontId="5" fillId="0" borderId="0" xfId="21" applyFont="1" applyFill="1" applyBorder="1" applyAlignment="1">
      <alignment horizontal="left"/>
    </xf>
    <xf numFmtId="0" fontId="15" fillId="0" borderId="0" xfId="21" applyFill="1" applyBorder="1" applyAlignment="1">
      <alignment horizontal="right"/>
    </xf>
    <xf numFmtId="0" fontId="5" fillId="0" borderId="0" xfId="21" applyFont="1" applyFill="1" applyBorder="1" applyAlignment="1">
      <alignment horizontal="left" wrapText="1"/>
    </xf>
    <xf numFmtId="0" fontId="15" fillId="0" borderId="0" xfId="21" applyFill="1" applyBorder="1" applyAlignment="1">
      <alignment horizontal="left" wrapText="1"/>
    </xf>
    <xf numFmtId="0" fontId="15" fillId="0" borderId="0" xfId="21" applyFill="1" applyBorder="1" applyAlignment="1">
      <alignment horizontal="right" wrapText="1"/>
    </xf>
    <xf numFmtId="0" fontId="6" fillId="0" borderId="0" xfId="21" applyFont="1" applyFill="1" applyBorder="1" applyAlignment="1">
      <alignment horizontal="right"/>
    </xf>
    <xf numFmtId="0" fontId="15" fillId="0" borderId="0" xfId="21" applyFill="1" applyBorder="1" applyAlignment="1">
      <alignment horizontal="right" vertical="center"/>
    </xf>
    <xf numFmtId="0" fontId="9" fillId="0" borderId="0" xfId="25" applyFont="1"/>
    <xf numFmtId="3" fontId="8" fillId="0" borderId="0" xfId="24" applyNumberFormat="1" applyFont="1" applyBorder="1" applyAlignment="1">
      <alignment horizontal="center"/>
    </xf>
    <xf numFmtId="0" fontId="8" fillId="0" borderId="0" xfId="25" applyFont="1"/>
    <xf numFmtId="0" fontId="4" fillId="0" borderId="0" xfId="25" applyFont="1" applyAlignment="1">
      <alignment horizontal="left"/>
    </xf>
    <xf numFmtId="0" fontId="6" fillId="0" borderId="0" xfId="25" applyFont="1" applyAlignment="1">
      <alignment horizontal="left"/>
    </xf>
    <xf numFmtId="0" fontId="15" fillId="0" borderId="0" xfId="21" applyFont="1"/>
    <xf numFmtId="0" fontId="15" fillId="0" borderId="0" xfId="21" applyFont="1" applyBorder="1"/>
    <xf numFmtId="0" fontId="15" fillId="0" borderId="0" xfId="21" applyFont="1" applyAlignment="1">
      <alignment wrapText="1"/>
    </xf>
    <xf numFmtId="0" fontId="8" fillId="0" borderId="0" xfId="25" applyFont="1" applyAlignment="1"/>
    <xf numFmtId="0" fontId="5" fillId="0" borderId="0" xfId="24" applyFont="1" applyAlignment="1">
      <alignment horizontal="left"/>
    </xf>
    <xf numFmtId="0" fontId="6" fillId="0" borderId="0" xfId="26" applyFont="1"/>
    <xf numFmtId="0" fontId="5" fillId="0" borderId="0" xfId="24" applyFont="1" applyAlignment="1">
      <alignment horizontal="centerContinuous"/>
    </xf>
    <xf numFmtId="0" fontId="19" fillId="0" borderId="0" xfId="23" applyFont="1"/>
    <xf numFmtId="0" fontId="19" fillId="0" borderId="0" xfId="26" applyFont="1"/>
    <xf numFmtId="0" fontId="5" fillId="0" borderId="0" xfId="24" applyFont="1" applyAlignment="1">
      <alignment horizontal="center" wrapText="1"/>
    </xf>
    <xf numFmtId="0" fontId="5" fillId="0" borderId="9" xfId="23" applyFont="1" applyBorder="1" applyAlignment="1" applyProtection="1">
      <alignment horizontal="center" wrapText="1"/>
      <protection locked="0"/>
    </xf>
    <xf numFmtId="0" fontId="5" fillId="0" borderId="0" xfId="23" applyFont="1" applyBorder="1" applyAlignment="1" applyProtection="1">
      <alignment horizontal="center" wrapText="1"/>
      <protection locked="0"/>
    </xf>
    <xf numFmtId="0" fontId="5" fillId="0" borderId="0" xfId="26" applyFont="1"/>
    <xf numFmtId="0" fontId="8" fillId="0" borderId="0" xfId="26" applyFont="1"/>
    <xf numFmtId="17" fontId="19" fillId="0" borderId="6" xfId="23" applyNumberFormat="1" applyBorder="1" applyAlignment="1">
      <alignment horizontal="right"/>
    </xf>
    <xf numFmtId="0" fontId="8" fillId="0" borderId="0" xfId="26" applyFont="1" applyFill="1" applyBorder="1"/>
    <xf numFmtId="0" fontId="8" fillId="0" borderId="10" xfId="26" applyFont="1" applyFill="1" applyBorder="1"/>
    <xf numFmtId="0" fontId="9" fillId="0" borderId="0" xfId="26" applyFont="1"/>
    <xf numFmtId="43" fontId="19" fillId="0" borderId="6" xfId="3" applyFont="1" applyBorder="1" applyAlignment="1">
      <alignment horizontal="right"/>
    </xf>
    <xf numFmtId="0" fontId="6" fillId="0" borderId="0" xfId="23" applyFont="1"/>
    <xf numFmtId="3" fontId="5" fillId="0" borderId="11" xfId="24" applyNumberFormat="1" applyFont="1" applyBorder="1" applyAlignment="1"/>
    <xf numFmtId="0" fontId="8" fillId="0" borderId="9" xfId="26" applyFont="1" applyBorder="1" applyAlignment="1">
      <alignment horizontal="center" wrapText="1"/>
    </xf>
    <xf numFmtId="0" fontId="8" fillId="6" borderId="9" xfId="23" applyFont="1" applyFill="1" applyBorder="1" applyAlignment="1" applyProtection="1">
      <alignment horizontal="center" wrapText="1"/>
      <protection locked="0"/>
    </xf>
    <xf numFmtId="0" fontId="8" fillId="0" borderId="9" xfId="23" applyFont="1" applyBorder="1" applyAlignment="1" applyProtection="1">
      <alignment wrapText="1"/>
      <protection locked="0"/>
    </xf>
    <xf numFmtId="0" fontId="8" fillId="6" borderId="0" xfId="23" applyFont="1" applyFill="1" applyBorder="1" applyAlignment="1" applyProtection="1">
      <alignment horizontal="center" wrapText="1"/>
      <protection locked="0"/>
    </xf>
    <xf numFmtId="0" fontId="8" fillId="6" borderId="12" xfId="23" applyFont="1" applyFill="1" applyBorder="1" applyAlignment="1" applyProtection="1">
      <alignment horizontal="center" wrapText="1"/>
      <protection locked="0"/>
    </xf>
    <xf numFmtId="0" fontId="21" fillId="0" borderId="0" xfId="19" applyFont="1" applyAlignment="1">
      <alignment horizontal="left"/>
    </xf>
    <xf numFmtId="0" fontId="17" fillId="0" borderId="0" xfId="19" quotePrefix="1" applyFont="1" applyAlignment="1">
      <alignment horizontal="left"/>
    </xf>
    <xf numFmtId="0" fontId="21" fillId="0" borderId="0" xfId="19" applyFont="1"/>
    <xf numFmtId="0" fontId="21" fillId="0" borderId="0" xfId="19" applyFont="1" applyBorder="1"/>
    <xf numFmtId="0" fontId="21" fillId="0" borderId="0" xfId="19" applyFont="1" applyAlignment="1">
      <alignment wrapText="1"/>
    </xf>
    <xf numFmtId="169" fontId="21" fillId="0" borderId="21" xfId="19" applyNumberFormat="1" applyFont="1" applyFill="1" applyBorder="1" applyAlignment="1" applyProtection="1">
      <alignment vertical="top" wrapText="1"/>
      <protection locked="0"/>
    </xf>
    <xf numFmtId="1" fontId="21" fillId="7" borderId="16" xfId="19" applyNumberFormat="1" applyFont="1" applyFill="1" applyBorder="1" applyAlignment="1" applyProtection="1">
      <alignment vertical="top" wrapText="1"/>
      <protection locked="0"/>
    </xf>
    <xf numFmtId="1" fontId="21" fillId="7" borderId="7" xfId="19" applyNumberFormat="1" applyFont="1" applyFill="1" applyBorder="1" applyAlignment="1" applyProtection="1">
      <alignment vertical="top" wrapText="1"/>
      <protection locked="0"/>
    </xf>
    <xf numFmtId="1" fontId="21" fillId="7" borderId="7" xfId="19" applyNumberFormat="1" applyFont="1" applyFill="1" applyBorder="1" applyAlignment="1" applyProtection="1">
      <alignment horizontal="center" vertical="top" wrapText="1"/>
      <protection locked="0"/>
    </xf>
    <xf numFmtId="1" fontId="21" fillId="5" borderId="22" xfId="19" applyNumberFormat="1" applyFont="1" applyFill="1" applyBorder="1"/>
    <xf numFmtId="170" fontId="21" fillId="7" borderId="7" xfId="19" applyNumberFormat="1" applyFont="1" applyFill="1" applyBorder="1" applyAlignment="1" applyProtection="1">
      <alignment vertical="top" wrapText="1"/>
      <protection locked="0"/>
    </xf>
    <xf numFmtId="0" fontId="21" fillId="7" borderId="7" xfId="19" applyFont="1" applyFill="1" applyBorder="1" applyAlignment="1" applyProtection="1">
      <alignment vertical="top" wrapText="1"/>
      <protection locked="0"/>
    </xf>
    <xf numFmtId="1" fontId="21" fillId="7" borderId="10" xfId="19" applyNumberFormat="1" applyFont="1" applyFill="1" applyBorder="1" applyAlignment="1" applyProtection="1">
      <alignment vertical="top" wrapText="1"/>
      <protection locked="0"/>
    </xf>
    <xf numFmtId="1" fontId="21" fillId="0" borderId="10" xfId="19" applyNumberFormat="1" applyFont="1" applyFill="1" applyBorder="1" applyAlignment="1" applyProtection="1">
      <alignment vertical="top" wrapText="1"/>
      <protection locked="0"/>
    </xf>
    <xf numFmtId="1" fontId="21" fillId="0" borderId="7" xfId="19" applyNumberFormat="1" applyFont="1" applyFill="1" applyBorder="1" applyAlignment="1" applyProtection="1">
      <alignment vertical="top" wrapText="1"/>
      <protection locked="0"/>
    </xf>
    <xf numFmtId="0" fontId="21" fillId="0" borderId="7" xfId="19" applyFont="1" applyFill="1" applyBorder="1" applyAlignment="1" applyProtection="1">
      <alignment vertical="top" wrapText="1"/>
      <protection locked="0"/>
    </xf>
    <xf numFmtId="1" fontId="21" fillId="0" borderId="10" xfId="19" applyNumberFormat="1" applyFont="1" applyFill="1" applyBorder="1" applyAlignment="1">
      <alignment horizontal="right"/>
    </xf>
    <xf numFmtId="1" fontId="21" fillId="0" borderId="3" xfId="19" applyNumberFormat="1" applyFont="1" applyFill="1" applyBorder="1" applyAlignment="1">
      <alignment horizontal="right"/>
    </xf>
    <xf numFmtId="3" fontId="21" fillId="0" borderId="3" xfId="19" applyNumberFormat="1" applyFont="1" applyFill="1" applyBorder="1" applyAlignment="1">
      <alignment horizontal="center"/>
    </xf>
    <xf numFmtId="1" fontId="21" fillId="0" borderId="10" xfId="19" applyNumberFormat="1" applyFont="1" applyBorder="1" applyAlignment="1">
      <alignment horizontal="right"/>
    </xf>
    <xf numFmtId="1" fontId="21" fillId="0" borderId="3" xfId="19" applyNumberFormat="1" applyFont="1" applyBorder="1" applyAlignment="1">
      <alignment horizontal="right"/>
    </xf>
    <xf numFmtId="3" fontId="21" fillId="0" borderId="3" xfId="19" applyNumberFormat="1" applyFont="1" applyBorder="1" applyAlignment="1">
      <alignment horizontal="center"/>
    </xf>
    <xf numFmtId="0" fontId="23" fillId="0" borderId="0" xfId="19" applyFont="1"/>
    <xf numFmtId="0" fontId="20" fillId="0" borderId="0" xfId="19" applyFont="1"/>
    <xf numFmtId="1" fontId="21" fillId="7" borderId="5" xfId="19" applyNumberFormat="1" applyFont="1" applyFill="1" applyBorder="1" applyAlignment="1" applyProtection="1">
      <alignment horizontal="center" vertical="top" wrapText="1"/>
      <protection locked="0"/>
    </xf>
    <xf numFmtId="0" fontId="21" fillId="0" borderId="0" xfId="19" applyFont="1" applyBorder="1" applyAlignment="1">
      <alignment wrapText="1"/>
    </xf>
    <xf numFmtId="0" fontId="17" fillId="6" borderId="0" xfId="19" applyFont="1" applyFill="1" applyBorder="1" applyAlignment="1" applyProtection="1">
      <alignment horizontal="center" wrapText="1"/>
      <protection locked="0"/>
    </xf>
    <xf numFmtId="0" fontId="20" fillId="0" borderId="0" xfId="19" applyFont="1" applyBorder="1"/>
    <xf numFmtId="1" fontId="21" fillId="7" borderId="24" xfId="19" applyNumberFormat="1" applyFont="1" applyFill="1" applyBorder="1" applyAlignment="1" applyProtection="1">
      <alignment vertical="top" wrapText="1"/>
      <protection locked="0"/>
    </xf>
    <xf numFmtId="1" fontId="21" fillId="7" borderId="25" xfId="19" applyNumberFormat="1" applyFont="1" applyFill="1" applyBorder="1" applyAlignment="1" applyProtection="1">
      <alignment vertical="top" wrapText="1"/>
      <protection locked="0"/>
    </xf>
    <xf numFmtId="0" fontId="7" fillId="6" borderId="20" xfId="19" applyFont="1" applyFill="1" applyBorder="1" applyAlignment="1" applyProtection="1">
      <alignment horizontal="center" wrapText="1"/>
      <protection locked="0"/>
    </xf>
    <xf numFmtId="0" fontId="17" fillId="0" borderId="0" xfId="19" applyFont="1"/>
    <xf numFmtId="0" fontId="21" fillId="0" borderId="0" xfId="19" applyFont="1" applyFill="1" applyAlignment="1">
      <alignment horizontal="left"/>
    </xf>
    <xf numFmtId="14" fontId="8" fillId="0" borderId="0" xfId="25" applyNumberFormat="1" applyFont="1" applyAlignment="1"/>
    <xf numFmtId="14" fontId="21" fillId="0" borderId="0" xfId="19" applyNumberFormat="1" applyFont="1"/>
    <xf numFmtId="0" fontId="5" fillId="0" borderId="11" xfId="26" applyFont="1" applyBorder="1" applyAlignment="1">
      <alignment horizontal="center" wrapText="1"/>
    </xf>
    <xf numFmtId="0" fontId="4" fillId="0" borderId="0" xfId="0" applyFont="1"/>
    <xf numFmtId="0" fontId="6" fillId="0" borderId="0" xfId="0" applyFont="1"/>
    <xf numFmtId="0" fontId="8" fillId="6" borderId="18" xfId="23" applyFont="1" applyFill="1" applyBorder="1" applyAlignment="1" applyProtection="1">
      <alignment vertical="center" wrapText="1"/>
      <protection locked="0"/>
    </xf>
    <xf numFmtId="0" fontId="25" fillId="0" borderId="0" xfId="0" applyFont="1" applyFill="1" applyAlignment="1">
      <alignment horizontal="left"/>
    </xf>
    <xf numFmtId="0" fontId="4" fillId="0" borderId="0" xfId="19" applyFont="1" applyAlignment="1">
      <alignment horizontal="left"/>
    </xf>
    <xf numFmtId="0" fontId="7" fillId="0" borderId="0" xfId="19" applyFont="1"/>
    <xf numFmtId="0" fontId="4" fillId="0" borderId="0" xfId="19" applyFont="1" applyBorder="1"/>
    <xf numFmtId="0" fontId="4" fillId="0" borderId="0" xfId="19" applyFont="1" applyFill="1" applyAlignment="1">
      <alignment horizontal="left"/>
    </xf>
    <xf numFmtId="0" fontId="4" fillId="0" borderId="0" xfId="19" applyFont="1"/>
    <xf numFmtId="0" fontId="4" fillId="0" borderId="0" xfId="19" applyFont="1" applyAlignment="1">
      <alignment wrapText="1"/>
    </xf>
    <xf numFmtId="0" fontId="4" fillId="0" borderId="0" xfId="19" applyFont="1" applyAlignment="1">
      <alignment horizontal="center"/>
    </xf>
    <xf numFmtId="0" fontId="7" fillId="6" borderId="3" xfId="19" applyFont="1" applyFill="1" applyBorder="1" applyAlignment="1" applyProtection="1">
      <alignment horizontal="center" wrapText="1"/>
      <protection locked="0"/>
    </xf>
    <xf numFmtId="17" fontId="4" fillId="0" borderId="6" xfId="23" applyNumberFormat="1" applyFont="1" applyBorder="1" applyAlignment="1">
      <alignment horizontal="right"/>
    </xf>
    <xf numFmtId="1" fontId="4" fillId="7" borderId="22" xfId="19" applyNumberFormat="1" applyFont="1" applyFill="1" applyBorder="1" applyAlignment="1" applyProtection="1">
      <alignment vertical="top" wrapText="1"/>
      <protection locked="0"/>
    </xf>
    <xf numFmtId="1" fontId="4" fillId="7" borderId="22" xfId="19" applyNumberFormat="1" applyFont="1" applyFill="1" applyBorder="1" applyAlignment="1" applyProtection="1">
      <alignment horizontal="center" vertical="top" wrapText="1"/>
      <protection locked="0"/>
    </xf>
    <xf numFmtId="1" fontId="4" fillId="7" borderId="3" xfId="19" applyNumberFormat="1" applyFont="1" applyFill="1" applyBorder="1" applyAlignment="1" applyProtection="1">
      <alignment vertical="top" wrapText="1"/>
      <protection locked="0"/>
    </xf>
    <xf numFmtId="1" fontId="4" fillId="7" borderId="3" xfId="19" applyNumberFormat="1" applyFont="1" applyFill="1" applyBorder="1" applyAlignment="1" applyProtection="1">
      <alignment horizontal="center" vertical="top" wrapText="1"/>
      <protection locked="0"/>
    </xf>
    <xf numFmtId="1" fontId="4" fillId="0" borderId="3" xfId="19" applyNumberFormat="1" applyFont="1" applyFill="1" applyBorder="1" applyAlignment="1">
      <alignment horizontal="right"/>
    </xf>
    <xf numFmtId="0" fontId="4" fillId="0" borderId="0" xfId="19" applyFont="1" applyBorder="1" applyAlignment="1"/>
    <xf numFmtId="17" fontId="4" fillId="0" borderId="0" xfId="23" applyNumberFormat="1" applyFont="1" applyBorder="1" applyAlignment="1">
      <alignment horizontal="right"/>
    </xf>
    <xf numFmtId="1" fontId="4" fillId="0" borderId="0" xfId="19" applyNumberFormat="1" applyFont="1" applyFill="1" applyBorder="1" applyAlignment="1">
      <alignment horizontal="right"/>
    </xf>
    <xf numFmtId="1" fontId="4" fillId="7" borderId="0" xfId="19" applyNumberFormat="1" applyFont="1" applyFill="1" applyBorder="1" applyAlignment="1" applyProtection="1">
      <alignment horizontal="center" vertical="top"/>
      <protection locked="0"/>
    </xf>
    <xf numFmtId="169" fontId="4" fillId="0" borderId="3" xfId="19" applyNumberFormat="1" applyFont="1" applyFill="1" applyBorder="1" applyAlignment="1" applyProtection="1">
      <alignment vertical="top" wrapText="1"/>
      <protection locked="0"/>
    </xf>
    <xf numFmtId="1" fontId="4" fillId="0" borderId="3" xfId="19" applyNumberFormat="1" applyFont="1" applyBorder="1" applyAlignment="1">
      <alignment horizontal="right"/>
    </xf>
    <xf numFmtId="0" fontId="7" fillId="0" borderId="19" xfId="19" applyFont="1" applyBorder="1" applyAlignment="1" applyProtection="1">
      <alignment horizontal="center" wrapText="1"/>
      <protection locked="0"/>
    </xf>
    <xf numFmtId="1" fontId="4" fillId="7" borderId="29" xfId="19" applyNumberFormat="1" applyFont="1" applyFill="1" applyBorder="1" applyAlignment="1" applyProtection="1">
      <alignment vertical="top" wrapText="1"/>
      <protection locked="0"/>
    </xf>
    <xf numFmtId="1" fontId="4" fillId="7" borderId="16" xfId="19" applyNumberFormat="1" applyFont="1" applyFill="1" applyBorder="1" applyAlignment="1" applyProtection="1">
      <alignment vertical="top" wrapText="1"/>
      <protection locked="0"/>
    </xf>
    <xf numFmtId="1" fontId="4" fillId="7" borderId="7" xfId="19" applyNumberFormat="1" applyFont="1" applyFill="1" applyBorder="1" applyAlignment="1" applyProtection="1">
      <alignment vertical="top" wrapText="1"/>
      <protection locked="0"/>
    </xf>
    <xf numFmtId="1" fontId="4" fillId="7" borderId="7" xfId="19" applyNumberFormat="1" applyFont="1" applyFill="1" applyBorder="1" applyAlignment="1" applyProtection="1">
      <alignment horizontal="center" vertical="top" wrapText="1"/>
      <protection locked="0"/>
    </xf>
    <xf numFmtId="1" fontId="4" fillId="7" borderId="10" xfId="19" applyNumberFormat="1" applyFont="1" applyFill="1" applyBorder="1" applyAlignment="1" applyProtection="1">
      <alignment vertical="top" wrapText="1"/>
      <protection locked="0"/>
    </xf>
    <xf numFmtId="1" fontId="4" fillId="0" borderId="10" xfId="19" applyNumberFormat="1" applyFont="1" applyFill="1" applyBorder="1" applyAlignment="1" applyProtection="1">
      <alignment vertical="top" wrapText="1"/>
      <protection locked="0"/>
    </xf>
    <xf numFmtId="1" fontId="4" fillId="0" borderId="7" xfId="19" applyNumberFormat="1" applyFont="1" applyFill="1" applyBorder="1" applyAlignment="1" applyProtection="1">
      <alignment vertical="top" wrapText="1"/>
      <protection locked="0"/>
    </xf>
    <xf numFmtId="1" fontId="4" fillId="0" borderId="10" xfId="19" applyNumberFormat="1" applyFont="1" applyFill="1" applyBorder="1" applyAlignment="1">
      <alignment horizontal="right"/>
    </xf>
    <xf numFmtId="1" fontId="4" fillId="0" borderId="10" xfId="19" applyNumberFormat="1" applyFont="1" applyBorder="1" applyAlignment="1">
      <alignment horizontal="right"/>
    </xf>
    <xf numFmtId="0" fontId="8" fillId="6" borderId="9" xfId="23" applyFont="1" applyFill="1" applyBorder="1" applyAlignment="1" applyProtection="1">
      <alignment vertical="center" wrapText="1"/>
      <protection locked="0"/>
    </xf>
    <xf numFmtId="0" fontId="6" fillId="0" borderId="0" xfId="23" applyFont="1" applyAlignment="1">
      <alignment horizontal="center"/>
    </xf>
    <xf numFmtId="0" fontId="6" fillId="0" borderId="0" xfId="23" applyFont="1" applyBorder="1"/>
    <xf numFmtId="0" fontId="3" fillId="0" borderId="0" xfId="31" applyFill="1"/>
    <xf numFmtId="0" fontId="3" fillId="0" borderId="0" xfId="31"/>
    <xf numFmtId="0" fontId="3" fillId="0" borderId="0" xfId="31" applyFont="1" applyFill="1"/>
    <xf numFmtId="43" fontId="3" fillId="0" borderId="3" xfId="32" applyFont="1" applyFill="1" applyBorder="1"/>
    <xf numFmtId="43" fontId="3" fillId="0" borderId="3" xfId="31" applyNumberFormat="1" applyFont="1" applyFill="1" applyBorder="1"/>
    <xf numFmtId="171" fontId="3" fillId="0" borderId="3" xfId="32" applyNumberFormat="1" applyFont="1" applyFill="1" applyBorder="1"/>
    <xf numFmtId="0" fontId="30" fillId="8" borderId="3" xfId="19" applyFont="1" applyFill="1" applyBorder="1" applyAlignment="1" applyProtection="1">
      <alignment horizontal="center" vertical="top" wrapText="1"/>
      <protection locked="0"/>
    </xf>
    <xf numFmtId="0" fontId="25" fillId="0" borderId="0" xfId="31" applyFont="1" applyFill="1" applyAlignment="1">
      <alignment horizontal="center"/>
    </xf>
    <xf numFmtId="6" fontId="25" fillId="0" borderId="0" xfId="31" applyNumberFormat="1" applyFont="1" applyFill="1" applyAlignment="1">
      <alignment horizontal="center"/>
    </xf>
    <xf numFmtId="0" fontId="3" fillId="0" borderId="0" xfId="31" applyFill="1" applyAlignment="1">
      <alignment horizontal="right"/>
    </xf>
    <xf numFmtId="170" fontId="3" fillId="0" borderId="3" xfId="31" applyNumberFormat="1" applyFont="1" applyFill="1" applyBorder="1"/>
    <xf numFmtId="1" fontId="21" fillId="7" borderId="35" xfId="19" applyNumberFormat="1" applyFont="1" applyFill="1" applyBorder="1" applyAlignment="1" applyProtection="1">
      <alignment vertical="top" wrapText="1"/>
      <protection locked="0"/>
    </xf>
    <xf numFmtId="1" fontId="21" fillId="7" borderId="5" xfId="19" applyNumberFormat="1" applyFont="1" applyFill="1" applyBorder="1" applyAlignment="1" applyProtection="1">
      <alignment vertical="top" wrapText="1"/>
      <protection locked="0"/>
    </xf>
    <xf numFmtId="170" fontId="21" fillId="7" borderId="5" xfId="19" applyNumberFormat="1" applyFont="1" applyFill="1" applyBorder="1" applyAlignment="1" applyProtection="1">
      <alignment vertical="top" wrapText="1"/>
      <protection locked="0"/>
    </xf>
    <xf numFmtId="0" fontId="21" fillId="7" borderId="5" xfId="19" applyFont="1" applyFill="1" applyBorder="1" applyAlignment="1" applyProtection="1">
      <alignment vertical="top" wrapText="1"/>
      <protection locked="0"/>
    </xf>
    <xf numFmtId="0" fontId="25" fillId="0" borderId="0" xfId="0" applyFont="1" applyFill="1" applyAlignment="1"/>
    <xf numFmtId="0" fontId="25" fillId="0" borderId="0" xfId="31" applyFont="1" applyFill="1" applyAlignment="1">
      <alignment horizontal="center"/>
    </xf>
    <xf numFmtId="170" fontId="3" fillId="9" borderId="3" xfId="31" applyNumberFormat="1" applyFont="1" applyFill="1" applyBorder="1"/>
    <xf numFmtId="171" fontId="3" fillId="9" borderId="3" xfId="32" applyNumberFormat="1" applyFont="1" applyFill="1" applyBorder="1"/>
    <xf numFmtId="169" fontId="21" fillId="9" borderId="3" xfId="19" applyNumberFormat="1" applyFont="1" applyFill="1" applyBorder="1" applyAlignment="1" applyProtection="1">
      <alignment vertical="top" wrapText="1"/>
      <protection locked="0"/>
    </xf>
    <xf numFmtId="0" fontId="3" fillId="9" borderId="0" xfId="31" applyFill="1"/>
    <xf numFmtId="43" fontId="3" fillId="9" borderId="3" xfId="31" applyNumberFormat="1" applyFont="1" applyFill="1" applyBorder="1"/>
    <xf numFmtId="43" fontId="3" fillId="9" borderId="3" xfId="32" applyFont="1" applyFill="1" applyBorder="1"/>
    <xf numFmtId="0" fontId="3" fillId="9" borderId="3" xfId="31" applyFill="1" applyBorder="1"/>
    <xf numFmtId="0" fontId="3" fillId="9" borderId="3" xfId="31" applyFont="1" applyFill="1" applyBorder="1"/>
    <xf numFmtId="0" fontId="30" fillId="0" borderId="0" xfId="31" applyFont="1"/>
    <xf numFmtId="0" fontId="29" fillId="0" borderId="0" xfId="31" applyFont="1"/>
    <xf numFmtId="0" fontId="5" fillId="0" borderId="3" xfId="23" applyFont="1" applyBorder="1" applyAlignment="1" applyProtection="1">
      <alignment horizontal="center" wrapText="1"/>
      <protection locked="0"/>
    </xf>
    <xf numFmtId="0" fontId="5" fillId="0" borderId="3" xfId="21" applyFont="1" applyBorder="1" applyAlignment="1" applyProtection="1">
      <alignment horizontal="center" wrapText="1"/>
      <protection locked="0"/>
    </xf>
    <xf numFmtId="0" fontId="5" fillId="0" borderId="3" xfId="21" applyFont="1" applyFill="1" applyBorder="1" applyAlignment="1" applyProtection="1">
      <alignment horizontal="center" wrapText="1"/>
      <protection locked="0"/>
    </xf>
    <xf numFmtId="17" fontId="19" fillId="0" borderId="3" xfId="23" applyNumberFormat="1" applyBorder="1" applyAlignment="1">
      <alignment horizontal="right"/>
    </xf>
    <xf numFmtId="0" fontId="6" fillId="0" borderId="3" xfId="21" applyFont="1" applyFill="1" applyBorder="1" applyAlignment="1" applyProtection="1">
      <alignment vertical="top" wrapText="1"/>
      <protection locked="0"/>
    </xf>
    <xf numFmtId="0" fontId="6" fillId="3" borderId="3" xfId="21" applyFont="1" applyFill="1" applyBorder="1" applyAlignment="1" applyProtection="1">
      <alignment horizontal="center" vertical="top" wrapText="1"/>
      <protection locked="0"/>
    </xf>
    <xf numFmtId="3" fontId="15" fillId="0" borderId="3" xfId="21" applyNumberFormat="1" applyBorder="1"/>
    <xf numFmtId="17" fontId="5" fillId="0" borderId="3" xfId="23" applyNumberFormat="1" applyFont="1" applyBorder="1" applyAlignment="1">
      <alignment horizontal="right"/>
    </xf>
    <xf numFmtId="1" fontId="7" fillId="7" borderId="3" xfId="19" applyNumberFormat="1" applyFont="1" applyFill="1" applyBorder="1" applyAlignment="1" applyProtection="1">
      <alignment horizontal="center" vertical="top" wrapText="1"/>
      <protection locked="0"/>
    </xf>
    <xf numFmtId="0" fontId="6" fillId="0" borderId="0" xfId="19" applyFont="1" applyAlignment="1">
      <alignment horizontal="left"/>
    </xf>
    <xf numFmtId="0" fontId="6" fillId="0" borderId="0" xfId="19" applyFont="1"/>
    <xf numFmtId="0" fontId="5" fillId="0" borderId="0" xfId="19" applyFont="1"/>
    <xf numFmtId="0" fontId="6" fillId="0" borderId="0" xfId="19" applyFont="1" applyBorder="1"/>
    <xf numFmtId="0" fontId="6" fillId="0" borderId="0" xfId="19" applyFont="1" applyAlignment="1">
      <alignment horizontal="center"/>
    </xf>
    <xf numFmtId="0" fontId="5" fillId="6" borderId="3" xfId="19" applyFont="1" applyFill="1" applyBorder="1" applyAlignment="1" applyProtection="1">
      <alignment horizontal="center" wrapText="1"/>
      <protection locked="0"/>
    </xf>
    <xf numFmtId="0" fontId="3" fillId="0" borderId="5" xfId="31" applyFill="1" applyBorder="1"/>
    <xf numFmtId="0" fontId="25" fillId="0" borderId="0" xfId="31" applyFont="1" applyFill="1" applyAlignment="1">
      <alignment vertical="top"/>
    </xf>
    <xf numFmtId="0" fontId="25" fillId="0" borderId="0" xfId="31" applyFont="1" applyBorder="1" applyAlignment="1"/>
    <xf numFmtId="6" fontId="31" fillId="0" borderId="0" xfId="31" applyNumberFormat="1" applyFont="1" applyFill="1" applyAlignment="1">
      <alignment vertical="top"/>
    </xf>
    <xf numFmtId="0" fontId="32" fillId="0" borderId="0" xfId="31" applyFont="1" applyFill="1"/>
    <xf numFmtId="0" fontId="5" fillId="6" borderId="9" xfId="19" applyFont="1" applyFill="1" applyBorder="1" applyAlignment="1" applyProtection="1">
      <alignment horizontal="center" vertical="top" wrapText="1"/>
      <protection locked="0"/>
    </xf>
    <xf numFmtId="0" fontId="5" fillId="0" borderId="9" xfId="19" applyFont="1" applyBorder="1" applyAlignment="1">
      <alignment horizontal="center" vertical="top" wrapText="1"/>
    </xf>
    <xf numFmtId="0" fontId="5" fillId="6" borderId="17" xfId="19" applyFont="1" applyFill="1" applyBorder="1" applyAlignment="1" applyProtection="1">
      <alignment horizontal="center" vertical="top" wrapText="1"/>
      <protection locked="0"/>
    </xf>
    <xf numFmtId="0" fontId="5" fillId="0" borderId="36" xfId="19" applyFont="1" applyBorder="1" applyAlignment="1">
      <alignment horizontal="center" vertical="top" wrapText="1"/>
    </xf>
    <xf numFmtId="0" fontId="5" fillId="6" borderId="36" xfId="19" applyFont="1" applyFill="1" applyBorder="1" applyAlignment="1" applyProtection="1">
      <alignment horizontal="center" vertical="top" wrapText="1"/>
      <protection locked="0"/>
    </xf>
    <xf numFmtId="0" fontId="5" fillId="6" borderId="16" xfId="19" applyFont="1" applyFill="1" applyBorder="1" applyAlignment="1" applyProtection="1">
      <alignment horizontal="center" vertical="top" wrapText="1"/>
      <protection locked="0"/>
    </xf>
    <xf numFmtId="0" fontId="5" fillId="6" borderId="39" xfId="19" applyFont="1" applyFill="1" applyBorder="1" applyAlignment="1" applyProtection="1">
      <alignment horizontal="center" vertical="top" wrapText="1"/>
      <protection locked="0"/>
    </xf>
    <xf numFmtId="1" fontId="21" fillId="7" borderId="40" xfId="19" applyNumberFormat="1" applyFont="1" applyFill="1" applyBorder="1" applyAlignment="1" applyProtection="1">
      <alignment vertical="top" wrapText="1"/>
      <protection locked="0"/>
    </xf>
    <xf numFmtId="1" fontId="21" fillId="7" borderId="41" xfId="19" applyNumberFormat="1" applyFont="1" applyFill="1" applyBorder="1" applyAlignment="1" applyProtection="1">
      <alignment vertical="top" wrapText="1"/>
      <protection locked="0"/>
    </xf>
    <xf numFmtId="1" fontId="21" fillId="7" borderId="42" xfId="19" applyNumberFormat="1" applyFont="1" applyFill="1" applyBorder="1" applyAlignment="1" applyProtection="1">
      <alignment vertical="top" wrapText="1"/>
      <protection locked="0"/>
    </xf>
    <xf numFmtId="0" fontId="4" fillId="0" borderId="3" xfId="19" applyFont="1" applyBorder="1"/>
    <xf numFmtId="0" fontId="7" fillId="0" borderId="3" xfId="19" applyFont="1" applyBorder="1" applyAlignment="1" applyProtection="1">
      <alignment horizontal="center" wrapText="1"/>
      <protection locked="0"/>
    </xf>
    <xf numFmtId="169" fontId="21" fillId="0" borderId="3" xfId="19" applyNumberFormat="1" applyFont="1" applyFill="1" applyBorder="1" applyAlignment="1" applyProtection="1">
      <alignment vertical="top" wrapText="1"/>
      <protection locked="0"/>
    </xf>
    <xf numFmtId="0" fontId="6" fillId="6" borderId="0" xfId="19" applyFont="1" applyFill="1" applyBorder="1" applyAlignment="1" applyProtection="1">
      <alignment wrapText="1"/>
      <protection locked="0"/>
    </xf>
    <xf numFmtId="0" fontId="31" fillId="9" borderId="3" xfId="19" applyFont="1" applyFill="1" applyBorder="1" applyAlignment="1" applyProtection="1">
      <alignment horizontal="center" vertical="top" wrapText="1"/>
      <protection locked="0"/>
    </xf>
    <xf numFmtId="6" fontId="30" fillId="0" borderId="0" xfId="31" applyNumberFormat="1" applyFont="1" applyFill="1" applyAlignment="1">
      <alignment horizontal="left"/>
    </xf>
    <xf numFmtId="0" fontId="30" fillId="0" borderId="0" xfId="31" applyFont="1" applyFill="1" applyAlignment="1">
      <alignment horizontal="center"/>
    </xf>
    <xf numFmtId="0" fontId="1" fillId="0" borderId="0" xfId="31" applyFont="1"/>
    <xf numFmtId="0" fontId="30" fillId="0" borderId="3" xfId="31" applyFont="1" applyBorder="1"/>
    <xf numFmtId="0" fontId="7" fillId="6" borderId="0" xfId="19" applyFont="1" applyFill="1" applyBorder="1" applyAlignment="1" applyProtection="1">
      <alignment horizontal="center" wrapText="1"/>
      <protection locked="0"/>
    </xf>
    <xf numFmtId="0" fontId="7" fillId="6" borderId="31" xfId="19" applyFont="1" applyFill="1" applyBorder="1" applyAlignment="1" applyProtection="1">
      <alignment horizontal="center" wrapText="1"/>
      <protection locked="0"/>
    </xf>
    <xf numFmtId="0" fontId="33" fillId="0" borderId="3" xfId="31" applyFont="1" applyFill="1" applyBorder="1" applyAlignment="1">
      <alignment horizontal="right"/>
    </xf>
    <xf numFmtId="169" fontId="6" fillId="9" borderId="3" xfId="19" applyNumberFormat="1" applyFont="1" applyFill="1" applyBorder="1" applyAlignment="1" applyProtection="1">
      <alignment vertical="top" wrapText="1"/>
      <protection locked="0"/>
    </xf>
    <xf numFmtId="0" fontId="7" fillId="0" borderId="0" xfId="21" applyFont="1" applyBorder="1" applyAlignment="1">
      <alignment horizontal="center" vertical="top" wrapText="1"/>
    </xf>
    <xf numFmtId="0" fontId="28" fillId="0" borderId="0" xfId="21" applyFont="1" applyBorder="1" applyAlignment="1">
      <alignment horizontal="center" vertical="top" wrapText="1"/>
    </xf>
    <xf numFmtId="0" fontId="16" fillId="0" borderId="0" xfId="21" applyFont="1" applyBorder="1" applyAlignment="1">
      <alignment vertical="top" wrapText="1"/>
    </xf>
    <xf numFmtId="0" fontId="5" fillId="0" borderId="0" xfId="21" applyFont="1" applyBorder="1"/>
    <xf numFmtId="0" fontId="6" fillId="0" borderId="0" xfId="19" applyFont="1" applyBorder="1" applyAlignment="1">
      <alignment vertical="top" wrapText="1"/>
    </xf>
    <xf numFmtId="0" fontId="5" fillId="0" borderId="0" xfId="21" applyFont="1" applyBorder="1" applyAlignment="1">
      <alignment vertical="top" wrapText="1"/>
    </xf>
    <xf numFmtId="0" fontId="6" fillId="0" borderId="0" xfId="19" applyFont="1" applyBorder="1" applyAlignment="1">
      <alignment horizontal="left" vertical="top" wrapText="1"/>
    </xf>
    <xf numFmtId="0" fontId="29" fillId="0" borderId="3" xfId="31" applyFont="1" applyFill="1" applyBorder="1" applyAlignment="1">
      <alignment horizontal="center" vertical="top" wrapText="1"/>
    </xf>
    <xf numFmtId="0" fontId="25" fillId="0" borderId="0" xfId="31" applyFont="1" applyFill="1" applyAlignment="1">
      <alignment horizontal="center"/>
    </xf>
    <xf numFmtId="0" fontId="6" fillId="0" borderId="0" xfId="21" applyFont="1" applyBorder="1"/>
    <xf numFmtId="0" fontId="15" fillId="0" borderId="0" xfId="21" applyBorder="1"/>
    <xf numFmtId="0" fontId="6" fillId="0" borderId="0" xfId="21" applyFont="1" applyFill="1" applyBorder="1" applyAlignment="1">
      <alignment horizontal="left" wrapText="1"/>
    </xf>
    <xf numFmtId="0" fontId="5" fillId="0" borderId="0" xfId="19" applyFont="1" applyAlignment="1">
      <alignment horizontal="left"/>
    </xf>
    <xf numFmtId="0" fontId="25" fillId="0" borderId="0" xfId="31" applyFont="1" applyAlignment="1">
      <alignment horizontal="center"/>
    </xf>
    <xf numFmtId="0" fontId="5" fillId="0" borderId="0" xfId="19" applyFont="1" applyAlignment="1">
      <alignment horizontal="left"/>
    </xf>
    <xf numFmtId="0" fontId="27" fillId="0" borderId="0" xfId="15" applyFont="1" applyBorder="1" applyAlignment="1" applyProtection="1">
      <alignment vertical="top" wrapText="1"/>
    </xf>
    <xf numFmtId="0" fontId="31" fillId="0" borderId="0" xfId="31" applyNumberFormat="1" applyFont="1" applyFill="1" applyAlignment="1">
      <alignment vertical="top"/>
    </xf>
    <xf numFmtId="0" fontId="25" fillId="0" borderId="0" xfId="0" applyFont="1" applyFill="1" applyAlignment="1">
      <alignment horizontal="left"/>
    </xf>
    <xf numFmtId="0" fontId="5" fillId="0" borderId="0" xfId="0" applyFont="1" applyAlignment="1">
      <alignment horizontal="left"/>
    </xf>
    <xf numFmtId="0" fontId="5" fillId="0" borderId="9" xfId="24" applyFont="1" applyBorder="1" applyAlignment="1">
      <alignment horizontal="center" wrapText="1"/>
    </xf>
    <xf numFmtId="0" fontId="5" fillId="0" borderId="13" xfId="26" applyFont="1" applyBorder="1" applyAlignment="1">
      <alignment horizontal="center" wrapText="1"/>
    </xf>
    <xf numFmtId="0" fontId="5" fillId="0" borderId="14" xfId="26" applyFont="1" applyBorder="1" applyAlignment="1">
      <alignment horizontal="center" wrapText="1"/>
    </xf>
    <xf numFmtId="0" fontId="5" fillId="0" borderId="15" xfId="26" applyFont="1" applyBorder="1" applyAlignment="1">
      <alignment horizontal="center" wrapText="1"/>
    </xf>
    <xf numFmtId="0" fontId="6" fillId="0" borderId="0" xfId="23" applyFont="1" applyAlignment="1">
      <alignment horizontal="left" wrapText="1"/>
    </xf>
    <xf numFmtId="0" fontId="6" fillId="0" borderId="0" xfId="0" applyFont="1" applyAlignment="1">
      <alignment vertical="top" wrapText="1"/>
    </xf>
    <xf numFmtId="0" fontId="6" fillId="0" borderId="0" xfId="24" applyFont="1" applyAlignment="1">
      <alignment horizontal="left" wrapText="1"/>
    </xf>
    <xf numFmtId="0" fontId="5" fillId="0" borderId="27" xfId="24" applyFont="1" applyBorder="1" applyAlignment="1">
      <alignment horizontal="center" wrapText="1"/>
    </xf>
    <xf numFmtId="0" fontId="5" fillId="0" borderId="28" xfId="24" applyFont="1" applyBorder="1" applyAlignment="1">
      <alignment horizontal="center" wrapText="1"/>
    </xf>
    <xf numFmtId="0" fontId="7" fillId="6" borderId="21" xfId="19" applyFont="1" applyFill="1" applyBorder="1" applyAlignment="1" applyProtection="1">
      <alignment horizontal="center" wrapText="1"/>
      <protection locked="0"/>
    </xf>
    <xf numFmtId="0" fontId="7" fillId="6" borderId="32" xfId="19" applyFont="1" applyFill="1" applyBorder="1" applyAlignment="1" applyProtection="1">
      <alignment horizontal="center" wrapText="1"/>
      <protection locked="0"/>
    </xf>
    <xf numFmtId="0" fontId="7" fillId="6" borderId="28" xfId="19" applyFont="1" applyFill="1" applyBorder="1" applyAlignment="1" applyProtection="1">
      <alignment horizontal="center" wrapText="1"/>
      <protection locked="0"/>
    </xf>
    <xf numFmtId="0" fontId="22" fillId="0" borderId="0" xfId="19" applyFont="1" applyFill="1" applyAlignment="1">
      <alignment horizontal="left"/>
    </xf>
    <xf numFmtId="0" fontId="5" fillId="0" borderId="0" xfId="19" applyFont="1" applyAlignment="1">
      <alignment horizontal="left"/>
    </xf>
    <xf numFmtId="0" fontId="17" fillId="0" borderId="0" xfId="19" applyFont="1" applyAlignment="1">
      <alignment horizontal="center"/>
    </xf>
    <xf numFmtId="3" fontId="8" fillId="0" borderId="0" xfId="24" applyNumberFormat="1" applyFont="1" applyAlignment="1">
      <alignment horizontal="center"/>
    </xf>
    <xf numFmtId="0" fontId="6" fillId="0" borderId="0" xfId="21" applyFont="1" applyAlignment="1">
      <alignment wrapText="1"/>
    </xf>
    <xf numFmtId="0" fontId="15" fillId="0" borderId="0" xfId="21" applyFont="1" applyAlignment="1">
      <alignment wrapText="1"/>
    </xf>
    <xf numFmtId="3" fontId="5" fillId="0" borderId="37" xfId="24" applyNumberFormat="1" applyFont="1" applyFill="1" applyBorder="1" applyAlignment="1">
      <alignment horizontal="center"/>
    </xf>
    <xf numFmtId="3" fontId="5" fillId="0" borderId="19" xfId="24" applyNumberFormat="1" applyFont="1" applyFill="1" applyBorder="1" applyAlignment="1">
      <alignment horizontal="center"/>
    </xf>
    <xf numFmtId="3" fontId="5" fillId="0" borderId="38" xfId="24" applyNumberFormat="1" applyFont="1" applyFill="1" applyBorder="1" applyAlignment="1">
      <alignment horizontal="center"/>
    </xf>
    <xf numFmtId="0" fontId="7" fillId="6" borderId="23" xfId="19" applyFont="1" applyFill="1" applyBorder="1" applyAlignment="1" applyProtection="1">
      <alignment horizontal="center" wrapText="1"/>
      <protection locked="0"/>
    </xf>
    <xf numFmtId="0" fontId="7" fillId="6" borderId="26" xfId="19" applyFont="1" applyFill="1" applyBorder="1" applyAlignment="1" applyProtection="1">
      <alignment horizontal="center" wrapText="1"/>
      <protection locked="0"/>
    </xf>
    <xf numFmtId="0" fontId="7" fillId="6" borderId="7" xfId="19" applyFont="1" applyFill="1" applyBorder="1" applyAlignment="1" applyProtection="1">
      <alignment horizontal="center" wrapText="1"/>
      <protection locked="0"/>
    </xf>
    <xf numFmtId="0" fontId="7" fillId="6" borderId="33" xfId="19" applyFont="1" applyFill="1" applyBorder="1" applyAlignment="1" applyProtection="1">
      <alignment horizontal="center" wrapText="1"/>
      <protection locked="0"/>
    </xf>
    <xf numFmtId="0" fontId="7" fillId="6" borderId="34" xfId="19" applyFont="1" applyFill="1" applyBorder="1" applyAlignment="1" applyProtection="1">
      <alignment horizontal="center" wrapText="1"/>
      <protection locked="0"/>
    </xf>
    <xf numFmtId="0" fontId="7" fillId="6" borderId="8" xfId="19" applyFont="1" applyFill="1" applyBorder="1" applyAlignment="1" applyProtection="1">
      <alignment horizontal="center" wrapText="1"/>
      <protection locked="0"/>
    </xf>
    <xf numFmtId="0" fontId="6" fillId="0" borderId="0" xfId="19" applyFont="1" applyAlignment="1">
      <alignment horizontal="left" vertical="center" wrapText="1"/>
    </xf>
    <xf numFmtId="0" fontId="5" fillId="6" borderId="23" xfId="19" applyFont="1" applyFill="1" applyBorder="1" applyAlignment="1" applyProtection="1">
      <alignment horizontal="right" wrapText="1"/>
      <protection locked="0"/>
    </xf>
    <xf numFmtId="0" fontId="5" fillId="6" borderId="26" xfId="19" applyFont="1" applyFill="1" applyBorder="1" applyAlignment="1" applyProtection="1">
      <alignment horizontal="right" wrapText="1"/>
      <protection locked="0"/>
    </xf>
    <xf numFmtId="0" fontId="5" fillId="6" borderId="7" xfId="19" applyFont="1" applyFill="1" applyBorder="1" applyAlignment="1" applyProtection="1">
      <alignment horizontal="right" wrapText="1"/>
      <protection locked="0"/>
    </xf>
    <xf numFmtId="0" fontId="6" fillId="6" borderId="23" xfId="19" applyFont="1" applyFill="1" applyBorder="1" applyAlignment="1" applyProtection="1">
      <alignment horizontal="left" wrapText="1"/>
      <protection locked="0"/>
    </xf>
    <xf numFmtId="0" fontId="6" fillId="6" borderId="26" xfId="19" applyFont="1" applyFill="1" applyBorder="1" applyAlignment="1" applyProtection="1">
      <alignment horizontal="left" wrapText="1"/>
      <protection locked="0"/>
    </xf>
    <xf numFmtId="0" fontId="6" fillId="6" borderId="7" xfId="19" applyFont="1" applyFill="1" applyBorder="1" applyAlignment="1" applyProtection="1">
      <alignment horizontal="left" wrapText="1"/>
      <protection locked="0"/>
    </xf>
    <xf numFmtId="0" fontId="2" fillId="0" borderId="0" xfId="31" applyFont="1" applyFill="1" applyAlignment="1">
      <alignment horizontal="center"/>
    </xf>
    <xf numFmtId="0" fontId="3" fillId="0" borderId="0" xfId="31" applyFill="1" applyAlignment="1">
      <alignment horizontal="center"/>
    </xf>
    <xf numFmtId="0" fontId="25" fillId="8" borderId="3" xfId="31" applyFont="1" applyFill="1" applyBorder="1" applyAlignment="1">
      <alignment horizontal="center" wrapText="1"/>
    </xf>
    <xf numFmtId="0" fontId="25" fillId="8" borderId="23" xfId="31" applyFont="1" applyFill="1" applyBorder="1" applyAlignment="1">
      <alignment horizontal="center" wrapText="1"/>
    </xf>
    <xf numFmtId="0" fontId="25" fillId="8" borderId="26" xfId="31" applyFont="1" applyFill="1" applyBorder="1" applyAlignment="1">
      <alignment horizontal="center" wrapText="1"/>
    </xf>
    <xf numFmtId="0" fontId="25" fillId="8" borderId="7" xfId="31" applyFont="1" applyFill="1" applyBorder="1" applyAlignment="1">
      <alignment horizontal="center" wrapText="1"/>
    </xf>
    <xf numFmtId="0" fontId="25" fillId="9" borderId="3" xfId="31" applyFont="1" applyFill="1" applyBorder="1" applyAlignment="1">
      <alignment horizontal="center" vertical="top" wrapText="1"/>
    </xf>
    <xf numFmtId="6" fontId="25" fillId="0" borderId="0" xfId="31" applyNumberFormat="1" applyFont="1" applyFill="1" applyAlignment="1">
      <alignment horizontal="center"/>
    </xf>
    <xf numFmtId="0" fontId="25" fillId="0" borderId="0" xfId="31" applyFont="1" applyFill="1" applyAlignment="1">
      <alignment horizontal="center"/>
    </xf>
    <xf numFmtId="0" fontId="25" fillId="0" borderId="0" xfId="31" applyFont="1" applyAlignment="1">
      <alignment horizontal="center"/>
    </xf>
    <xf numFmtId="0" fontId="30" fillId="0" borderId="0" xfId="31" applyFont="1" applyAlignment="1">
      <alignment horizontal="left" wrapText="1"/>
    </xf>
    <xf numFmtId="0" fontId="25" fillId="9" borderId="0" xfId="31" applyFont="1" applyFill="1" applyAlignment="1">
      <alignment horizontal="left"/>
    </xf>
    <xf numFmtId="0" fontId="30" fillId="0" borderId="0" xfId="31" applyFont="1" applyAlignment="1">
      <alignment horizontal="left" vertical="top" wrapText="1"/>
    </xf>
    <xf numFmtId="0" fontId="7" fillId="6" borderId="30" xfId="19" applyFont="1" applyFill="1" applyBorder="1" applyAlignment="1" applyProtection="1">
      <alignment horizontal="left" vertical="top" wrapText="1"/>
      <protection locked="0"/>
    </xf>
    <xf numFmtId="0" fontId="26" fillId="0" borderId="0" xfId="19" applyFont="1" applyFill="1" applyAlignment="1">
      <alignment horizontal="left"/>
    </xf>
    <xf numFmtId="0" fontId="5" fillId="0" borderId="0" xfId="19" applyFont="1" applyAlignment="1">
      <alignment horizontal="center"/>
    </xf>
    <xf numFmtId="0" fontId="7" fillId="6" borderId="14" xfId="19" applyFont="1" applyFill="1" applyBorder="1" applyAlignment="1" applyProtection="1">
      <alignment horizontal="center" wrapText="1"/>
      <protection locked="0"/>
    </xf>
    <xf numFmtId="0" fontId="5" fillId="0" borderId="0" xfId="19" applyFont="1" applyAlignment="1">
      <alignment horizontal="left" vertical="top" wrapText="1"/>
    </xf>
    <xf numFmtId="0" fontId="31" fillId="0" borderId="3" xfId="31" applyFont="1" applyBorder="1" applyAlignment="1"/>
    <xf numFmtId="0" fontId="31" fillId="0" borderId="3" xfId="31" applyFont="1" applyBorder="1" applyAlignment="1">
      <alignment horizontal="right"/>
    </xf>
    <xf numFmtId="0" fontId="6" fillId="0" borderId="3" xfId="21" applyFont="1" applyFill="1" applyBorder="1" applyAlignment="1">
      <alignment horizontal="right"/>
    </xf>
  </cellXfs>
  <cellStyles count="33">
    <cellStyle name="_x0010_“+ˆÉ•?pý¤" xfId="1" xr:uid="{00000000-0005-0000-0000-000000000000}"/>
    <cellStyle name="Actual Date" xfId="2" xr:uid="{00000000-0005-0000-0000-000001000000}"/>
    <cellStyle name="Comma" xfId="3" builtinId="3"/>
    <cellStyle name="Comma 2" xfId="4" xr:uid="{00000000-0005-0000-0000-000003000000}"/>
    <cellStyle name="Comma 3" xfId="32" xr:uid="{00000000-0005-0000-0000-000004000000}"/>
    <cellStyle name="Comma0" xfId="5" xr:uid="{00000000-0005-0000-0000-000005000000}"/>
    <cellStyle name="Currency 2" xfId="6" xr:uid="{00000000-0005-0000-0000-000006000000}"/>
    <cellStyle name="Currency0" xfId="7" xr:uid="{00000000-0005-0000-0000-000007000000}"/>
    <cellStyle name="Date" xfId="8" xr:uid="{00000000-0005-0000-0000-000008000000}"/>
    <cellStyle name="Fixed" xfId="9" xr:uid="{00000000-0005-0000-0000-000009000000}"/>
    <cellStyle name="Grey" xfId="10" xr:uid="{00000000-0005-0000-0000-00000A000000}"/>
    <cellStyle name="HEADER" xfId="11" xr:uid="{00000000-0005-0000-0000-00000B000000}"/>
    <cellStyle name="Heading1" xfId="12" xr:uid="{00000000-0005-0000-0000-00000C000000}"/>
    <cellStyle name="Heading2" xfId="13" xr:uid="{00000000-0005-0000-0000-00000D000000}"/>
    <cellStyle name="HIGHLIGHT" xfId="14" xr:uid="{00000000-0005-0000-0000-00000E000000}"/>
    <cellStyle name="Hyperlink" xfId="15" builtinId="8"/>
    <cellStyle name="Input [yellow]" xfId="16" xr:uid="{00000000-0005-0000-0000-000010000000}"/>
    <cellStyle name="no dec" xfId="17" xr:uid="{00000000-0005-0000-0000-000011000000}"/>
    <cellStyle name="Normal" xfId="0" builtinId="0"/>
    <cellStyle name="Normal - Style1" xfId="18" xr:uid="{00000000-0005-0000-0000-000013000000}"/>
    <cellStyle name="Normal 2" xfId="19" xr:uid="{00000000-0005-0000-0000-000014000000}"/>
    <cellStyle name="Normal 3" xfId="20" xr:uid="{00000000-0005-0000-0000-000015000000}"/>
    <cellStyle name="Normal 4" xfId="21" xr:uid="{00000000-0005-0000-0000-000016000000}"/>
    <cellStyle name="Normal 4 2" xfId="31" xr:uid="{00000000-0005-0000-0000-000017000000}"/>
    <cellStyle name="Normal 5" xfId="22" xr:uid="{00000000-0005-0000-0000-000018000000}"/>
    <cellStyle name="Normal 6" xfId="23" xr:uid="{00000000-0005-0000-0000-000019000000}"/>
    <cellStyle name="Normal_AppendixF1" xfId="24" xr:uid="{00000000-0005-0000-0000-00001A000000}"/>
    <cellStyle name="Normal_gdp ucla" xfId="25" xr:uid="{00000000-0005-0000-0000-00001B000000}"/>
    <cellStyle name="Normal_gdp ucla 2" xfId="26" xr:uid="{00000000-0005-0000-0000-00001C000000}"/>
    <cellStyle name="Percent [2]" xfId="27" xr:uid="{00000000-0005-0000-0000-00001D000000}"/>
    <cellStyle name="Unprot" xfId="28" xr:uid="{00000000-0005-0000-0000-00001E000000}"/>
    <cellStyle name="Unprot$" xfId="29" xr:uid="{00000000-0005-0000-0000-00001F000000}"/>
    <cellStyle name="Unprotect" xfId="30" xr:uid="{00000000-0005-0000-0000-00002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45357</xdr:colOff>
      <xdr:row>9</xdr:row>
      <xdr:rowOff>11338</xdr:rowOff>
    </xdr:from>
    <xdr:ext cx="7858126" cy="16555357"/>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5357" y="2143124"/>
          <a:ext cx="7858126" cy="1655535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tx1"/>
              </a:solidFill>
              <a:effectLst/>
              <a:latin typeface="+mn-lt"/>
              <a:ea typeface="+mn-ea"/>
              <a:cs typeface="+mn-cs"/>
            </a:rPr>
            <a:t>Background: </a:t>
          </a:r>
          <a:r>
            <a:rPr lang="en-US" sz="1100">
              <a:solidFill>
                <a:schemeClr val="tx1"/>
              </a:solidFill>
              <a:effectLst/>
              <a:latin typeface="+mn-lt"/>
              <a:ea typeface="+mn-ea"/>
              <a:cs typeface="+mn-cs"/>
            </a:rPr>
            <a:t>D.05-10-042 in proceeding R.04-04-003,</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and subsequent resource adequacy decisions, order each CPUC-jurisdictional load serving entity (LSE) (excluding small and multi-jurisdictional IOUs) expecting to serve retail customers in the forthcoming calendar year to provide load forecasting information to the California Energy Commission (CEC) Staff as part of the resource adequacy (RA) process. </a:t>
          </a:r>
        </a:p>
        <a:p>
          <a:r>
            <a:rPr lang="en-US" sz="1100">
              <a:solidFill>
                <a:schemeClr val="tx1"/>
              </a:solidFill>
              <a:effectLst/>
              <a:latin typeface="+mn-lt"/>
              <a:ea typeface="+mn-ea"/>
              <a:cs typeface="+mn-cs"/>
            </a:rPr>
            <a:t> </a:t>
          </a:r>
        </a:p>
        <a:p>
          <a:r>
            <a:rPr lang="en-US" sz="1100" b="1">
              <a:solidFill>
                <a:schemeClr val="tx1"/>
              </a:solidFill>
              <a:effectLst/>
              <a:latin typeface="+mn-lt"/>
              <a:ea typeface="+mn-ea"/>
              <a:cs typeface="+mn-cs"/>
            </a:rPr>
            <a:t>Schedule:</a:t>
          </a:r>
          <a:r>
            <a:rPr lang="en-US" sz="1100">
              <a:solidFill>
                <a:schemeClr val="tx1"/>
              </a:solidFill>
              <a:effectLst/>
              <a:latin typeface="+mn-lt"/>
              <a:ea typeface="+mn-ea"/>
              <a:cs typeface="+mn-cs"/>
            </a:rPr>
            <a:t> All CPUC-jurisdictional LSEs (excluding small and multijurisdictional investor-owned utilities (IOUs)) who expect to serve load in 2022 are required to submit preliminary 2022 load forecasts no later than April 19, 2021. If LSEs need to revise their forecast, it must be submitted by May 14, 2021. Each LSE is required to complete this template following the instructions below. CEC staff may request additional information if needed.</a:t>
          </a:r>
        </a:p>
        <a:p>
          <a:r>
            <a:rPr lang="en-US" sz="1100">
              <a:solidFill>
                <a:schemeClr val="tx1"/>
              </a:solidFill>
              <a:effectLst/>
              <a:latin typeface="+mn-lt"/>
              <a:ea typeface="+mn-ea"/>
              <a:cs typeface="+mn-cs"/>
            </a:rPr>
            <a:t> </a:t>
          </a:r>
        </a:p>
        <a:p>
          <a:r>
            <a:rPr lang="en-US" sz="1100" b="1">
              <a:solidFill>
                <a:schemeClr val="tx1"/>
              </a:solidFill>
              <a:effectLst/>
              <a:latin typeface="+mn-lt"/>
              <a:ea typeface="+mn-ea"/>
              <a:cs typeface="+mn-cs"/>
            </a:rPr>
            <a:t>Confidentiality:</a:t>
          </a:r>
          <a:r>
            <a:rPr lang="en-US" sz="1100">
              <a:solidFill>
                <a:schemeClr val="tx1"/>
              </a:solidFill>
              <a:effectLst/>
              <a:latin typeface="+mn-lt"/>
              <a:ea typeface="+mn-ea"/>
              <a:cs typeface="+mn-cs"/>
            </a:rPr>
            <a:t>  On June 25, 2009, the CEC and CPUC executed an “Interagency Information Request and Confidentiality Agreement” which specifies how the CEC may use confidential Resource Adequacy data. The data requested in this template are subject to the protections of Section 583 of the California Public Utilities Code and that interagency agreement.</a:t>
          </a:r>
        </a:p>
        <a:p>
          <a:r>
            <a:rPr lang="en-US" sz="1100">
              <a:solidFill>
                <a:schemeClr val="tx1"/>
              </a:solidFill>
              <a:effectLst/>
              <a:latin typeface="+mn-lt"/>
              <a:ea typeface="+mn-ea"/>
              <a:cs typeface="+mn-cs"/>
            </a:rPr>
            <a:t> </a:t>
          </a:r>
        </a:p>
        <a:p>
          <a:pPr marL="0" marR="0">
            <a:spcBef>
              <a:spcPts val="0"/>
            </a:spcBef>
            <a:spcAft>
              <a:spcPts val="0"/>
            </a:spcAft>
          </a:pPr>
          <a:r>
            <a:rPr lang="en-US" sz="1100" b="1">
              <a:solidFill>
                <a:srgbClr val="000000"/>
              </a:solidFill>
              <a:effectLst/>
              <a:latin typeface="+mn-lt"/>
              <a:ea typeface="+mn-ea"/>
              <a:cs typeface="+mn-cs"/>
            </a:rPr>
            <a:t>Instructions for Each Form</a:t>
          </a: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1 Monthly Peak Load and Energy Forecast</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For each IOU service area, each LSE reports their best estimate of expected monthly peak loads, disaggregated by sector, and including distribution losses. For IOUs, only a bundled customer forecast is requested on Form 1. Forecasts for 2020 will not be used directly in the RA process but are requested to illustrate the expected path of load migration or other load adjustments.</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A transmission loss factor of 1.025 is applied to the Monthly Peak Forecast including Distribution Losses. A loss factor for unaccounted-for-energy (UFE) of 1.005 is</a:t>
          </a:r>
          <a:r>
            <a:rPr lang="en-US" sz="1100" baseline="0">
              <a:solidFill>
                <a:srgbClr val="000000"/>
              </a:solidFill>
              <a:effectLst/>
              <a:latin typeface="+mn-lt"/>
              <a:ea typeface="+mn-ea"/>
              <a:cs typeface="+mn-cs"/>
            </a:rPr>
            <a:t> </a:t>
          </a:r>
          <a:r>
            <a:rPr lang="en-US" sz="1100">
              <a:solidFill>
                <a:srgbClr val="000000"/>
              </a:solidFill>
              <a:effectLst/>
              <a:latin typeface="+mn-lt"/>
              <a:ea typeface="+mn-ea"/>
              <a:cs typeface="+mn-cs"/>
            </a:rPr>
            <a:t>applied to the Monthly Peak Forecast including Distribution Losses for the PG&amp;E distribution area only. UFE losses are already accounted for in the SCE and SDG&amp;E distribution loss factors. The Total Peak Load including Losses &amp; UFE field is the sum of the Monthly Peak Forecast including Distribution Losses, Transmission losses, and UFE losses.</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In the Current Load Under Contract field, ESPs report monthly load of customers currently under contract. For New Load Under Contract, ESPs report load not currently under a contract but with a firm future start date. These items do not apply to IOUs.</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1b: Distribution Area Forecast. (IOUs only)</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IOUs report the total forecasted load for the distribution service area, including losses,  disaggregated by LSE type (bundled, CCA, DA, other).</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2 Customer Count  </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Each LSE provides monthly customers counts associated with the forecast by service area and sector, representing the total expected number of billed accounts in that month. For IOUs, only bundled customer data is requested.</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3 Demand Modifying Adjustments (IOUs, and CCAs only if applicable)</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Report the amount, if any, of load modifying peak demand impact embedded in the forecast submitted on Form 1, and the associated change in monthly energy use.</a:t>
          </a:r>
          <a:r>
            <a:rPr lang="en-US" sz="1100">
              <a:effectLst/>
              <a:latin typeface="+mn-lt"/>
              <a:ea typeface="Times New Roman"/>
            </a:rPr>
            <a:t> </a:t>
          </a:r>
          <a:r>
            <a:rPr lang="en-US" sz="1100">
              <a:solidFill>
                <a:srgbClr val="000000"/>
              </a:solidFill>
              <a:effectLst/>
              <a:latin typeface="+mn-lt"/>
              <a:ea typeface="+mn-ea"/>
              <a:cs typeface="+mn-cs"/>
            </a:rPr>
            <a:t>Peak impacts should represent the expected impact at the time of the LSE’s own peak. This may include effects from energy efficiency programs, fuel-switching measures such as building or transportation electrification, carbon reduction measures, and any other programs or activities accounted for in the forecast.  </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Load Modifying Demand Response: if an LSE is participating in the transition of residential customers to TOU rates, report the MW impact on peak embedded in the forecast, if any, and the number of households expected to transition to a TOU rate in each month.</a:t>
          </a:r>
        </a:p>
        <a:p>
          <a:pPr marL="0" marR="0">
            <a:spcBef>
              <a:spcPts val="0"/>
            </a:spcBef>
            <a:spcAft>
              <a:spcPts val="0"/>
            </a:spcAft>
          </a:pPr>
          <a:r>
            <a:rPr lang="en-US" sz="1100">
              <a:solidFill>
                <a:srgbClr val="000000"/>
              </a:solidFill>
              <a:effectLst/>
              <a:latin typeface="+mn-lt"/>
              <a:ea typeface="+mn-ea"/>
              <a:cs typeface="+mn-cs"/>
            </a:rPr>
            <a:t>Note whether the amounts reported on this form include distribution</a:t>
          </a:r>
          <a:r>
            <a:rPr lang="en-US" sz="1100" baseline="0">
              <a:solidFill>
                <a:srgbClr val="000000"/>
              </a:solidFill>
              <a:effectLst/>
              <a:latin typeface="+mn-lt"/>
              <a:ea typeface="+mn-ea"/>
              <a:cs typeface="+mn-cs"/>
            </a:rPr>
            <a:t>  or transmission losses.</a:t>
          </a:r>
        </a:p>
        <a:p>
          <a:pPr marL="0" marR="0">
            <a:spcBef>
              <a:spcPts val="0"/>
            </a:spcBef>
            <a:spcAft>
              <a:spcPts val="0"/>
            </a:spcAft>
          </a:pPr>
          <a:endParaRPr lang="en-US" sz="1100" baseline="0">
            <a:solidFill>
              <a:srgbClr val="000000"/>
            </a:solidFill>
            <a:effectLst/>
            <a:latin typeface="+mn-lt"/>
            <a:ea typeface="+mn-ea"/>
            <a:cs typeface="+mn-cs"/>
          </a:endParaRP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3.2 Behind-the-Meter (BTM) Generation (IOUs, and CCAs only if applicable)</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Report the incremental capacity, energy, and peak demand reduction, relative to 2020, of expected additions of behind-the-meter solar photovoltaic or fuel cell resources.</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3.3a BTM Advanced Energy Storage (IOUs, and CCAs only if applicable)</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Report the incremental effects, relative to 2020, of new BTM storage installations included in the submitted forecast. This should not include effects from resources</a:t>
          </a:r>
          <a:r>
            <a:rPr lang="en-US" sz="1100" baseline="0">
              <a:solidFill>
                <a:srgbClr val="000000"/>
              </a:solidFill>
              <a:effectLst/>
              <a:latin typeface="+mn-lt"/>
              <a:ea typeface="+mn-ea"/>
              <a:cs typeface="+mn-cs"/>
            </a:rPr>
            <a:t> participating in CAISO-integrated demand response programs.</a:t>
          </a:r>
          <a:r>
            <a:rPr lang="en-US" sz="1100">
              <a:solidFill>
                <a:srgbClr val="000000"/>
              </a:solidFill>
              <a:effectLst/>
              <a:latin typeface="+mn-lt"/>
              <a:ea typeface="+mn-ea"/>
              <a:cs typeface="+mn-cs"/>
            </a:rPr>
            <a:t> Report the cumulative new installed capacity, estimated monthly energy, and estimated peak impact, coincident with the LSE monthly peak,</a:t>
          </a:r>
          <a:r>
            <a:rPr lang="en-US" sz="1100" baseline="0">
              <a:solidFill>
                <a:srgbClr val="000000"/>
              </a:solidFill>
              <a:effectLst/>
              <a:latin typeface="+mn-lt"/>
              <a:ea typeface="+mn-ea"/>
              <a:cs typeface="+mn-cs"/>
            </a:rPr>
            <a:t> by sector. </a:t>
          </a:r>
          <a:r>
            <a:rPr lang="en-US" sz="1100">
              <a:solidFill>
                <a:srgbClr val="000000"/>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rgbClr val="000000"/>
              </a:solidFill>
              <a:effectLst/>
              <a:latin typeface="+mn-lt"/>
              <a:ea typeface="+mn-ea"/>
              <a:cs typeface="+mn-cs"/>
            </a:rPr>
            <a:t>Form 3.3b – Supporting data on BTM Storage </a:t>
          </a:r>
          <a:r>
            <a:rPr lang="en-US" sz="1100" b="1">
              <a:solidFill>
                <a:schemeClr val="tx1"/>
              </a:solidFill>
              <a:effectLst/>
              <a:latin typeface="+mn-lt"/>
              <a:ea typeface="+mn-ea"/>
              <a:cs typeface="+mn-cs"/>
            </a:rPr>
            <a:t>(IOUs, and CCAs only if applicable)</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LSEs who included new BTM storage procurements impacts in their forecast are also required to provide:</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1) With the initial forecast, provide for each sector and configuration type simulated hourly or, if available, comparable actual hourly storage generation performance  for similar installations.</a:t>
          </a:r>
        </a:p>
        <a:p>
          <a:pPr marL="0" marR="0">
            <a:spcBef>
              <a:spcPts val="0"/>
            </a:spcBef>
            <a:spcAft>
              <a:spcPts val="0"/>
            </a:spcAft>
          </a:pPr>
          <a:r>
            <a:rPr lang="en-US" sz="1100">
              <a:solidFill>
                <a:srgbClr val="000000"/>
              </a:solidFill>
              <a:effectLst/>
              <a:latin typeface="+mn-lt"/>
              <a:ea typeface="+mn-ea"/>
              <a:cs typeface="+mn-cs"/>
            </a:rPr>
            <a:t>2) Provide annually in March, actual hourly performance data for installed resources and installation schedule.</a:t>
          </a:r>
        </a:p>
        <a:p>
          <a:pPr marL="0" marR="0">
            <a:spcBef>
              <a:spcPts val="0"/>
            </a:spcBef>
            <a:spcAft>
              <a:spcPts val="0"/>
            </a:spcAft>
          </a:pPr>
          <a:r>
            <a:rPr lang="en-US" sz="1100">
              <a:solidFill>
                <a:srgbClr val="000000"/>
              </a:solidFill>
              <a:effectLst/>
              <a:latin typeface="+mn-lt"/>
              <a:ea typeface="+mn-ea"/>
              <a:cs typeface="+mn-cs"/>
            </a:rPr>
            <a:t>See Form 3.3b for more details. Also see Load</a:t>
          </a:r>
          <a:r>
            <a:rPr lang="en-US" sz="1100" baseline="0">
              <a:solidFill>
                <a:srgbClr val="000000"/>
              </a:solidFill>
              <a:effectLst/>
              <a:latin typeface="+mn-lt"/>
              <a:ea typeface="+mn-ea"/>
              <a:cs typeface="+mn-cs"/>
            </a:rPr>
            <a:t> Forecast Documentation section on BTM storage.</a:t>
          </a:r>
        </a:p>
        <a:p>
          <a:pPr marL="0" marR="0">
            <a:spcBef>
              <a:spcPts val="0"/>
            </a:spcBef>
            <a:spcAft>
              <a:spcPts val="0"/>
            </a:spcAft>
          </a:pPr>
          <a:r>
            <a:rPr lang="en-US" sz="1100" b="1">
              <a:solidFill>
                <a:srgbClr val="000000"/>
              </a:solidFill>
              <a:effectLst/>
              <a:latin typeface="+mn-lt"/>
              <a:ea typeface="+mn-ea"/>
              <a:cs typeface="+mn-cs"/>
            </a:rPr>
            <a:t>Form 4 IOU Forecasts of CCA departing load (IOUs only)</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On this form IOUs report the disaggregation of the CCA load forecast reflected in Form 1b. Forecasts should be reported coincident with the IOU service area peak.</a:t>
          </a: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5 CCA Phase-in Schedules (IOUs and CCAs)</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On this form IOUs and CCAs report the assumed schedules for CCA customer enrollment by community and rate class as applicable, reflected in their respective forecasts.</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Load Forecast Documentation</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Provide a general description of forecast methods and key assumptions. LSEs should describe their assumptions about renewal of expiring contracts, new customer additions, and the rationale for those assumptions. Submissions may include information related to particular customers that will be retained or will depart.</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As applicable, LSEs should also provide narrative description or supporting data on the following aspects of their forecast methodology:</a:t>
          </a:r>
          <a:endParaRPr lang="en-US" sz="1100">
            <a:effectLst/>
            <a:latin typeface="+mn-lt"/>
            <a:ea typeface="Times New Roman"/>
          </a:endParaRPr>
        </a:p>
        <a:p>
          <a:pPr marL="342900" marR="0" lvl="0" indent="-342900">
            <a:spcBef>
              <a:spcPts val="0"/>
            </a:spcBef>
            <a:spcAft>
              <a:spcPts val="0"/>
            </a:spcAft>
            <a:buFont typeface="Arial"/>
            <a:buChar char="•"/>
            <a:tabLst>
              <a:tab pos="457200" algn="l"/>
            </a:tabLst>
          </a:pPr>
          <a:r>
            <a:rPr lang="en-US" sz="1100">
              <a:solidFill>
                <a:srgbClr val="000000"/>
              </a:solidFill>
              <a:effectLst/>
              <a:latin typeface="+mn-lt"/>
              <a:ea typeface="+mn-ea"/>
              <a:cs typeface="+mn-cs"/>
            </a:rPr>
            <a:t>Weather normalization methods.</a:t>
          </a:r>
          <a:endParaRPr lang="en-US" sz="1100">
            <a:effectLst/>
            <a:latin typeface="+mn-lt"/>
            <a:ea typeface="Times New Roman"/>
            <a:cs typeface="Times New Roman"/>
          </a:endParaRPr>
        </a:p>
        <a:p>
          <a:pPr marL="342900" marR="0" lvl="0" indent="-342900">
            <a:spcBef>
              <a:spcPts val="0"/>
            </a:spcBef>
            <a:spcAft>
              <a:spcPts val="0"/>
            </a:spcAft>
            <a:buFont typeface="Arial"/>
            <a:buChar char="•"/>
            <a:tabLst>
              <a:tab pos="457200" algn="l"/>
            </a:tabLst>
          </a:pPr>
          <a:r>
            <a:rPr lang="en-US" sz="1100">
              <a:solidFill>
                <a:srgbClr val="000000"/>
              </a:solidFill>
              <a:effectLst/>
              <a:latin typeface="+mn-lt"/>
              <a:ea typeface="+mn-ea"/>
              <a:cs typeface="+mn-cs"/>
            </a:rPr>
            <a:t>LSE-specific economic or demographic factors affecting the forecast.</a:t>
          </a:r>
          <a:endParaRPr lang="en-US" sz="1100">
            <a:effectLst/>
            <a:latin typeface="+mn-lt"/>
            <a:ea typeface="Times New Roman"/>
            <a:cs typeface="Times New Roman"/>
          </a:endParaRPr>
        </a:p>
        <a:p>
          <a:pPr marL="342900" marR="0" lvl="0" indent="-342900">
            <a:spcBef>
              <a:spcPts val="0"/>
            </a:spcBef>
            <a:spcAft>
              <a:spcPts val="0"/>
            </a:spcAft>
            <a:buFont typeface="Arial"/>
            <a:buChar char="•"/>
            <a:tabLst>
              <a:tab pos="457200" algn="l"/>
            </a:tabLst>
          </a:pPr>
          <a:r>
            <a:rPr lang="en-US" sz="1100">
              <a:solidFill>
                <a:srgbClr val="000000"/>
              </a:solidFill>
              <a:effectLst/>
              <a:latin typeface="+mn-lt"/>
              <a:ea typeface="+mn-ea"/>
              <a:cs typeface="+mn-cs"/>
            </a:rPr>
            <a:t>Load Modifiers: Describe the methods</a:t>
          </a:r>
          <a:r>
            <a:rPr lang="en-US" sz="1100" baseline="0">
              <a:solidFill>
                <a:srgbClr val="000000"/>
              </a:solidFill>
              <a:effectLst/>
              <a:latin typeface="+mn-lt"/>
              <a:ea typeface="+mn-ea"/>
              <a:cs typeface="+mn-cs"/>
            </a:rPr>
            <a:t>, assumptions, and data sources </a:t>
          </a:r>
          <a:r>
            <a:rPr lang="en-US" sz="1100">
              <a:solidFill>
                <a:srgbClr val="000000"/>
              </a:solidFill>
              <a:effectLst/>
              <a:latin typeface="+mn-lt"/>
              <a:ea typeface="+mn-ea"/>
              <a:cs typeface="+mn-cs"/>
            </a:rPr>
            <a:t>for all efficiency or other load modifier impacts in Form 3.1. List and provide documented studies or sources used to support these assumptions.  </a:t>
          </a:r>
          <a:endParaRPr lang="en-US" sz="1100">
            <a:effectLst/>
            <a:latin typeface="+mn-lt"/>
            <a:ea typeface="Times New Roman"/>
            <a:cs typeface="Times New Roman"/>
          </a:endParaRPr>
        </a:p>
        <a:p>
          <a:pPr marL="342900" marR="0" lvl="0" indent="-342900">
            <a:spcBef>
              <a:spcPts val="0"/>
            </a:spcBef>
            <a:spcAft>
              <a:spcPts val="0"/>
            </a:spcAft>
            <a:buFont typeface="Arial"/>
            <a:buChar char="•"/>
            <a:tabLst>
              <a:tab pos="457200" algn="l"/>
            </a:tabLst>
          </a:pPr>
          <a:r>
            <a:rPr lang="en-US" sz="1100">
              <a:solidFill>
                <a:srgbClr val="000000"/>
              </a:solidFill>
              <a:effectLst/>
              <a:latin typeface="+mn-lt"/>
              <a:ea typeface="+mn-ea"/>
              <a:cs typeface="+mn-cs"/>
            </a:rPr>
            <a:t>Residential TOU default:  Discuss </a:t>
          </a:r>
          <a:r>
            <a:rPr lang="en-US" sz="1100">
              <a:solidFill>
                <a:schemeClr val="tx1"/>
              </a:solidFill>
              <a:effectLst/>
              <a:latin typeface="+mn-lt"/>
              <a:ea typeface="+mn-ea"/>
              <a:cs typeface="+mn-cs"/>
            </a:rPr>
            <a:t>methods</a:t>
          </a:r>
          <a:r>
            <a:rPr lang="en-US" sz="1100" baseline="0">
              <a:solidFill>
                <a:schemeClr val="tx1"/>
              </a:solidFill>
              <a:effectLst/>
              <a:latin typeface="+mn-lt"/>
              <a:ea typeface="+mn-ea"/>
              <a:cs typeface="+mn-cs"/>
            </a:rPr>
            <a:t>, assumptions, and data sources </a:t>
          </a:r>
          <a:r>
            <a:rPr lang="en-US" sz="1100">
              <a:solidFill>
                <a:srgbClr val="000000"/>
              </a:solidFill>
              <a:effectLst/>
              <a:latin typeface="+mn-lt"/>
              <a:ea typeface="+mn-ea"/>
              <a:cs typeface="+mn-cs"/>
            </a:rPr>
            <a:t>for projected impacts per household, enrollment rates and opt-out rates.</a:t>
          </a:r>
          <a:endParaRPr lang="en-US" sz="1100">
            <a:effectLst/>
            <a:latin typeface="+mn-lt"/>
            <a:ea typeface="Times New Roman"/>
            <a:cs typeface="Times New Roman"/>
          </a:endParaRPr>
        </a:p>
        <a:p>
          <a:pPr marL="342900" marR="0" lvl="0" indent="-342900">
            <a:spcBef>
              <a:spcPts val="0"/>
            </a:spcBef>
            <a:spcAft>
              <a:spcPts val="0"/>
            </a:spcAft>
            <a:buFont typeface="Arial"/>
            <a:buChar char="•"/>
            <a:tabLst>
              <a:tab pos="457200" algn="l"/>
            </a:tabLst>
          </a:pPr>
          <a:r>
            <a:rPr lang="en-US" sz="1100">
              <a:effectLst/>
              <a:latin typeface="+mn-lt"/>
              <a:ea typeface="Times New Roman"/>
              <a:cs typeface="Calibri"/>
            </a:rPr>
            <a:t>Explain the basis for forecasted growth in distributed energy resources (DER) such as photovoltaic and battery energy storage systems. In particular, state assumptions characterizing customer profiles, retail rates, net energy metering, and technology specific costs and operational assumptions when developing forecasts of DERs.</a:t>
          </a:r>
          <a:endParaRPr lang="en-US" sz="1100">
            <a:effectLst/>
            <a:latin typeface="+mn-lt"/>
            <a:ea typeface="Times New Roman"/>
            <a:cs typeface="Times New Roman"/>
          </a:endParaRPr>
        </a:p>
        <a:p>
          <a:pPr marL="342900" marR="0" lvl="0" indent="-342900">
            <a:spcBef>
              <a:spcPts val="0"/>
            </a:spcBef>
            <a:spcAft>
              <a:spcPts val="0"/>
            </a:spcAft>
            <a:buFont typeface="Arial"/>
            <a:buChar char="•"/>
            <a:tabLst>
              <a:tab pos="457200" algn="l"/>
            </a:tabLst>
          </a:pPr>
          <a:r>
            <a:rPr lang="en-US" sz="1100">
              <a:effectLst/>
              <a:latin typeface="+mn-lt"/>
              <a:ea typeface="Times New Roman"/>
              <a:cs typeface="Calibri"/>
            </a:rPr>
            <a:t>For BTM storage, discuss the following items:</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Power rating, capacity, type, configuration (stand-alone/paired) </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Expected number of new interconnections and installation timeline</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Anticipated charge and discharge schedule of systems, operating criteria, and depth of discharge</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Provide documentation of applicable tariff including time periods, rates, charges</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Terms of contractual obligation for procured resources</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Funding sources</a:t>
          </a: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Any</a:t>
          </a:r>
          <a:r>
            <a:rPr lang="en-US" sz="1100" baseline="0">
              <a:effectLst/>
              <a:latin typeface="+mn-lt"/>
              <a:ea typeface="Times New Roman"/>
              <a:cs typeface="Calibri"/>
            </a:rPr>
            <a:t> </a:t>
          </a:r>
          <a:r>
            <a:rPr lang="en-US" sz="1100">
              <a:effectLst/>
              <a:latin typeface="+mn-lt"/>
              <a:ea typeface="Times New Roman"/>
              <a:cs typeface="Calibri"/>
            </a:rPr>
            <a:t>program participation; supply-side demand response</a:t>
          </a:r>
          <a:r>
            <a:rPr lang="en-US" sz="1100" baseline="0">
              <a:effectLst/>
              <a:latin typeface="+mn-lt"/>
              <a:ea typeface="Times New Roman"/>
              <a:cs typeface="Calibri"/>
            </a:rPr>
            <a:t> program </a:t>
          </a:r>
          <a:r>
            <a:rPr lang="en-US" sz="1100">
              <a:effectLst/>
              <a:latin typeface="+mn-lt"/>
              <a:ea typeface="Times New Roman"/>
              <a:cs typeface="Calibri"/>
            </a:rPr>
            <a:t>participants should not be included in the forecast.</a:t>
          </a:r>
          <a:endParaRPr lang="en-US" sz="1100">
            <a:effectLst/>
            <a:latin typeface="+mn-lt"/>
            <a:ea typeface="Times New Roman"/>
            <a:cs typeface="Times New Roman"/>
          </a:endParaRP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160020</xdr:colOff>
      <xdr:row>0</xdr:row>
      <xdr:rowOff>83820</xdr:rowOff>
    </xdr:from>
    <xdr:ext cx="4983480" cy="652653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60020" y="83820"/>
          <a:ext cx="4983480" cy="65265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000000"/>
              </a:solidFill>
              <a:effectLst/>
              <a:uLnTx/>
              <a:uFillTx/>
              <a:latin typeface="+mn-lt"/>
              <a:ea typeface="+mn-ea"/>
              <a:cs typeface="+mn-cs"/>
            </a:rPr>
            <a:t>Load Forecast Documentation</a:t>
          </a:r>
          <a:endParaRPr kumimoji="0" lang="en-US" sz="1100" b="0" i="0" u="none" strike="noStrike" kern="0" cap="none" spc="0" normalizeH="0" baseline="0" noProof="0">
            <a:ln>
              <a:noFill/>
            </a:ln>
            <a:solidFill>
              <a:prstClr val="black"/>
            </a:solidFill>
            <a:effectLst/>
            <a:uLnTx/>
            <a:uFillTx/>
            <a:latin typeface="+mn-lt"/>
            <a:ea typeface="Times New Roman"/>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00"/>
              </a:solidFill>
              <a:effectLst/>
              <a:uLnTx/>
              <a:uFillTx/>
              <a:latin typeface="+mn-lt"/>
              <a:ea typeface="+mn-ea"/>
              <a:cs typeface="+mn-cs"/>
            </a:rPr>
            <a:t>Provide a general description of forecast methods and key assumptions. LSEs should describe their assumptions about renewal of expiring contracts, new customer additions, and the rationale for those assumptions. Submissions may include information related to particular customers that will be retained or will depart.</a:t>
          </a:r>
          <a:endParaRPr kumimoji="0" lang="en-US" sz="1100" b="0" i="0" u="none" strike="noStrike" kern="0" cap="none" spc="0" normalizeH="0" baseline="0" noProof="0">
            <a:ln>
              <a:noFill/>
            </a:ln>
            <a:solidFill>
              <a:prstClr val="black"/>
            </a:solidFill>
            <a:effectLst/>
            <a:uLnTx/>
            <a:uFillTx/>
            <a:latin typeface="+mn-lt"/>
            <a:ea typeface="Times New Roman"/>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00"/>
              </a:solidFill>
              <a:effectLst/>
              <a:uLnTx/>
              <a:uFillTx/>
              <a:latin typeface="+mn-lt"/>
              <a:ea typeface="+mn-ea"/>
              <a:cs typeface="+mn-cs"/>
            </a:rPr>
            <a:t>As applicable, LSEs should also provide narrative description or supporting data on the following aspects of their forecast methodology:</a:t>
          </a:r>
          <a:endParaRPr kumimoji="0" lang="en-US" sz="1100" b="0" i="0" u="none" strike="noStrike" kern="0" cap="none" spc="0" normalizeH="0" baseline="0" noProof="0">
            <a:ln>
              <a:noFill/>
            </a:ln>
            <a:solidFill>
              <a:prstClr val="black"/>
            </a:solidFill>
            <a:effectLst/>
            <a:uLnTx/>
            <a:uFillTx/>
            <a:latin typeface="+mn-lt"/>
            <a:ea typeface="Times New Roman"/>
            <a:cs typeface="+mn-cs"/>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srgbClr val="000000"/>
              </a:solidFill>
              <a:effectLst/>
              <a:uLnTx/>
              <a:uFillTx/>
              <a:latin typeface="+mn-lt"/>
              <a:ea typeface="+mn-ea"/>
              <a:cs typeface="+mn-cs"/>
            </a:rPr>
            <a:t>Weather normalization methods.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srgbClr val="000000"/>
              </a:solidFill>
              <a:effectLst/>
              <a:uLnTx/>
              <a:uFillTx/>
              <a:latin typeface="+mn-lt"/>
              <a:ea typeface="+mn-ea"/>
              <a:cs typeface="+mn-cs"/>
            </a:rPr>
            <a:t>LSE-specific economic or demographic factors affecting the forecast.</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srgbClr val="000000"/>
              </a:solidFill>
              <a:effectLst/>
              <a:uLnTx/>
              <a:uFillTx/>
              <a:latin typeface="+mn-lt"/>
              <a:ea typeface="+mn-ea"/>
              <a:cs typeface="+mn-cs"/>
            </a:rPr>
            <a:t>Load Modifiers: Describe the methods, assumptions, and data sources for all efficiency or other load modifier impacts in Form 3.1. List and provide documented studies or sources used to support these assumptions.  </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srgbClr val="000000"/>
              </a:solidFill>
              <a:effectLst/>
              <a:uLnTx/>
              <a:uFillTx/>
              <a:latin typeface="+mn-lt"/>
              <a:ea typeface="+mn-ea"/>
              <a:cs typeface="+mn-cs"/>
            </a:rPr>
            <a:t>Residential TOU default:  Discuss </a:t>
          </a:r>
          <a:r>
            <a:rPr kumimoji="0" lang="en-US" sz="1100" b="0" i="0" u="none" strike="noStrike" kern="0" cap="none" spc="0" normalizeH="0" baseline="0" noProof="0">
              <a:ln>
                <a:noFill/>
              </a:ln>
              <a:solidFill>
                <a:prstClr val="black"/>
              </a:solidFill>
              <a:effectLst/>
              <a:uLnTx/>
              <a:uFillTx/>
              <a:latin typeface="+mn-lt"/>
              <a:ea typeface="+mn-ea"/>
              <a:cs typeface="+mn-cs"/>
            </a:rPr>
            <a:t>methods, assumptions, and data sources </a:t>
          </a:r>
          <a:r>
            <a:rPr kumimoji="0" lang="en-US" sz="1100" b="0" i="0" u="none" strike="noStrike" kern="0" cap="none" spc="0" normalizeH="0" baseline="0" noProof="0">
              <a:ln>
                <a:noFill/>
              </a:ln>
              <a:solidFill>
                <a:srgbClr val="000000"/>
              </a:solidFill>
              <a:effectLst/>
              <a:uLnTx/>
              <a:uFillTx/>
              <a:latin typeface="+mn-lt"/>
              <a:ea typeface="+mn-ea"/>
              <a:cs typeface="+mn-cs"/>
            </a:rPr>
            <a:t>for projected impacts per household, enrollment rates and opt-out rates.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Explain the basis for forecasted growth in distributed energy resources (DER) such as photovoltaic and battery energy storage systems. In particular, state assumptions characterizing customer profiles, retail rates, net energy metering, and technology specific costs and operational assumptions when developing forecasts of DERs.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For BTM storage, discuss the following items: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Power rating, capacity, type, configuration (stand-alone/paired) </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Expected number of new interconnections and installation timeline</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Anticipated charge and discharge schedule of systems, operating criteria, and depth of discharge</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Provide documentation of applicable tariff including time periods, rates, charges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Terms of contractual obligation for procured resources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Funding sources</a:t>
          </a: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Any program participation; supply-side demand response program participants should not be included in the forecast.</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rafiling@energy.c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D39"/>
  <sheetViews>
    <sheetView showGridLines="0" zoomScale="75" zoomScaleNormal="100" workbookViewId="0">
      <selection activeCell="B6" sqref="B6"/>
    </sheetView>
  </sheetViews>
  <sheetFormatPr defaultColWidth="9.140625" defaultRowHeight="12" customHeight="1"/>
  <cols>
    <col min="1" max="1" width="67" style="6" customWidth="1"/>
    <col min="2" max="2" width="74.7109375" style="6" customWidth="1"/>
    <col min="3" max="16384" width="9.140625" style="6"/>
  </cols>
  <sheetData>
    <row r="1" spans="1:4" ht="17.25" customHeight="1">
      <c r="A1" s="3" t="s">
        <v>2</v>
      </c>
      <c r="B1" s="4"/>
      <c r="C1" s="4"/>
      <c r="D1" s="5"/>
    </row>
    <row r="2" spans="1:4" ht="12" customHeight="1">
      <c r="A2" s="4"/>
      <c r="B2" s="4"/>
      <c r="C2" s="4"/>
      <c r="D2" s="5"/>
    </row>
    <row r="3" spans="1:4" ht="12" customHeight="1">
      <c r="A3" s="7"/>
      <c r="B3" s="4"/>
      <c r="C3" s="4"/>
      <c r="D3" s="5"/>
    </row>
    <row r="4" spans="1:4" ht="12" customHeight="1">
      <c r="A4" s="8" t="s">
        <v>3</v>
      </c>
      <c r="B4" s="9" t="s">
        <v>4</v>
      </c>
      <c r="C4" s="7"/>
    </row>
    <row r="5" spans="1:4" ht="12" customHeight="1">
      <c r="A5" s="8" t="s">
        <v>136</v>
      </c>
      <c r="B5" s="264" t="s">
        <v>138</v>
      </c>
      <c r="C5" s="7"/>
    </row>
    <row r="6" spans="1:4" ht="12" customHeight="1">
      <c r="A6" s="8" t="s">
        <v>5</v>
      </c>
      <c r="B6" s="9"/>
      <c r="C6" s="7"/>
    </row>
    <row r="7" spans="1:4" ht="12" customHeight="1">
      <c r="A7" s="8"/>
      <c r="B7" s="9"/>
      <c r="C7" s="7"/>
    </row>
    <row r="8" spans="1:4" ht="12" customHeight="1">
      <c r="A8" s="8"/>
      <c r="B8" s="9"/>
      <c r="C8" s="7"/>
    </row>
    <row r="9" spans="1:4" ht="12" customHeight="1">
      <c r="A9" s="10"/>
      <c r="B9" s="11"/>
      <c r="C9" s="7"/>
    </row>
    <row r="10" spans="1:4" ht="12" customHeight="1">
      <c r="A10" s="12" t="s">
        <v>6</v>
      </c>
      <c r="B10" s="11"/>
      <c r="C10" s="7"/>
    </row>
    <row r="11" spans="1:4" ht="63" customHeight="1">
      <c r="A11" s="202" t="s">
        <v>125</v>
      </c>
      <c r="B11" s="11"/>
      <c r="C11" s="7"/>
    </row>
    <row r="12" spans="1:4" ht="12" customHeight="1">
      <c r="A12" s="7"/>
      <c r="B12" s="11"/>
      <c r="C12" s="7"/>
    </row>
    <row r="13" spans="1:4" ht="12" customHeight="1">
      <c r="A13" s="13" t="s">
        <v>7</v>
      </c>
      <c r="B13" s="11"/>
      <c r="C13" s="7"/>
    </row>
    <row r="14" spans="1:4" ht="12" customHeight="1">
      <c r="A14" s="13" t="s">
        <v>8</v>
      </c>
      <c r="B14" s="11"/>
      <c r="C14" s="7"/>
    </row>
    <row r="15" spans="1:4" ht="40.5" customHeight="1">
      <c r="A15" s="13" t="s">
        <v>9</v>
      </c>
      <c r="B15" s="11"/>
      <c r="C15" s="7"/>
    </row>
    <row r="16" spans="1:4" ht="45" customHeight="1">
      <c r="A16" s="13" t="s">
        <v>10</v>
      </c>
      <c r="B16" s="11"/>
      <c r="C16" s="7"/>
    </row>
    <row r="17" spans="1:3" ht="12" customHeight="1">
      <c r="A17" s="7"/>
      <c r="B17" s="14"/>
      <c r="C17" s="7"/>
    </row>
    <row r="18" spans="1:3" ht="12" customHeight="1">
      <c r="A18" s="15" t="s">
        <v>11</v>
      </c>
      <c r="B18" s="9"/>
      <c r="C18" s="7"/>
    </row>
    <row r="19" spans="1:3" ht="12" customHeight="1">
      <c r="A19" s="15" t="s">
        <v>12</v>
      </c>
      <c r="B19" s="9"/>
      <c r="C19" s="7"/>
    </row>
    <row r="20" spans="1:3" ht="12" customHeight="1">
      <c r="A20" s="15" t="s">
        <v>13</v>
      </c>
      <c r="B20" s="9"/>
      <c r="C20" s="7"/>
    </row>
    <row r="21" spans="1:3" ht="35.25" customHeight="1">
      <c r="A21" s="16" t="s">
        <v>14</v>
      </c>
      <c r="B21" s="9"/>
      <c r="C21" s="7"/>
    </row>
    <row r="22" spans="1:3" ht="12" customHeight="1">
      <c r="A22" s="7"/>
      <c r="B22" s="11"/>
      <c r="C22" s="7"/>
    </row>
    <row r="23" spans="1:3" ht="12" customHeight="1">
      <c r="A23" s="10" t="s">
        <v>15</v>
      </c>
      <c r="B23" s="11"/>
      <c r="C23" s="7"/>
    </row>
    <row r="24" spans="1:3" ht="12" customHeight="1">
      <c r="A24" s="7"/>
      <c r="B24" s="11"/>
      <c r="C24" s="7"/>
    </row>
    <row r="25" spans="1:3" ht="12" customHeight="1">
      <c r="A25" s="11" t="s">
        <v>16</v>
      </c>
      <c r="B25" s="9"/>
      <c r="C25" s="7"/>
    </row>
    <row r="26" spans="1:3" ht="12" customHeight="1">
      <c r="A26" s="11" t="s">
        <v>12</v>
      </c>
      <c r="B26" s="9"/>
      <c r="C26" s="7"/>
    </row>
    <row r="27" spans="1:3" ht="12" customHeight="1">
      <c r="A27" s="11" t="s">
        <v>17</v>
      </c>
      <c r="B27" s="9"/>
      <c r="C27" s="7"/>
    </row>
    <row r="28" spans="1:3" ht="12" customHeight="1">
      <c r="A28" s="11" t="s">
        <v>18</v>
      </c>
      <c r="B28" s="9"/>
      <c r="C28" s="7"/>
    </row>
    <row r="29" spans="1:3" ht="12" customHeight="1">
      <c r="A29" s="11" t="s">
        <v>19</v>
      </c>
      <c r="B29" s="9"/>
      <c r="C29" s="7"/>
    </row>
    <row r="30" spans="1:3" ht="12" customHeight="1">
      <c r="A30" s="11" t="s">
        <v>20</v>
      </c>
      <c r="B30" s="9"/>
      <c r="C30" s="7"/>
    </row>
    <row r="31" spans="1:3" ht="12" customHeight="1">
      <c r="A31" s="11" t="s">
        <v>21</v>
      </c>
      <c r="B31" s="9"/>
      <c r="C31" s="7"/>
    </row>
    <row r="32" spans="1:3" ht="12" customHeight="1">
      <c r="A32" s="11" t="s">
        <v>22</v>
      </c>
      <c r="B32" s="9"/>
      <c r="C32" s="7"/>
    </row>
    <row r="33" spans="1:3" ht="12" customHeight="1">
      <c r="A33" s="11" t="s">
        <v>23</v>
      </c>
      <c r="B33" s="9"/>
      <c r="C33" s="7"/>
    </row>
    <row r="34" spans="1:3" ht="12" customHeight="1">
      <c r="B34" s="11"/>
    </row>
    <row r="35" spans="1:3" ht="27" customHeight="1">
      <c r="A35" s="12" t="s">
        <v>24</v>
      </c>
      <c r="B35" s="11"/>
    </row>
    <row r="36" spans="1:3" ht="12" customHeight="1">
      <c r="A36" s="11" t="s">
        <v>16</v>
      </c>
      <c r="B36" s="9"/>
    </row>
    <row r="37" spans="1:3" ht="12" customHeight="1">
      <c r="A37" s="11" t="s">
        <v>12</v>
      </c>
      <c r="B37" s="9"/>
    </row>
    <row r="38" spans="1:3" ht="12" customHeight="1">
      <c r="A38" s="11" t="s">
        <v>17</v>
      </c>
      <c r="B38" s="9"/>
    </row>
    <row r="39" spans="1:3" ht="12" customHeight="1">
      <c r="A39" s="11" t="s">
        <v>18</v>
      </c>
      <c r="B39" s="9"/>
    </row>
  </sheetData>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0"/>
  <sheetViews>
    <sheetView zoomScale="72" zoomScaleNormal="72" workbookViewId="0">
      <selection activeCell="B12" sqref="B12"/>
    </sheetView>
  </sheetViews>
  <sheetFormatPr defaultColWidth="8.7109375" defaultRowHeight="15"/>
  <cols>
    <col min="1" max="1" width="3.85546875" style="92" customWidth="1"/>
    <col min="2" max="2" width="51" style="92" customWidth="1"/>
    <col min="3" max="3" width="11.28515625" style="92" bestFit="1" customWidth="1"/>
    <col min="4" max="4" width="11.42578125" style="92" bestFit="1" customWidth="1"/>
    <col min="5" max="5" width="11.28515625" style="92" bestFit="1" customWidth="1"/>
    <col min="6" max="6" width="11" style="92" bestFit="1" customWidth="1"/>
    <col min="7" max="7" width="11.7109375" style="92" bestFit="1" customWidth="1"/>
    <col min="8" max="8" width="11.28515625" style="92" bestFit="1" customWidth="1"/>
    <col min="9" max="9" width="10.28515625" style="92" bestFit="1" customWidth="1"/>
    <col min="10" max="11" width="11.7109375" style="92" bestFit="1" customWidth="1"/>
    <col min="12" max="12" width="11.28515625" style="92" bestFit="1" customWidth="1"/>
    <col min="13" max="13" width="11.42578125" style="92" bestFit="1" customWidth="1"/>
    <col min="14" max="14" width="11.7109375" style="92" bestFit="1" customWidth="1"/>
    <col min="15" max="15" width="10.85546875" style="92" bestFit="1" customWidth="1"/>
    <col min="16" max="16" width="11" style="92" bestFit="1" customWidth="1"/>
    <col min="17" max="17" width="10.85546875" style="92" bestFit="1" customWidth="1"/>
    <col min="18" max="18" width="10.7109375" style="92" customWidth="1"/>
    <col min="19" max="19" width="11.28515625" style="92" bestFit="1" customWidth="1"/>
    <col min="20" max="20" width="10.85546875" style="92" bestFit="1" customWidth="1"/>
    <col min="21" max="21" width="9.85546875" style="92" bestFit="1" customWidth="1"/>
    <col min="22" max="23" width="11.28515625" style="92" bestFit="1" customWidth="1"/>
    <col min="24" max="24" width="10.85546875" style="92" bestFit="1" customWidth="1"/>
    <col min="25" max="25" width="11" style="92" bestFit="1" customWidth="1"/>
    <col min="26" max="26" width="11.28515625" style="92" bestFit="1" customWidth="1"/>
    <col min="27" max="16384" width="8.7109375" style="92"/>
  </cols>
  <sheetData>
    <row r="1" spans="1:26" s="91" customFormat="1" ht="15.6">
      <c r="B1" s="258"/>
      <c r="C1" s="258"/>
      <c r="D1" s="258"/>
    </row>
    <row r="2" spans="1:26" s="88" customFormat="1" ht="15.6">
      <c r="B2" s="208" t="s">
        <v>66</v>
      </c>
      <c r="C2" s="208"/>
      <c r="D2" s="208"/>
    </row>
    <row r="3" spans="1:26" s="88" customFormat="1">
      <c r="B3" s="223" t="str">
        <f>+Certification!B4</f>
        <v>Company Name</v>
      </c>
      <c r="C3" s="223"/>
      <c r="D3" s="223"/>
    </row>
    <row r="4" spans="1:26" s="88" customFormat="1">
      <c r="B4" s="223" t="str">
        <f>+Certification!B5</f>
        <v>LSE Load ID</v>
      </c>
      <c r="C4" s="223"/>
      <c r="D4" s="223"/>
    </row>
    <row r="5" spans="1:26" s="157" customFormat="1" ht="13.95" customHeight="1">
      <c r="B5" s="259"/>
      <c r="C5" s="259"/>
      <c r="D5" s="259"/>
    </row>
    <row r="6" spans="1:26" s="160" customFormat="1" ht="13.95" customHeight="1">
      <c r="A6" s="158"/>
      <c r="B6" s="159" t="s">
        <v>56</v>
      </c>
    </row>
    <row r="7" spans="1:26" s="160" customFormat="1" ht="13.95" customHeight="1">
      <c r="A7" s="158"/>
      <c r="B7" s="159" t="s">
        <v>69</v>
      </c>
      <c r="C7" s="159"/>
      <c r="D7" s="159"/>
    </row>
    <row r="8" spans="1:26" s="160" customFormat="1" ht="13.95" customHeight="1">
      <c r="A8" s="158"/>
      <c r="B8" s="159" t="s">
        <v>106</v>
      </c>
      <c r="C8" s="159"/>
      <c r="D8" s="159"/>
    </row>
    <row r="9" spans="1:26" s="90" customFormat="1" ht="11.4" customHeight="1">
      <c r="A9" s="92"/>
      <c r="B9" s="93"/>
      <c r="C9" s="93"/>
      <c r="D9" s="93"/>
    </row>
    <row r="10" spans="1:26" s="90" customFormat="1" ht="17.399999999999999" customHeight="1">
      <c r="A10" s="92"/>
      <c r="B10" s="257" t="s">
        <v>65</v>
      </c>
      <c r="C10" s="257"/>
      <c r="D10" s="257"/>
    </row>
    <row r="11" spans="1:26" s="161" customFormat="1" ht="21.6" customHeight="1">
      <c r="B11" s="162" t="s">
        <v>57</v>
      </c>
      <c r="C11" s="155">
        <v>44197</v>
      </c>
      <c r="D11" s="155">
        <v>44228</v>
      </c>
      <c r="E11" s="155">
        <v>44256</v>
      </c>
      <c r="F11" s="155">
        <v>44287</v>
      </c>
      <c r="G11" s="155">
        <v>44317</v>
      </c>
      <c r="H11" s="155">
        <v>44348</v>
      </c>
      <c r="I11" s="155">
        <v>44378</v>
      </c>
      <c r="J11" s="155">
        <v>44409</v>
      </c>
      <c r="K11" s="155">
        <v>44440</v>
      </c>
      <c r="L11" s="155">
        <v>44470</v>
      </c>
      <c r="M11" s="155">
        <v>44501</v>
      </c>
      <c r="N11" s="155">
        <v>44531</v>
      </c>
      <c r="O11" s="155">
        <v>44562</v>
      </c>
      <c r="P11" s="155">
        <v>44593</v>
      </c>
      <c r="Q11" s="155">
        <v>44621</v>
      </c>
      <c r="R11" s="155">
        <v>44652</v>
      </c>
      <c r="S11" s="155">
        <v>44682</v>
      </c>
      <c r="T11" s="155">
        <v>44713</v>
      </c>
      <c r="U11" s="155">
        <v>44743</v>
      </c>
      <c r="V11" s="155">
        <v>44774</v>
      </c>
      <c r="W11" s="155">
        <v>44805</v>
      </c>
      <c r="X11" s="155">
        <v>44835</v>
      </c>
      <c r="Y11" s="155">
        <v>44866</v>
      </c>
      <c r="Z11" s="155">
        <v>44896</v>
      </c>
    </row>
    <row r="12" spans="1:26">
      <c r="B12" s="96"/>
      <c r="C12" s="97"/>
      <c r="D12" s="98"/>
      <c r="E12" s="98"/>
      <c r="F12" s="98"/>
      <c r="G12" s="98"/>
      <c r="H12" s="98"/>
      <c r="I12" s="98"/>
      <c r="J12" s="98"/>
      <c r="K12" s="98"/>
      <c r="L12" s="98"/>
      <c r="M12" s="98"/>
      <c r="N12" s="98"/>
      <c r="O12" s="98"/>
      <c r="P12" s="98"/>
      <c r="Q12" s="98"/>
      <c r="R12" s="98"/>
      <c r="S12" s="98"/>
      <c r="T12" s="98"/>
      <c r="U12" s="98"/>
      <c r="V12" s="98"/>
      <c r="W12" s="98"/>
      <c r="X12" s="98"/>
      <c r="Y12" s="98"/>
      <c r="Z12" s="98"/>
    </row>
    <row r="13" spans="1:26">
      <c r="B13" s="96"/>
      <c r="C13" s="99"/>
      <c r="D13" s="100"/>
      <c r="E13" s="100"/>
      <c r="F13" s="100"/>
      <c r="G13" s="100"/>
      <c r="H13" s="100"/>
      <c r="I13" s="100"/>
      <c r="J13" s="100"/>
      <c r="K13" s="100"/>
      <c r="L13" s="100"/>
      <c r="M13" s="100"/>
      <c r="N13" s="100"/>
      <c r="O13" s="100"/>
      <c r="P13" s="100"/>
      <c r="Q13" s="100"/>
      <c r="R13" s="100"/>
      <c r="S13" s="100"/>
      <c r="T13" s="100"/>
      <c r="U13" s="100"/>
      <c r="V13" s="100"/>
      <c r="W13" s="100"/>
      <c r="X13" s="100"/>
      <c r="Y13" s="100"/>
      <c r="Z13" s="100"/>
    </row>
    <row r="14" spans="1:26">
      <c r="B14" s="96"/>
      <c r="C14" s="99"/>
      <c r="D14" s="100"/>
      <c r="E14" s="100"/>
      <c r="F14" s="100"/>
      <c r="G14" s="100"/>
      <c r="H14" s="100"/>
      <c r="I14" s="100"/>
      <c r="J14" s="100"/>
      <c r="K14" s="100"/>
      <c r="L14" s="100"/>
      <c r="M14" s="100"/>
      <c r="N14" s="100"/>
      <c r="O14" s="100"/>
      <c r="P14" s="100"/>
      <c r="Q14" s="100"/>
      <c r="R14" s="100"/>
      <c r="S14" s="100"/>
      <c r="T14" s="100"/>
      <c r="U14" s="100"/>
      <c r="V14" s="100"/>
      <c r="W14" s="100"/>
      <c r="X14" s="100"/>
      <c r="Y14" s="100"/>
      <c r="Z14" s="100"/>
    </row>
    <row r="15" spans="1:26">
      <c r="B15" s="96"/>
      <c r="C15" s="99"/>
      <c r="D15" s="100"/>
      <c r="E15" s="100"/>
      <c r="F15" s="100"/>
      <c r="G15" s="100"/>
      <c r="H15" s="100"/>
      <c r="I15" s="100"/>
      <c r="J15" s="100"/>
      <c r="K15" s="100"/>
      <c r="L15" s="100"/>
      <c r="M15" s="100"/>
      <c r="N15" s="100"/>
      <c r="O15" s="100"/>
      <c r="P15" s="100"/>
      <c r="Q15" s="100"/>
      <c r="R15" s="100"/>
      <c r="S15" s="100"/>
      <c r="T15" s="100"/>
      <c r="U15" s="100"/>
      <c r="V15" s="100"/>
      <c r="W15" s="100"/>
      <c r="X15" s="100"/>
      <c r="Y15" s="100"/>
      <c r="Z15" s="100"/>
    </row>
    <row r="16" spans="1:26" ht="16.5" customHeight="1">
      <c r="B16" s="96"/>
      <c r="C16" s="99"/>
      <c r="D16" s="100"/>
      <c r="E16" s="100"/>
      <c r="F16" s="100"/>
      <c r="G16" s="100"/>
      <c r="H16" s="100"/>
      <c r="I16" s="100"/>
      <c r="J16" s="100"/>
      <c r="K16" s="100"/>
      <c r="L16" s="100"/>
      <c r="M16" s="100"/>
      <c r="N16" s="100"/>
      <c r="O16" s="100"/>
      <c r="P16" s="100"/>
      <c r="Q16" s="100"/>
      <c r="R16" s="100"/>
      <c r="S16" s="100"/>
      <c r="T16" s="100"/>
      <c r="U16" s="100"/>
      <c r="V16" s="100"/>
      <c r="W16" s="100"/>
      <c r="X16" s="100"/>
      <c r="Y16" s="100"/>
      <c r="Z16" s="100"/>
    </row>
    <row r="17" spans="1:26">
      <c r="B17" s="96"/>
      <c r="C17" s="99"/>
      <c r="D17" s="100"/>
      <c r="E17" s="100"/>
      <c r="F17" s="100"/>
      <c r="G17" s="100"/>
      <c r="H17" s="100"/>
      <c r="I17" s="100"/>
      <c r="J17" s="100"/>
      <c r="K17" s="100"/>
      <c r="L17" s="100"/>
      <c r="M17" s="100"/>
      <c r="N17" s="100"/>
      <c r="O17" s="100"/>
      <c r="P17" s="100"/>
      <c r="Q17" s="100"/>
      <c r="R17" s="100"/>
      <c r="S17" s="100"/>
      <c r="T17" s="100"/>
      <c r="U17" s="100"/>
      <c r="V17" s="100"/>
      <c r="W17" s="100"/>
      <c r="X17" s="100"/>
      <c r="Y17" s="100"/>
      <c r="Z17" s="100"/>
    </row>
    <row r="18" spans="1:26">
      <c r="B18" s="96"/>
      <c r="C18" s="99"/>
      <c r="D18" s="100"/>
      <c r="E18" s="100"/>
      <c r="F18" s="100"/>
      <c r="G18" s="100"/>
      <c r="H18" s="100"/>
      <c r="I18" s="100"/>
      <c r="J18" s="100"/>
      <c r="K18" s="100"/>
      <c r="L18" s="100"/>
      <c r="M18" s="100"/>
      <c r="N18" s="100"/>
      <c r="O18" s="100"/>
      <c r="P18" s="100"/>
      <c r="Q18" s="100"/>
      <c r="R18" s="100"/>
      <c r="S18" s="100"/>
      <c r="T18" s="100"/>
      <c r="U18" s="100"/>
      <c r="V18" s="100"/>
      <c r="W18" s="100"/>
      <c r="X18" s="100"/>
      <c r="Y18" s="100"/>
      <c r="Z18" s="100"/>
    </row>
    <row r="19" spans="1:26">
      <c r="B19" s="96"/>
      <c r="C19" s="99"/>
      <c r="D19" s="100"/>
      <c r="E19" s="100"/>
      <c r="F19" s="100"/>
      <c r="G19" s="100"/>
      <c r="H19" s="100"/>
      <c r="I19" s="100"/>
      <c r="J19" s="100"/>
      <c r="K19" s="100"/>
      <c r="L19" s="100"/>
      <c r="M19" s="100"/>
      <c r="N19" s="100"/>
      <c r="O19" s="100"/>
      <c r="P19" s="100"/>
      <c r="Q19" s="100"/>
      <c r="R19" s="100"/>
      <c r="S19" s="100"/>
      <c r="T19" s="100"/>
      <c r="U19" s="100"/>
      <c r="V19" s="100"/>
      <c r="W19" s="100"/>
      <c r="X19" s="100"/>
      <c r="Y19" s="100"/>
      <c r="Z19" s="100"/>
    </row>
    <row r="20" spans="1:26">
      <c r="B20" s="96"/>
      <c r="C20" s="99"/>
      <c r="D20" s="100"/>
      <c r="E20" s="100"/>
      <c r="F20" s="100"/>
      <c r="G20" s="100"/>
      <c r="H20" s="100"/>
      <c r="I20" s="100"/>
      <c r="J20" s="100"/>
      <c r="K20" s="100"/>
      <c r="L20" s="100"/>
      <c r="M20" s="100"/>
      <c r="N20" s="100"/>
      <c r="O20" s="100"/>
      <c r="P20" s="100"/>
      <c r="Q20" s="100"/>
      <c r="R20" s="100"/>
      <c r="S20" s="100"/>
      <c r="T20" s="100"/>
      <c r="U20" s="100"/>
      <c r="V20" s="100"/>
      <c r="W20" s="100"/>
      <c r="X20" s="100"/>
      <c r="Y20" s="100"/>
      <c r="Z20" s="100"/>
    </row>
    <row r="21" spans="1:26">
      <c r="B21" s="96"/>
      <c r="C21" s="99"/>
      <c r="D21" s="100"/>
      <c r="E21" s="100"/>
      <c r="F21" s="100"/>
      <c r="G21" s="100"/>
      <c r="H21" s="100"/>
      <c r="I21" s="100"/>
      <c r="J21" s="100"/>
      <c r="K21" s="100"/>
      <c r="L21" s="100"/>
      <c r="M21" s="100"/>
      <c r="N21" s="100"/>
      <c r="O21" s="100"/>
      <c r="P21" s="100"/>
      <c r="Q21" s="100"/>
      <c r="R21" s="100"/>
      <c r="S21" s="100"/>
      <c r="T21" s="100"/>
      <c r="U21" s="100"/>
      <c r="V21" s="100"/>
      <c r="W21" s="100"/>
      <c r="X21" s="100"/>
      <c r="Y21" s="100"/>
      <c r="Z21" s="100"/>
    </row>
    <row r="22" spans="1:26">
      <c r="B22" s="96"/>
      <c r="C22" s="99"/>
      <c r="D22" s="100"/>
      <c r="E22" s="100"/>
      <c r="F22" s="100"/>
      <c r="G22" s="100"/>
      <c r="H22" s="100"/>
      <c r="I22" s="100"/>
      <c r="J22" s="100"/>
      <c r="K22" s="100"/>
      <c r="L22" s="100"/>
      <c r="M22" s="100"/>
      <c r="N22" s="100"/>
      <c r="O22" s="100"/>
      <c r="P22" s="100"/>
      <c r="Q22" s="100"/>
      <c r="R22" s="100"/>
      <c r="S22" s="100"/>
      <c r="T22" s="100"/>
      <c r="U22" s="100"/>
      <c r="V22" s="100"/>
      <c r="W22" s="100"/>
      <c r="X22" s="100"/>
      <c r="Y22" s="100"/>
      <c r="Z22" s="100"/>
    </row>
    <row r="23" spans="1:26" ht="18" customHeight="1">
      <c r="B23" s="96"/>
      <c r="C23" s="99"/>
      <c r="D23" s="100"/>
      <c r="E23" s="100"/>
      <c r="F23" s="100"/>
      <c r="G23" s="100"/>
      <c r="H23" s="100"/>
      <c r="I23" s="100"/>
      <c r="J23" s="100"/>
      <c r="K23" s="100"/>
      <c r="L23" s="100"/>
      <c r="M23" s="100"/>
      <c r="N23" s="100"/>
      <c r="O23" s="100"/>
      <c r="P23" s="100"/>
      <c r="Q23" s="100"/>
      <c r="R23" s="100"/>
      <c r="S23" s="100"/>
      <c r="T23" s="100"/>
      <c r="U23" s="100"/>
      <c r="V23" s="100"/>
      <c r="W23" s="100"/>
      <c r="X23" s="100"/>
      <c r="Y23" s="100"/>
      <c r="Z23" s="100"/>
    </row>
    <row r="24" spans="1:26">
      <c r="B24" s="96"/>
      <c r="C24" s="99"/>
      <c r="D24" s="100"/>
      <c r="E24" s="100"/>
      <c r="F24" s="100"/>
      <c r="G24" s="100"/>
      <c r="H24" s="100"/>
      <c r="I24" s="100"/>
      <c r="J24" s="100"/>
      <c r="K24" s="100"/>
      <c r="L24" s="100"/>
      <c r="M24" s="100"/>
      <c r="N24" s="100"/>
      <c r="O24" s="100"/>
      <c r="P24" s="100"/>
      <c r="Q24" s="100"/>
      <c r="R24" s="100"/>
      <c r="S24" s="100"/>
      <c r="T24" s="100"/>
      <c r="U24" s="100"/>
      <c r="V24" s="100"/>
      <c r="W24" s="100"/>
      <c r="X24" s="100"/>
      <c r="Y24" s="100"/>
      <c r="Z24" s="100"/>
    </row>
    <row r="25" spans="1:26">
      <c r="A25" s="102"/>
      <c r="B25" s="103"/>
      <c r="C25" s="104"/>
      <c r="D25" s="105"/>
      <c r="E25" s="102"/>
      <c r="F25" s="102"/>
      <c r="G25" s="102"/>
      <c r="H25" s="102"/>
      <c r="I25" s="102"/>
      <c r="J25" s="102"/>
      <c r="K25" s="102"/>
      <c r="L25" s="102"/>
      <c r="M25" s="102"/>
    </row>
    <row r="26" spans="1:26" ht="31.2" customHeight="1">
      <c r="B26" s="257" t="s">
        <v>64</v>
      </c>
      <c r="C26" s="257"/>
      <c r="D26" s="257"/>
    </row>
    <row r="27" spans="1:26" s="94" customFormat="1" ht="15.6">
      <c r="B27" s="95" t="s">
        <v>57</v>
      </c>
      <c r="C27" s="155">
        <v>44197</v>
      </c>
      <c r="D27" s="155">
        <v>44228</v>
      </c>
      <c r="E27" s="155">
        <v>44256</v>
      </c>
      <c r="F27" s="155">
        <v>44287</v>
      </c>
      <c r="G27" s="155">
        <v>44317</v>
      </c>
      <c r="H27" s="155">
        <v>44348</v>
      </c>
      <c r="I27" s="155">
        <v>44378</v>
      </c>
      <c r="J27" s="155">
        <v>44409</v>
      </c>
      <c r="K27" s="155">
        <v>44440</v>
      </c>
      <c r="L27" s="155">
        <v>44470</v>
      </c>
      <c r="M27" s="155">
        <v>44501</v>
      </c>
      <c r="N27" s="155">
        <v>44531</v>
      </c>
      <c r="O27" s="155">
        <v>44562</v>
      </c>
      <c r="P27" s="155">
        <v>44593</v>
      </c>
      <c r="Q27" s="155">
        <v>44621</v>
      </c>
      <c r="R27" s="155">
        <v>44652</v>
      </c>
      <c r="S27" s="155">
        <v>44682</v>
      </c>
      <c r="T27" s="155">
        <v>44713</v>
      </c>
      <c r="U27" s="155">
        <v>44743</v>
      </c>
      <c r="V27" s="155">
        <v>44774</v>
      </c>
      <c r="W27" s="155">
        <v>44805</v>
      </c>
      <c r="X27" s="155">
        <v>44835</v>
      </c>
      <c r="Y27" s="155">
        <v>44866</v>
      </c>
      <c r="Z27" s="155">
        <v>44896</v>
      </c>
    </row>
    <row r="28" spans="1:26" ht="15.6">
      <c r="B28" s="106"/>
      <c r="C28" s="101"/>
      <c r="D28" s="100"/>
      <c r="E28" s="100"/>
      <c r="F28" s="100"/>
      <c r="G28" s="100"/>
      <c r="H28" s="100"/>
      <c r="I28" s="100"/>
      <c r="J28" s="100"/>
      <c r="K28" s="100"/>
      <c r="L28" s="100"/>
      <c r="M28" s="100"/>
      <c r="N28" s="100"/>
      <c r="O28" s="100"/>
      <c r="P28" s="100"/>
      <c r="Q28" s="100"/>
      <c r="R28" s="100"/>
      <c r="S28" s="100"/>
      <c r="T28" s="100"/>
      <c r="U28" s="156"/>
      <c r="V28" s="156"/>
      <c r="W28" s="156"/>
      <c r="X28" s="156"/>
      <c r="Y28" s="156"/>
      <c r="Z28" s="156"/>
    </row>
    <row r="29" spans="1:26" ht="15.6">
      <c r="B29" s="106"/>
      <c r="C29" s="107"/>
      <c r="D29" s="100"/>
      <c r="E29" s="100"/>
      <c r="F29" s="100"/>
      <c r="G29" s="100"/>
      <c r="H29" s="100"/>
      <c r="I29" s="100"/>
      <c r="J29" s="100"/>
      <c r="K29" s="100"/>
      <c r="L29" s="100"/>
      <c r="M29" s="100"/>
      <c r="N29" s="100"/>
      <c r="O29" s="100"/>
      <c r="P29" s="100"/>
      <c r="Q29" s="100"/>
      <c r="R29" s="100"/>
      <c r="S29" s="100"/>
      <c r="T29" s="100"/>
      <c r="U29" s="156"/>
      <c r="V29" s="156"/>
      <c r="W29" s="156"/>
      <c r="X29" s="156"/>
      <c r="Y29" s="156"/>
      <c r="Z29" s="156"/>
    </row>
    <row r="30" spans="1:26" ht="15.6">
      <c r="B30" s="106"/>
      <c r="C30" s="107"/>
      <c r="D30" s="100"/>
      <c r="E30" s="100"/>
      <c r="F30" s="100"/>
      <c r="G30" s="100"/>
      <c r="H30" s="100"/>
      <c r="I30" s="100"/>
      <c r="J30" s="100"/>
      <c r="K30" s="100"/>
      <c r="L30" s="100"/>
      <c r="M30" s="100"/>
      <c r="N30" s="100"/>
      <c r="O30" s="100"/>
      <c r="P30" s="100"/>
      <c r="Q30" s="100"/>
      <c r="R30" s="100"/>
      <c r="S30" s="100"/>
      <c r="T30" s="100"/>
      <c r="U30" s="156"/>
      <c r="V30" s="156"/>
      <c r="W30" s="156"/>
      <c r="X30" s="156"/>
      <c r="Y30" s="156"/>
      <c r="Z30" s="156"/>
    </row>
    <row r="31" spans="1:26" ht="15.6">
      <c r="B31" s="106"/>
      <c r="C31" s="107"/>
      <c r="D31" s="100"/>
      <c r="E31" s="100"/>
      <c r="F31" s="100"/>
      <c r="G31" s="100"/>
      <c r="H31" s="100"/>
      <c r="I31" s="100"/>
      <c r="J31" s="100"/>
      <c r="K31" s="100"/>
      <c r="L31" s="100"/>
      <c r="M31" s="100"/>
      <c r="N31" s="100"/>
      <c r="O31" s="100"/>
      <c r="P31" s="100"/>
      <c r="Q31" s="100"/>
      <c r="R31" s="100"/>
      <c r="S31" s="100"/>
      <c r="T31" s="100"/>
      <c r="U31" s="156"/>
      <c r="V31" s="156"/>
      <c r="W31" s="156"/>
      <c r="X31" s="156"/>
      <c r="Y31" s="156"/>
      <c r="Z31" s="156"/>
    </row>
    <row r="32" spans="1:26" ht="15.6">
      <c r="B32" s="106"/>
      <c r="C32" s="107"/>
      <c r="D32" s="100"/>
      <c r="E32" s="100"/>
      <c r="F32" s="100"/>
      <c r="G32" s="100"/>
      <c r="H32" s="100"/>
      <c r="I32" s="100"/>
      <c r="J32" s="100"/>
      <c r="K32" s="100"/>
      <c r="L32" s="100"/>
      <c r="M32" s="100"/>
      <c r="N32" s="100"/>
      <c r="O32" s="100"/>
      <c r="P32" s="100"/>
      <c r="Q32" s="100"/>
      <c r="R32" s="100"/>
      <c r="S32" s="100"/>
      <c r="T32" s="100"/>
      <c r="U32" s="156"/>
      <c r="V32" s="156"/>
      <c r="W32" s="156"/>
      <c r="X32" s="156"/>
      <c r="Y32" s="156"/>
      <c r="Z32" s="156"/>
    </row>
    <row r="33" spans="2:26" ht="15.6">
      <c r="B33" s="106"/>
      <c r="C33" s="107"/>
      <c r="D33" s="100"/>
      <c r="E33" s="100"/>
      <c r="F33" s="100"/>
      <c r="G33" s="100"/>
      <c r="H33" s="100"/>
      <c r="I33" s="100"/>
      <c r="J33" s="100"/>
      <c r="K33" s="100"/>
      <c r="L33" s="100"/>
      <c r="M33" s="100"/>
      <c r="N33" s="100"/>
      <c r="O33" s="100"/>
      <c r="P33" s="100"/>
      <c r="Q33" s="100"/>
      <c r="R33" s="100"/>
      <c r="S33" s="100"/>
      <c r="T33" s="100"/>
      <c r="U33" s="156"/>
      <c r="V33" s="156"/>
      <c r="W33" s="156"/>
      <c r="X33" s="156"/>
      <c r="Y33" s="156"/>
      <c r="Z33" s="156"/>
    </row>
    <row r="34" spans="2:26" ht="15.6">
      <c r="B34" s="106"/>
      <c r="C34" s="107"/>
      <c r="D34" s="100"/>
      <c r="E34" s="100"/>
      <c r="F34" s="100"/>
      <c r="G34" s="100"/>
      <c r="H34" s="100"/>
      <c r="I34" s="100"/>
      <c r="J34" s="100"/>
      <c r="K34" s="100"/>
      <c r="L34" s="100"/>
      <c r="M34" s="100"/>
      <c r="N34" s="100"/>
      <c r="O34" s="100"/>
      <c r="P34" s="100"/>
      <c r="Q34" s="100"/>
      <c r="R34" s="100"/>
      <c r="S34" s="100"/>
      <c r="T34" s="100"/>
      <c r="U34" s="156"/>
      <c r="V34" s="156"/>
      <c r="W34" s="156"/>
      <c r="X34" s="156"/>
      <c r="Y34" s="156"/>
      <c r="Z34" s="156"/>
    </row>
    <row r="35" spans="2:26" ht="15.6">
      <c r="B35" s="106"/>
      <c r="C35" s="107"/>
      <c r="D35" s="100"/>
      <c r="E35" s="100"/>
      <c r="F35" s="100"/>
      <c r="G35" s="100"/>
      <c r="H35" s="100"/>
      <c r="I35" s="100"/>
      <c r="J35" s="100"/>
      <c r="K35" s="100"/>
      <c r="L35" s="100"/>
      <c r="M35" s="100"/>
      <c r="N35" s="100"/>
      <c r="O35" s="100"/>
      <c r="P35" s="100"/>
      <c r="Q35" s="100"/>
      <c r="R35" s="100"/>
      <c r="S35" s="100"/>
      <c r="T35" s="100"/>
      <c r="U35" s="156"/>
      <c r="V35" s="156"/>
      <c r="W35" s="156"/>
      <c r="X35" s="156"/>
      <c r="Y35" s="156"/>
      <c r="Z35" s="156"/>
    </row>
    <row r="36" spans="2:26" ht="15.6">
      <c r="B36" s="106"/>
      <c r="C36" s="107"/>
      <c r="D36" s="100"/>
      <c r="E36" s="100"/>
      <c r="F36" s="100"/>
      <c r="G36" s="100"/>
      <c r="H36" s="100"/>
      <c r="I36" s="100"/>
      <c r="J36" s="100"/>
      <c r="K36" s="100"/>
      <c r="L36" s="100"/>
      <c r="M36" s="100"/>
      <c r="N36" s="100"/>
      <c r="O36" s="100"/>
      <c r="P36" s="100"/>
      <c r="Q36" s="100"/>
      <c r="R36" s="100"/>
      <c r="S36" s="100"/>
      <c r="T36" s="100"/>
      <c r="U36" s="156"/>
      <c r="V36" s="156"/>
      <c r="W36" s="156"/>
      <c r="X36" s="156"/>
      <c r="Y36" s="156"/>
      <c r="Z36" s="156"/>
    </row>
    <row r="37" spans="2:26" ht="15.6">
      <c r="B37" s="106"/>
      <c r="C37" s="107"/>
      <c r="D37" s="100"/>
      <c r="E37" s="100"/>
      <c r="F37" s="100"/>
      <c r="G37" s="100"/>
      <c r="H37" s="100"/>
      <c r="I37" s="100"/>
      <c r="J37" s="100"/>
      <c r="K37" s="100"/>
      <c r="L37" s="100"/>
      <c r="M37" s="100"/>
      <c r="N37" s="100"/>
      <c r="O37" s="100"/>
      <c r="P37" s="100"/>
      <c r="Q37" s="100"/>
      <c r="R37" s="100"/>
      <c r="S37" s="100"/>
      <c r="T37" s="100"/>
      <c r="U37" s="156"/>
      <c r="V37" s="156"/>
      <c r="W37" s="156"/>
      <c r="X37" s="156"/>
      <c r="Y37" s="156"/>
      <c r="Z37" s="156"/>
    </row>
    <row r="38" spans="2:26" ht="15.6">
      <c r="B38" s="106"/>
      <c r="C38" s="107"/>
      <c r="D38" s="100"/>
      <c r="E38" s="100"/>
      <c r="F38" s="100"/>
      <c r="G38" s="100"/>
      <c r="H38" s="100"/>
      <c r="I38" s="100"/>
      <c r="J38" s="100"/>
      <c r="K38" s="100"/>
      <c r="L38" s="100"/>
      <c r="M38" s="100"/>
      <c r="N38" s="100"/>
      <c r="O38" s="100"/>
      <c r="P38" s="100"/>
      <c r="Q38" s="100"/>
      <c r="R38" s="100"/>
      <c r="S38" s="100"/>
      <c r="T38" s="100"/>
      <c r="U38" s="156"/>
      <c r="V38" s="156"/>
      <c r="W38" s="156"/>
      <c r="X38" s="156"/>
      <c r="Y38" s="156"/>
      <c r="Z38" s="156"/>
    </row>
    <row r="39" spans="2:26" ht="15.6">
      <c r="B39" s="106"/>
      <c r="C39" s="107"/>
      <c r="D39" s="100"/>
      <c r="E39" s="100"/>
      <c r="F39" s="100"/>
      <c r="G39" s="100"/>
      <c r="H39" s="100"/>
      <c r="I39" s="100"/>
      <c r="J39" s="100"/>
      <c r="K39" s="100"/>
      <c r="L39" s="100"/>
      <c r="M39" s="100"/>
      <c r="N39" s="100"/>
      <c r="O39" s="100"/>
      <c r="P39" s="100"/>
      <c r="Q39" s="100"/>
      <c r="R39" s="100"/>
      <c r="S39" s="100"/>
      <c r="T39" s="100"/>
      <c r="U39" s="156"/>
      <c r="V39" s="156"/>
      <c r="W39" s="156"/>
      <c r="X39" s="156"/>
      <c r="Y39" s="156"/>
      <c r="Z39" s="156"/>
    </row>
    <row r="40" spans="2:26" ht="15.6">
      <c r="B40" s="106"/>
      <c r="C40" s="107"/>
      <c r="D40" s="100"/>
      <c r="E40" s="100"/>
      <c r="F40" s="100"/>
      <c r="G40" s="100"/>
      <c r="H40" s="100"/>
      <c r="I40" s="100"/>
      <c r="J40" s="100"/>
      <c r="K40" s="100"/>
      <c r="L40" s="100"/>
      <c r="M40" s="100"/>
      <c r="N40" s="100"/>
      <c r="O40" s="100"/>
      <c r="P40" s="100"/>
      <c r="Q40" s="100"/>
      <c r="R40" s="100"/>
      <c r="S40" s="100"/>
      <c r="T40" s="100"/>
      <c r="U40" s="156"/>
      <c r="V40" s="156"/>
      <c r="W40" s="156"/>
      <c r="X40" s="156"/>
      <c r="Y40" s="156"/>
      <c r="Z40" s="156"/>
    </row>
  </sheetData>
  <mergeCells count="7">
    <mergeCell ref="B26:D26"/>
    <mergeCell ref="B1:D1"/>
    <mergeCell ref="B2:D2"/>
    <mergeCell ref="B3:D3"/>
    <mergeCell ref="B5:D5"/>
    <mergeCell ref="B10:D10"/>
    <mergeCell ref="B4:D4"/>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0"/>
  <sheetViews>
    <sheetView zoomScale="72" zoomScaleNormal="72" workbookViewId="0">
      <selection activeCell="C10" sqref="C10"/>
    </sheetView>
  </sheetViews>
  <sheetFormatPr defaultColWidth="8.7109375" defaultRowHeight="15"/>
  <cols>
    <col min="1" max="1" width="7" style="92" customWidth="1"/>
    <col min="2" max="2" width="21.140625" style="92" customWidth="1"/>
    <col min="3" max="3" width="28.28515625" style="92" customWidth="1"/>
    <col min="4" max="4" width="20.28515625" style="92" customWidth="1"/>
    <col min="5" max="5" width="26.85546875" style="92" customWidth="1"/>
    <col min="6" max="6" width="20.28515625" style="92" customWidth="1"/>
    <col min="7" max="19" width="10.7109375" style="92" customWidth="1"/>
    <col min="20" max="16384" width="8.7109375" style="92"/>
  </cols>
  <sheetData>
    <row r="1" spans="1:8" s="91" customFormat="1" ht="15.6">
      <c r="B1" s="258"/>
      <c r="C1" s="258"/>
      <c r="D1" s="258"/>
      <c r="E1" s="258"/>
    </row>
    <row r="2" spans="1:8" s="88" customFormat="1" ht="15.6">
      <c r="B2" s="208" t="s">
        <v>67</v>
      </c>
      <c r="C2" s="208"/>
      <c r="D2" s="208"/>
      <c r="E2" s="208"/>
    </row>
    <row r="3" spans="1:8" s="88" customFormat="1">
      <c r="B3" s="223" t="str">
        <f>+Certification!B4</f>
        <v>Company Name</v>
      </c>
      <c r="C3" s="223"/>
      <c r="D3" s="223"/>
      <c r="E3" s="223"/>
    </row>
    <row r="4" spans="1:8" s="88" customFormat="1">
      <c r="B4" s="223" t="str">
        <f>+Certification!B5</f>
        <v>LSE Load ID</v>
      </c>
      <c r="C4" s="223"/>
      <c r="D4" s="223"/>
      <c r="E4" s="223"/>
    </row>
    <row r="5" spans="1:8" s="88" customFormat="1">
      <c r="B5" s="203"/>
      <c r="C5" s="203"/>
      <c r="D5" s="203"/>
      <c r="E5" s="203"/>
    </row>
    <row r="6" spans="1:8" s="90" customFormat="1">
      <c r="A6" s="92"/>
      <c r="B6" s="159" t="s">
        <v>60</v>
      </c>
      <c r="C6" s="160"/>
      <c r="D6" s="160"/>
      <c r="E6" s="160"/>
      <c r="F6" s="160"/>
    </row>
    <row r="7" spans="1:8" s="90" customFormat="1" ht="30" customHeight="1">
      <c r="A7" s="92"/>
      <c r="B7" s="261" t="s">
        <v>68</v>
      </c>
      <c r="C7" s="261"/>
      <c r="D7" s="261"/>
      <c r="E7" s="261"/>
      <c r="F7" s="261"/>
    </row>
    <row r="8" spans="1:8" s="88" customFormat="1" ht="9.6" customHeight="1" thickBot="1">
      <c r="B8" s="93"/>
      <c r="C8" s="260"/>
      <c r="D8" s="260"/>
      <c r="E8" s="260"/>
      <c r="F8" s="260"/>
    </row>
    <row r="9" spans="1:8" ht="87.75" customHeight="1" thickBot="1">
      <c r="B9" s="108" t="s">
        <v>58</v>
      </c>
      <c r="C9" s="78" t="s">
        <v>57</v>
      </c>
      <c r="D9" s="78" t="s">
        <v>61</v>
      </c>
      <c r="E9" s="78" t="s">
        <v>59</v>
      </c>
      <c r="F9" s="78" t="s">
        <v>62</v>
      </c>
      <c r="G9" s="84"/>
      <c r="H9" s="84"/>
    </row>
    <row r="10" spans="1:8">
      <c r="B10" s="109"/>
      <c r="C10" s="110"/>
      <c r="D10" s="111"/>
      <c r="E10" s="112"/>
      <c r="F10" s="112"/>
    </row>
    <row r="11" spans="1:8">
      <c r="B11" s="109"/>
      <c r="C11" s="113"/>
      <c r="D11" s="111"/>
      <c r="E11" s="112"/>
      <c r="F11" s="112"/>
    </row>
    <row r="12" spans="1:8">
      <c r="B12" s="109"/>
      <c r="C12" s="113"/>
      <c r="D12" s="111"/>
      <c r="E12" s="112"/>
      <c r="F12" s="112"/>
    </row>
    <row r="13" spans="1:8">
      <c r="B13" s="109"/>
      <c r="C13" s="113"/>
      <c r="D13" s="111"/>
      <c r="E13" s="112"/>
      <c r="F13" s="112"/>
    </row>
    <row r="14" spans="1:8" ht="16.5" customHeight="1">
      <c r="B14" s="109"/>
      <c r="C14" s="113"/>
      <c r="D14" s="111"/>
      <c r="E14" s="112"/>
      <c r="F14" s="112"/>
    </row>
    <row r="15" spans="1:8">
      <c r="B15" s="109"/>
      <c r="C15" s="113"/>
      <c r="D15" s="111"/>
      <c r="E15" s="112"/>
      <c r="F15" s="112"/>
    </row>
    <row r="16" spans="1:8">
      <c r="B16" s="109"/>
      <c r="C16" s="113"/>
      <c r="D16" s="111"/>
      <c r="E16" s="112"/>
      <c r="F16" s="112"/>
    </row>
    <row r="17" spans="2:6">
      <c r="B17" s="109"/>
      <c r="C17" s="113"/>
      <c r="D17" s="111"/>
      <c r="E17" s="112"/>
      <c r="F17" s="112"/>
    </row>
    <row r="18" spans="2:6">
      <c r="B18" s="109"/>
      <c r="C18" s="113"/>
      <c r="D18" s="111"/>
      <c r="E18" s="112"/>
      <c r="F18" s="112"/>
    </row>
    <row r="19" spans="2:6">
      <c r="B19" s="109"/>
      <c r="C19" s="113"/>
      <c r="D19" s="111"/>
      <c r="E19" s="112"/>
      <c r="F19" s="112"/>
    </row>
    <row r="20" spans="2:6">
      <c r="B20" s="109"/>
      <c r="C20" s="113"/>
      <c r="D20" s="111"/>
      <c r="E20" s="112"/>
      <c r="F20" s="112"/>
    </row>
    <row r="21" spans="2:6" ht="18" customHeight="1">
      <c r="B21" s="109"/>
      <c r="C21" s="113"/>
      <c r="D21" s="111"/>
      <c r="E21" s="112"/>
      <c r="F21" s="112"/>
    </row>
    <row r="22" spans="2:6">
      <c r="B22" s="109"/>
      <c r="C22" s="113"/>
      <c r="D22" s="111"/>
      <c r="E22" s="112"/>
      <c r="F22" s="112"/>
    </row>
    <row r="23" spans="2:6">
      <c r="B23" s="109"/>
      <c r="C23" s="113"/>
      <c r="D23" s="111"/>
      <c r="E23" s="112"/>
      <c r="F23" s="112"/>
    </row>
    <row r="24" spans="2:6">
      <c r="B24" s="109"/>
      <c r="C24" s="113"/>
      <c r="D24" s="111"/>
      <c r="E24" s="112"/>
      <c r="F24" s="112"/>
    </row>
    <row r="25" spans="2:6">
      <c r="B25" s="109"/>
      <c r="C25" s="114"/>
      <c r="D25" s="115"/>
      <c r="E25" s="112"/>
      <c r="F25" s="112"/>
    </row>
    <row r="26" spans="2:6">
      <c r="B26" s="109"/>
      <c r="C26" s="114"/>
      <c r="D26" s="115"/>
      <c r="E26" s="112"/>
      <c r="F26" s="112"/>
    </row>
    <row r="27" spans="2:6">
      <c r="B27" s="109"/>
      <c r="C27" s="116"/>
      <c r="D27" s="101"/>
      <c r="E27" s="112"/>
      <c r="F27" s="112"/>
    </row>
    <row r="28" spans="2:6">
      <c r="B28" s="109"/>
      <c r="C28" s="116"/>
      <c r="D28" s="101"/>
      <c r="E28" s="112"/>
      <c r="F28" s="112"/>
    </row>
    <row r="29" spans="2:6">
      <c r="B29" s="109"/>
      <c r="C29" s="116"/>
      <c r="D29" s="101"/>
      <c r="E29" s="112"/>
      <c r="F29" s="112"/>
    </row>
    <row r="30" spans="2:6">
      <c r="B30" s="109"/>
      <c r="C30" s="116"/>
      <c r="D30" s="101"/>
      <c r="E30" s="112"/>
      <c r="F30" s="112"/>
    </row>
    <row r="31" spans="2:6">
      <c r="B31" s="109"/>
      <c r="C31" s="116"/>
      <c r="D31" s="101"/>
      <c r="E31" s="112"/>
      <c r="F31" s="112"/>
    </row>
    <row r="32" spans="2:6">
      <c r="B32" s="109"/>
      <c r="C32" s="116"/>
      <c r="D32" s="101"/>
      <c r="E32" s="112"/>
      <c r="F32" s="112"/>
    </row>
    <row r="33" spans="2:6">
      <c r="B33" s="109"/>
      <c r="C33" s="117"/>
      <c r="D33" s="107"/>
      <c r="E33" s="112"/>
      <c r="F33" s="112"/>
    </row>
    <row r="35" spans="2:6" ht="15.6">
      <c r="C35" s="89"/>
    </row>
    <row r="36" spans="2:6" ht="15.6">
      <c r="C36" s="89"/>
    </row>
    <row r="37" spans="2:6" ht="15.6">
      <c r="C37" s="89"/>
    </row>
    <row r="38" spans="2:6" ht="15.6">
      <c r="C38" s="89"/>
    </row>
    <row r="39" spans="2:6" ht="15.6">
      <c r="C39" s="89"/>
    </row>
    <row r="40" spans="2:6" ht="15.6">
      <c r="C40" s="89"/>
    </row>
  </sheetData>
  <mergeCells count="6">
    <mergeCell ref="C8:F8"/>
    <mergeCell ref="B1:E1"/>
    <mergeCell ref="B2:E2"/>
    <mergeCell ref="B3:E3"/>
    <mergeCell ref="B4:E4"/>
    <mergeCell ref="B7:F7"/>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F49" sqref="F49"/>
    </sheetView>
  </sheetViews>
  <sheetFormatPr defaultRowHeight="10.199999999999999"/>
  <cols>
    <col min="12" max="12" width="1.42578125" customWidth="1"/>
  </cols>
  <sheetData/>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5"/>
  <sheetViews>
    <sheetView topLeftCell="B1" zoomScale="84" zoomScaleNormal="84" workbookViewId="0">
      <selection activeCell="B9" sqref="B9"/>
    </sheetView>
  </sheetViews>
  <sheetFormatPr defaultColWidth="8.7109375" defaultRowHeight="13.2"/>
  <cols>
    <col min="1" max="1" width="6.140625" style="1" hidden="1" customWidth="1"/>
    <col min="2" max="2" width="146.42578125" style="1" customWidth="1"/>
    <col min="3" max="16384" width="8.7109375" style="1"/>
  </cols>
  <sheetData>
    <row r="1" spans="1:2" ht="15.6">
      <c r="A1" s="2"/>
      <c r="B1" s="191" t="s">
        <v>0</v>
      </c>
    </row>
    <row r="2" spans="1:2" ht="15.6">
      <c r="A2" s="2"/>
      <c r="B2" s="192" t="s">
        <v>126</v>
      </c>
    </row>
    <row r="3" spans="1:2" ht="15.6">
      <c r="A3" s="2"/>
      <c r="B3" s="191" t="s">
        <v>103</v>
      </c>
    </row>
    <row r="4" spans="1:2" ht="12.75" customHeight="1">
      <c r="A4" s="2"/>
      <c r="B4" s="193"/>
    </row>
    <row r="5" spans="1:2">
      <c r="A5" s="2"/>
      <c r="B5" s="194" t="s">
        <v>1</v>
      </c>
    </row>
    <row r="6" spans="1:2" ht="24.6" customHeight="1">
      <c r="A6" s="2"/>
      <c r="B6" s="195" t="s">
        <v>137</v>
      </c>
    </row>
    <row r="7" spans="1:2" ht="17.25" customHeight="1">
      <c r="A7" s="2"/>
      <c r="B7" s="206" t="s">
        <v>122</v>
      </c>
    </row>
    <row r="8" spans="1:2" ht="18" customHeight="1">
      <c r="A8" s="2"/>
      <c r="B8" s="196" t="s">
        <v>127</v>
      </c>
    </row>
    <row r="9" spans="1:2" ht="40.200000000000003" customHeight="1">
      <c r="A9" s="2"/>
      <c r="B9" s="197" t="s">
        <v>128</v>
      </c>
    </row>
    <row r="10" spans="1:2">
      <c r="A10" s="2"/>
      <c r="B10" s="200"/>
    </row>
    <row r="11" spans="1:2">
      <c r="B11" s="201"/>
    </row>
    <row r="12" spans="1:2">
      <c r="B12" s="201"/>
    </row>
    <row r="13" spans="1:2">
      <c r="B13" s="201"/>
    </row>
    <row r="55" ht="17.25" customHeight="1"/>
  </sheetData>
  <hyperlinks>
    <hyperlink ref="B7" r:id="rId1" display="rafiling@energy.ca.gov" xr:uid="{00000000-0004-0000-0100-000000000000}"/>
  </hyperlinks>
  <pageMargins left="0.7" right="0.7" top="0.75" bottom="0.75" header="0.3" footer="0.3"/>
  <pageSetup scale="81" fitToHeight="2" orientation="portrait" r:id="rId2"/>
  <headerFooter alignWithMargins="0">
    <oddHeader>&amp;L&amp;D
&amp;CRESOURCE ADEQUACY 2021 YEAR-AHEAD FORECAST SUBMITTAL</oddHeader>
    <oddFooter>&amp;L&amp;F&amp;C&amp;P of &amp;N&amp;R&amp;A</oddFooter>
  </headerFooter>
  <rowBreaks count="1" manualBreakCount="1">
    <brk id="59"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6"/>
  <sheetViews>
    <sheetView tabSelected="1" zoomScale="80" zoomScaleNormal="80" workbookViewId="0">
      <selection activeCell="B7" sqref="B7:L7"/>
    </sheetView>
  </sheetViews>
  <sheetFormatPr defaultRowHeight="10.199999999999999"/>
  <cols>
    <col min="1" max="1" width="4.28515625" customWidth="1"/>
    <col min="4" max="4" width="13.85546875" customWidth="1"/>
    <col min="5" max="5" width="10.85546875" customWidth="1"/>
    <col min="9" max="9" width="12.28515625" customWidth="1"/>
    <col min="10" max="10" width="12.7109375" customWidth="1"/>
    <col min="11" max="11" width="4.140625" customWidth="1"/>
    <col min="12" max="13" width="12.28515625" customWidth="1"/>
  </cols>
  <sheetData>
    <row r="1" spans="1:13" ht="13.2">
      <c r="A1" s="27"/>
      <c r="B1" s="26"/>
      <c r="C1" s="26"/>
      <c r="D1" s="26"/>
      <c r="E1" s="28"/>
      <c r="F1" s="28"/>
      <c r="G1" s="28"/>
      <c r="H1" s="28"/>
      <c r="I1" s="28"/>
      <c r="J1" s="28"/>
      <c r="K1" s="28"/>
      <c r="L1" s="28"/>
    </row>
    <row r="2" spans="1:13" ht="15.6">
      <c r="A2" s="27"/>
      <c r="B2" s="208" t="s">
        <v>63</v>
      </c>
      <c r="C2" s="208"/>
      <c r="D2" s="208"/>
      <c r="E2" s="208"/>
      <c r="F2" s="208"/>
      <c r="G2" s="208"/>
      <c r="H2" s="208"/>
      <c r="I2" s="208"/>
      <c r="J2" s="208"/>
      <c r="K2" s="208"/>
      <c r="L2" s="208"/>
      <c r="M2" s="208"/>
    </row>
    <row r="3" spans="1:13" ht="13.2">
      <c r="A3" s="27"/>
      <c r="B3" s="209" t="str">
        <f>+coname</f>
        <v>Company Name</v>
      </c>
      <c r="C3" s="209"/>
      <c r="D3" s="209"/>
      <c r="E3" s="209"/>
      <c r="F3" s="209"/>
      <c r="G3" s="209"/>
      <c r="H3" s="209"/>
      <c r="I3" s="209"/>
      <c r="J3" s="209"/>
      <c r="K3" s="209"/>
      <c r="L3" s="209"/>
      <c r="M3" s="209"/>
    </row>
    <row r="4" spans="1:13" ht="13.2">
      <c r="A4" s="27"/>
      <c r="B4" s="209" t="str">
        <f>Certification!B5</f>
        <v>LSE Load ID</v>
      </c>
      <c r="C4" s="209"/>
      <c r="D4" s="209"/>
      <c r="E4" s="209"/>
      <c r="F4" s="209"/>
      <c r="G4" s="209"/>
      <c r="H4" s="209"/>
      <c r="I4" s="209"/>
      <c r="J4" s="209"/>
      <c r="K4" s="209"/>
      <c r="L4" s="209"/>
      <c r="M4" s="209"/>
    </row>
    <row r="5" spans="1:13" ht="13.2">
      <c r="A5" s="27"/>
      <c r="B5" s="26" t="s">
        <v>139</v>
      </c>
      <c r="C5" s="26"/>
      <c r="D5" s="26"/>
      <c r="E5" s="26"/>
      <c r="F5" s="26"/>
      <c r="G5" s="26"/>
      <c r="H5" s="26"/>
      <c r="I5" s="26"/>
      <c r="J5" s="26"/>
      <c r="K5" s="26"/>
      <c r="L5" s="26"/>
    </row>
    <row r="6" spans="1:13" ht="13.2">
      <c r="A6" s="29"/>
      <c r="B6" s="41" t="s">
        <v>140</v>
      </c>
      <c r="C6" s="41"/>
      <c r="D6" s="41"/>
      <c r="E6" s="119"/>
      <c r="F6" s="120"/>
      <c r="G6" s="120"/>
      <c r="H6" s="120"/>
      <c r="I6" s="120"/>
      <c r="J6" s="120"/>
      <c r="K6" s="120"/>
      <c r="L6" s="120"/>
      <c r="M6" s="85"/>
    </row>
    <row r="7" spans="1:13" ht="13.2">
      <c r="A7" s="29"/>
      <c r="B7" s="214" t="s">
        <v>29</v>
      </c>
      <c r="C7" s="214"/>
      <c r="D7" s="214"/>
      <c r="E7" s="214"/>
      <c r="F7" s="214"/>
      <c r="G7" s="214"/>
      <c r="H7" s="214"/>
      <c r="I7" s="214"/>
      <c r="J7" s="214"/>
      <c r="K7" s="214"/>
      <c r="L7" s="214"/>
      <c r="M7" s="85"/>
    </row>
    <row r="8" spans="1:13" ht="13.2">
      <c r="A8" s="29"/>
      <c r="B8" s="214" t="s">
        <v>39</v>
      </c>
      <c r="C8" s="214"/>
      <c r="D8" s="214"/>
      <c r="E8" s="214"/>
      <c r="F8" s="214"/>
      <c r="G8" s="214"/>
      <c r="H8" s="214"/>
      <c r="I8" s="214"/>
      <c r="J8" s="214"/>
      <c r="K8" s="214"/>
      <c r="L8" s="214"/>
      <c r="M8" s="85"/>
    </row>
    <row r="9" spans="1:13" ht="13.2">
      <c r="A9" s="29"/>
      <c r="B9" s="214" t="s">
        <v>38</v>
      </c>
      <c r="C9" s="214"/>
      <c r="D9" s="214"/>
      <c r="E9" s="214"/>
      <c r="F9" s="214"/>
      <c r="G9" s="214"/>
      <c r="H9" s="214"/>
      <c r="I9" s="214"/>
      <c r="J9" s="214"/>
      <c r="K9" s="214"/>
      <c r="L9" s="214"/>
      <c r="M9" s="85"/>
    </row>
    <row r="10" spans="1:13" ht="13.2">
      <c r="A10" s="30"/>
      <c r="B10" s="216" t="s">
        <v>30</v>
      </c>
      <c r="C10" s="216"/>
      <c r="D10" s="216"/>
      <c r="E10" s="216"/>
      <c r="F10" s="216"/>
      <c r="G10" s="216"/>
      <c r="H10" s="216"/>
      <c r="I10" s="216"/>
      <c r="J10" s="216"/>
      <c r="K10" s="216"/>
      <c r="L10" s="216"/>
      <c r="M10" s="85"/>
    </row>
    <row r="11" spans="1:13" ht="13.8" thickBot="1">
      <c r="A11" s="30"/>
      <c r="B11" s="215" t="s">
        <v>129</v>
      </c>
      <c r="C11" s="215"/>
      <c r="D11" s="215"/>
      <c r="E11" s="215"/>
      <c r="F11" s="215"/>
      <c r="G11" s="215"/>
      <c r="H11" s="215"/>
      <c r="I11" s="215"/>
      <c r="J11" s="215"/>
      <c r="K11" s="215"/>
      <c r="L11" s="215"/>
      <c r="M11" s="215"/>
    </row>
    <row r="12" spans="1:13" ht="25.5" customHeight="1" thickBot="1">
      <c r="A12" s="30"/>
      <c r="B12" s="210" t="s">
        <v>43</v>
      </c>
      <c r="C12" s="210"/>
      <c r="D12" s="210"/>
      <c r="E12" s="210"/>
      <c r="F12" s="210"/>
      <c r="G12" s="210"/>
      <c r="H12" s="210"/>
      <c r="I12" s="210"/>
      <c r="J12" s="210"/>
      <c r="K12" s="31"/>
      <c r="L12" s="217" t="s">
        <v>41</v>
      </c>
      <c r="M12" s="218"/>
    </row>
    <row r="13" spans="1:13" ht="40.5" customHeight="1" thickBot="1">
      <c r="A13" s="27"/>
      <c r="B13" s="42"/>
      <c r="C13" s="42"/>
      <c r="D13" s="86"/>
      <c r="E13" s="211" t="s">
        <v>40</v>
      </c>
      <c r="F13" s="212"/>
      <c r="G13" s="212"/>
      <c r="H13" s="212"/>
      <c r="I13" s="212"/>
      <c r="J13" s="213"/>
      <c r="K13" s="33"/>
      <c r="L13" s="83" t="s">
        <v>33</v>
      </c>
      <c r="M13" s="83" t="s">
        <v>37</v>
      </c>
    </row>
    <row r="14" spans="1:13" ht="69" customHeight="1" thickBot="1">
      <c r="A14" s="34"/>
      <c r="B14" s="32" t="s">
        <v>46</v>
      </c>
      <c r="C14" s="32" t="s">
        <v>34</v>
      </c>
      <c r="D14" s="118" t="s">
        <v>36</v>
      </c>
      <c r="E14" s="43" t="s">
        <v>27</v>
      </c>
      <c r="F14" s="43" t="s">
        <v>45</v>
      </c>
      <c r="G14" s="44" t="s">
        <v>28</v>
      </c>
      <c r="H14" s="45" t="s">
        <v>31</v>
      </c>
      <c r="I14" s="45" t="s">
        <v>32</v>
      </c>
      <c r="J14" s="45" t="s">
        <v>42</v>
      </c>
      <c r="K14" s="46"/>
      <c r="L14" s="47" t="s">
        <v>35</v>
      </c>
      <c r="M14" s="47" t="s">
        <v>35</v>
      </c>
    </row>
    <row r="15" spans="1:13" ht="13.2">
      <c r="A15" s="35"/>
      <c r="B15" s="36" t="s">
        <v>47</v>
      </c>
      <c r="C15" s="36">
        <v>44197</v>
      </c>
      <c r="D15" s="40"/>
      <c r="E15" s="40"/>
      <c r="F15" s="40"/>
      <c r="G15" s="40">
        <f t="shared" ref="G15:G46" si="0">SUM(E15:F15)</f>
        <v>0</v>
      </c>
      <c r="H15" s="40">
        <f>+G15*0.025</f>
        <v>0</v>
      </c>
      <c r="I15" s="40">
        <f>+G15*0.005</f>
        <v>0</v>
      </c>
      <c r="J15" s="40">
        <f>SUM(G15:I15)</f>
        <v>0</v>
      </c>
      <c r="K15" s="37"/>
      <c r="L15" s="38"/>
      <c r="M15" s="38"/>
    </row>
    <row r="16" spans="1:13" ht="13.2">
      <c r="A16" s="35"/>
      <c r="B16" s="36" t="s">
        <v>47</v>
      </c>
      <c r="C16" s="36">
        <v>44228</v>
      </c>
      <c r="D16" s="40"/>
      <c r="E16" s="40"/>
      <c r="F16" s="40"/>
      <c r="G16" s="40">
        <f t="shared" si="0"/>
        <v>0</v>
      </c>
      <c r="H16" s="40">
        <f t="shared" ref="H16:H34" si="1">+G16*0.025</f>
        <v>0</v>
      </c>
      <c r="I16" s="40">
        <f t="shared" ref="I16:I38" si="2">+G16*0.005</f>
        <v>0</v>
      </c>
      <c r="J16" s="40">
        <f t="shared" ref="J16:J34" si="3">SUM(G16:I16)</f>
        <v>0</v>
      </c>
      <c r="K16" s="37"/>
      <c r="L16" s="38"/>
      <c r="M16" s="38"/>
    </row>
    <row r="17" spans="1:13" ht="13.2">
      <c r="A17" s="35"/>
      <c r="B17" s="36" t="s">
        <v>47</v>
      </c>
      <c r="C17" s="36">
        <v>44256</v>
      </c>
      <c r="D17" s="40"/>
      <c r="E17" s="40"/>
      <c r="F17" s="40"/>
      <c r="G17" s="40">
        <f t="shared" si="0"/>
        <v>0</v>
      </c>
      <c r="H17" s="40">
        <f t="shared" si="1"/>
        <v>0</v>
      </c>
      <c r="I17" s="40">
        <f t="shared" si="2"/>
        <v>0</v>
      </c>
      <c r="J17" s="40">
        <f t="shared" si="3"/>
        <v>0</v>
      </c>
      <c r="K17" s="37"/>
      <c r="L17" s="38"/>
      <c r="M17" s="38"/>
    </row>
    <row r="18" spans="1:13" ht="13.2">
      <c r="A18" s="35"/>
      <c r="B18" s="36" t="s">
        <v>47</v>
      </c>
      <c r="C18" s="36">
        <v>44287</v>
      </c>
      <c r="D18" s="40"/>
      <c r="E18" s="40"/>
      <c r="F18" s="40"/>
      <c r="G18" s="40">
        <f t="shared" si="0"/>
        <v>0</v>
      </c>
      <c r="H18" s="40">
        <f t="shared" si="1"/>
        <v>0</v>
      </c>
      <c r="I18" s="40">
        <f t="shared" si="2"/>
        <v>0</v>
      </c>
      <c r="J18" s="40">
        <f t="shared" si="3"/>
        <v>0</v>
      </c>
      <c r="K18" s="37"/>
      <c r="L18" s="38"/>
      <c r="M18" s="38"/>
    </row>
    <row r="19" spans="1:13" ht="13.2">
      <c r="A19" s="35"/>
      <c r="B19" s="36" t="s">
        <v>47</v>
      </c>
      <c r="C19" s="36">
        <v>44317</v>
      </c>
      <c r="D19" s="40"/>
      <c r="E19" s="40"/>
      <c r="F19" s="40"/>
      <c r="G19" s="40">
        <f t="shared" si="0"/>
        <v>0</v>
      </c>
      <c r="H19" s="40">
        <f t="shared" si="1"/>
        <v>0</v>
      </c>
      <c r="I19" s="40">
        <f t="shared" si="2"/>
        <v>0</v>
      </c>
      <c r="J19" s="40">
        <f t="shared" si="3"/>
        <v>0</v>
      </c>
      <c r="K19" s="37"/>
      <c r="L19" s="38"/>
      <c r="M19" s="38"/>
    </row>
    <row r="20" spans="1:13" ht="13.2">
      <c r="A20" s="35"/>
      <c r="B20" s="36" t="s">
        <v>47</v>
      </c>
      <c r="C20" s="36">
        <v>44348</v>
      </c>
      <c r="D20" s="40"/>
      <c r="E20" s="40"/>
      <c r="F20" s="40"/>
      <c r="G20" s="40">
        <f t="shared" si="0"/>
        <v>0</v>
      </c>
      <c r="H20" s="40">
        <f t="shared" si="1"/>
        <v>0</v>
      </c>
      <c r="I20" s="40">
        <f t="shared" si="2"/>
        <v>0</v>
      </c>
      <c r="J20" s="40">
        <f t="shared" si="3"/>
        <v>0</v>
      </c>
      <c r="K20" s="37"/>
      <c r="L20" s="38"/>
      <c r="M20" s="38"/>
    </row>
    <row r="21" spans="1:13" ht="13.2">
      <c r="A21" s="35"/>
      <c r="B21" s="36" t="s">
        <v>47</v>
      </c>
      <c r="C21" s="36">
        <v>44378</v>
      </c>
      <c r="D21" s="40"/>
      <c r="E21" s="40"/>
      <c r="F21" s="40"/>
      <c r="G21" s="40">
        <f t="shared" si="0"/>
        <v>0</v>
      </c>
      <c r="H21" s="40">
        <f t="shared" si="1"/>
        <v>0</v>
      </c>
      <c r="I21" s="40">
        <f t="shared" si="2"/>
        <v>0</v>
      </c>
      <c r="J21" s="40">
        <f t="shared" si="3"/>
        <v>0</v>
      </c>
      <c r="K21" s="37"/>
      <c r="L21" s="38"/>
      <c r="M21" s="38"/>
    </row>
    <row r="22" spans="1:13" ht="13.2">
      <c r="A22" s="35"/>
      <c r="B22" s="36" t="s">
        <v>47</v>
      </c>
      <c r="C22" s="36">
        <v>44409</v>
      </c>
      <c r="D22" s="40"/>
      <c r="E22" s="40"/>
      <c r="F22" s="40"/>
      <c r="G22" s="40">
        <f t="shared" si="0"/>
        <v>0</v>
      </c>
      <c r="H22" s="40">
        <f t="shared" si="1"/>
        <v>0</v>
      </c>
      <c r="I22" s="40">
        <f t="shared" si="2"/>
        <v>0</v>
      </c>
      <c r="J22" s="40">
        <f t="shared" si="3"/>
        <v>0</v>
      </c>
      <c r="K22" s="39"/>
      <c r="L22" s="38"/>
      <c r="M22" s="38"/>
    </row>
    <row r="23" spans="1:13" ht="13.2">
      <c r="A23" s="35"/>
      <c r="B23" s="36" t="s">
        <v>47</v>
      </c>
      <c r="C23" s="36">
        <v>44440</v>
      </c>
      <c r="D23" s="40"/>
      <c r="E23" s="40"/>
      <c r="F23" s="40"/>
      <c r="G23" s="40">
        <f t="shared" si="0"/>
        <v>0</v>
      </c>
      <c r="H23" s="40">
        <f t="shared" si="1"/>
        <v>0</v>
      </c>
      <c r="I23" s="40">
        <f t="shared" si="2"/>
        <v>0</v>
      </c>
      <c r="J23" s="40">
        <f t="shared" si="3"/>
        <v>0</v>
      </c>
      <c r="K23" s="39"/>
      <c r="L23" s="38"/>
      <c r="M23" s="38"/>
    </row>
    <row r="24" spans="1:13" ht="13.2">
      <c r="B24" s="36" t="s">
        <v>47</v>
      </c>
      <c r="C24" s="36">
        <v>44470</v>
      </c>
      <c r="D24" s="40"/>
      <c r="E24" s="40"/>
      <c r="F24" s="40"/>
      <c r="G24" s="40">
        <f t="shared" si="0"/>
        <v>0</v>
      </c>
      <c r="H24" s="40">
        <f t="shared" si="1"/>
        <v>0</v>
      </c>
      <c r="I24" s="40">
        <f t="shared" si="2"/>
        <v>0</v>
      </c>
      <c r="J24" s="40">
        <f t="shared" si="3"/>
        <v>0</v>
      </c>
      <c r="L24" s="38"/>
      <c r="M24" s="38"/>
    </row>
    <row r="25" spans="1:13" ht="13.2">
      <c r="B25" s="36" t="s">
        <v>47</v>
      </c>
      <c r="C25" s="36">
        <v>44501</v>
      </c>
      <c r="D25" s="40"/>
      <c r="E25" s="40"/>
      <c r="F25" s="40"/>
      <c r="G25" s="40">
        <f t="shared" si="0"/>
        <v>0</v>
      </c>
      <c r="H25" s="40">
        <f t="shared" si="1"/>
        <v>0</v>
      </c>
      <c r="I25" s="40">
        <f t="shared" si="2"/>
        <v>0</v>
      </c>
      <c r="J25" s="40">
        <f t="shared" si="3"/>
        <v>0</v>
      </c>
      <c r="L25" s="38"/>
      <c r="M25" s="38"/>
    </row>
    <row r="26" spans="1:13" ht="13.2">
      <c r="B26" s="36" t="s">
        <v>47</v>
      </c>
      <c r="C26" s="36">
        <v>44531</v>
      </c>
      <c r="D26" s="40"/>
      <c r="E26" s="40"/>
      <c r="F26" s="40"/>
      <c r="G26" s="40">
        <f t="shared" si="0"/>
        <v>0</v>
      </c>
      <c r="H26" s="40">
        <f t="shared" si="1"/>
        <v>0</v>
      </c>
      <c r="I26" s="40">
        <f t="shared" si="2"/>
        <v>0</v>
      </c>
      <c r="J26" s="40">
        <f t="shared" si="3"/>
        <v>0</v>
      </c>
      <c r="L26" s="38"/>
      <c r="M26" s="38"/>
    </row>
    <row r="27" spans="1:13" ht="13.2">
      <c r="B27" s="36" t="s">
        <v>47</v>
      </c>
      <c r="C27" s="36">
        <v>44562</v>
      </c>
      <c r="D27" s="40"/>
      <c r="E27" s="40"/>
      <c r="F27" s="40"/>
      <c r="G27" s="40">
        <f t="shared" si="0"/>
        <v>0</v>
      </c>
      <c r="H27" s="40">
        <f t="shared" si="1"/>
        <v>0</v>
      </c>
      <c r="I27" s="40">
        <f t="shared" si="2"/>
        <v>0</v>
      </c>
      <c r="J27" s="40">
        <f t="shared" si="3"/>
        <v>0</v>
      </c>
      <c r="L27" s="38"/>
      <c r="M27" s="38"/>
    </row>
    <row r="28" spans="1:13" ht="13.2">
      <c r="B28" s="36" t="s">
        <v>47</v>
      </c>
      <c r="C28" s="36">
        <v>44593</v>
      </c>
      <c r="D28" s="40"/>
      <c r="E28" s="40"/>
      <c r="F28" s="40"/>
      <c r="G28" s="40">
        <f t="shared" si="0"/>
        <v>0</v>
      </c>
      <c r="H28" s="40">
        <f t="shared" si="1"/>
        <v>0</v>
      </c>
      <c r="I28" s="40">
        <f t="shared" si="2"/>
        <v>0</v>
      </c>
      <c r="J28" s="40">
        <f t="shared" si="3"/>
        <v>0</v>
      </c>
      <c r="L28" s="38"/>
      <c r="M28" s="38"/>
    </row>
    <row r="29" spans="1:13" ht="13.2">
      <c r="B29" s="36" t="s">
        <v>47</v>
      </c>
      <c r="C29" s="36">
        <v>44621</v>
      </c>
      <c r="D29" s="40"/>
      <c r="E29" s="40"/>
      <c r="F29" s="40"/>
      <c r="G29" s="40">
        <f t="shared" si="0"/>
        <v>0</v>
      </c>
      <c r="H29" s="40">
        <f t="shared" si="1"/>
        <v>0</v>
      </c>
      <c r="I29" s="40">
        <f t="shared" si="2"/>
        <v>0</v>
      </c>
      <c r="J29" s="40">
        <f t="shared" si="3"/>
        <v>0</v>
      </c>
      <c r="L29" s="38"/>
      <c r="M29" s="38"/>
    </row>
    <row r="30" spans="1:13" ht="13.2">
      <c r="B30" s="36" t="s">
        <v>47</v>
      </c>
      <c r="C30" s="36">
        <v>44652</v>
      </c>
      <c r="D30" s="40"/>
      <c r="E30" s="40"/>
      <c r="F30" s="40"/>
      <c r="G30" s="40">
        <f t="shared" si="0"/>
        <v>0</v>
      </c>
      <c r="H30" s="40">
        <f t="shared" si="1"/>
        <v>0</v>
      </c>
      <c r="I30" s="40">
        <f t="shared" si="2"/>
        <v>0</v>
      </c>
      <c r="J30" s="40">
        <f t="shared" si="3"/>
        <v>0</v>
      </c>
      <c r="L30" s="38"/>
      <c r="M30" s="38"/>
    </row>
    <row r="31" spans="1:13" ht="13.2">
      <c r="B31" s="36" t="s">
        <v>47</v>
      </c>
      <c r="C31" s="36">
        <v>44682</v>
      </c>
      <c r="D31" s="40"/>
      <c r="E31" s="40"/>
      <c r="F31" s="40"/>
      <c r="G31" s="40">
        <f t="shared" si="0"/>
        <v>0</v>
      </c>
      <c r="H31" s="40">
        <f t="shared" si="1"/>
        <v>0</v>
      </c>
      <c r="I31" s="40">
        <f t="shared" si="2"/>
        <v>0</v>
      </c>
      <c r="J31" s="40">
        <f t="shared" si="3"/>
        <v>0</v>
      </c>
      <c r="L31" s="38"/>
      <c r="M31" s="38"/>
    </row>
    <row r="32" spans="1:13" ht="13.2">
      <c r="B32" s="36" t="s">
        <v>47</v>
      </c>
      <c r="C32" s="36">
        <v>44713</v>
      </c>
      <c r="D32" s="40"/>
      <c r="E32" s="40"/>
      <c r="F32" s="40"/>
      <c r="G32" s="40">
        <f t="shared" si="0"/>
        <v>0</v>
      </c>
      <c r="H32" s="40">
        <f t="shared" si="1"/>
        <v>0</v>
      </c>
      <c r="I32" s="40">
        <f t="shared" si="2"/>
        <v>0</v>
      </c>
      <c r="J32" s="40">
        <f t="shared" si="3"/>
        <v>0</v>
      </c>
      <c r="L32" s="38"/>
      <c r="M32" s="38"/>
    </row>
    <row r="33" spans="2:13" ht="13.2">
      <c r="B33" s="36" t="s">
        <v>47</v>
      </c>
      <c r="C33" s="36">
        <v>44743</v>
      </c>
      <c r="D33" s="40"/>
      <c r="E33" s="40"/>
      <c r="F33" s="40"/>
      <c r="G33" s="40">
        <f t="shared" si="0"/>
        <v>0</v>
      </c>
      <c r="H33" s="40">
        <f t="shared" si="1"/>
        <v>0</v>
      </c>
      <c r="I33" s="40">
        <f t="shared" si="2"/>
        <v>0</v>
      </c>
      <c r="J33" s="40">
        <f t="shared" si="3"/>
        <v>0</v>
      </c>
      <c r="L33" s="38"/>
      <c r="M33" s="38"/>
    </row>
    <row r="34" spans="2:13" ht="13.2">
      <c r="B34" s="36" t="s">
        <v>47</v>
      </c>
      <c r="C34" s="36">
        <v>44774</v>
      </c>
      <c r="D34" s="40"/>
      <c r="E34" s="40"/>
      <c r="F34" s="40"/>
      <c r="G34" s="40">
        <f t="shared" si="0"/>
        <v>0</v>
      </c>
      <c r="H34" s="40">
        <f t="shared" si="1"/>
        <v>0</v>
      </c>
      <c r="I34" s="40">
        <f t="shared" si="2"/>
        <v>0</v>
      </c>
      <c r="J34" s="40">
        <f t="shared" si="3"/>
        <v>0</v>
      </c>
      <c r="K34" s="37"/>
      <c r="L34" s="38"/>
      <c r="M34" s="38"/>
    </row>
    <row r="35" spans="2:13" ht="13.2">
      <c r="B35" s="36" t="s">
        <v>47</v>
      </c>
      <c r="C35" s="36">
        <v>44805</v>
      </c>
      <c r="D35" s="40"/>
      <c r="E35" s="40"/>
      <c r="F35" s="40"/>
      <c r="G35" s="40">
        <f t="shared" si="0"/>
        <v>0</v>
      </c>
      <c r="H35" s="40">
        <f t="shared" ref="H35:H71" si="4">+G35*0.025</f>
        <v>0</v>
      </c>
      <c r="I35" s="40">
        <f t="shared" si="2"/>
        <v>0</v>
      </c>
      <c r="J35" s="40">
        <f t="shared" ref="J35:J71" si="5">SUM(G35:I35)</f>
        <v>0</v>
      </c>
      <c r="K35" s="37"/>
      <c r="L35" s="38"/>
      <c r="M35" s="38"/>
    </row>
    <row r="36" spans="2:13" ht="13.2">
      <c r="B36" s="36" t="s">
        <v>47</v>
      </c>
      <c r="C36" s="36">
        <v>44835</v>
      </c>
      <c r="D36" s="40"/>
      <c r="E36" s="40"/>
      <c r="F36" s="40"/>
      <c r="G36" s="40">
        <f t="shared" si="0"/>
        <v>0</v>
      </c>
      <c r="H36" s="40">
        <f t="shared" si="4"/>
        <v>0</v>
      </c>
      <c r="I36" s="40">
        <f t="shared" si="2"/>
        <v>0</v>
      </c>
      <c r="J36" s="40">
        <f t="shared" si="5"/>
        <v>0</v>
      </c>
      <c r="K36" s="37"/>
      <c r="L36" s="38"/>
      <c r="M36" s="38"/>
    </row>
    <row r="37" spans="2:13" ht="13.2">
      <c r="B37" s="36" t="s">
        <v>47</v>
      </c>
      <c r="C37" s="36">
        <v>44866</v>
      </c>
      <c r="D37" s="40"/>
      <c r="E37" s="40"/>
      <c r="F37" s="40"/>
      <c r="G37" s="40">
        <f t="shared" si="0"/>
        <v>0</v>
      </c>
      <c r="H37" s="40">
        <f t="shared" si="4"/>
        <v>0</v>
      </c>
      <c r="I37" s="40">
        <f t="shared" si="2"/>
        <v>0</v>
      </c>
      <c r="J37" s="40">
        <f t="shared" si="5"/>
        <v>0</v>
      </c>
      <c r="K37" s="37"/>
      <c r="L37" s="38"/>
      <c r="M37" s="38"/>
    </row>
    <row r="38" spans="2:13" ht="13.2">
      <c r="B38" s="36" t="s">
        <v>47</v>
      </c>
      <c r="C38" s="36">
        <v>44896</v>
      </c>
      <c r="D38" s="40"/>
      <c r="E38" s="40"/>
      <c r="F38" s="40"/>
      <c r="G38" s="40">
        <f t="shared" si="0"/>
        <v>0</v>
      </c>
      <c r="H38" s="40">
        <f t="shared" si="4"/>
        <v>0</v>
      </c>
      <c r="I38" s="40">
        <f t="shared" si="2"/>
        <v>0</v>
      </c>
      <c r="J38" s="40">
        <f t="shared" si="5"/>
        <v>0</v>
      </c>
      <c r="K38" s="37"/>
      <c r="L38" s="38"/>
      <c r="M38" s="38"/>
    </row>
    <row r="39" spans="2:13" ht="13.2">
      <c r="B39" s="36" t="s">
        <v>48</v>
      </c>
      <c r="C39" s="36">
        <v>44197</v>
      </c>
      <c r="D39" s="40"/>
      <c r="E39" s="40"/>
      <c r="F39" s="40"/>
      <c r="G39" s="40">
        <f t="shared" si="0"/>
        <v>0</v>
      </c>
      <c r="H39" s="40">
        <f t="shared" si="4"/>
        <v>0</v>
      </c>
      <c r="I39" s="40"/>
      <c r="J39" s="40">
        <f t="shared" si="5"/>
        <v>0</v>
      </c>
      <c r="K39" s="37"/>
      <c r="L39" s="38"/>
      <c r="M39" s="38"/>
    </row>
    <row r="40" spans="2:13" ht="13.2">
      <c r="B40" s="36" t="s">
        <v>48</v>
      </c>
      <c r="C40" s="36">
        <v>44228</v>
      </c>
      <c r="D40" s="40"/>
      <c r="E40" s="40"/>
      <c r="F40" s="40"/>
      <c r="G40" s="40">
        <f t="shared" si="0"/>
        <v>0</v>
      </c>
      <c r="H40" s="40">
        <f t="shared" si="4"/>
        <v>0</v>
      </c>
      <c r="I40" s="40"/>
      <c r="J40" s="40">
        <f t="shared" si="5"/>
        <v>0</v>
      </c>
      <c r="K40" s="37"/>
      <c r="L40" s="38"/>
      <c r="M40" s="38"/>
    </row>
    <row r="41" spans="2:13" ht="13.2">
      <c r="B41" s="36" t="s">
        <v>48</v>
      </c>
      <c r="C41" s="36">
        <v>44256</v>
      </c>
      <c r="D41" s="40"/>
      <c r="E41" s="40"/>
      <c r="F41" s="40"/>
      <c r="G41" s="40">
        <f t="shared" si="0"/>
        <v>0</v>
      </c>
      <c r="H41" s="40">
        <f t="shared" si="4"/>
        <v>0</v>
      </c>
      <c r="I41" s="40"/>
      <c r="J41" s="40">
        <f t="shared" si="5"/>
        <v>0</v>
      </c>
      <c r="K41" s="39"/>
      <c r="L41" s="38"/>
      <c r="M41" s="38"/>
    </row>
    <row r="42" spans="2:13" ht="13.2">
      <c r="B42" s="36" t="s">
        <v>48</v>
      </c>
      <c r="C42" s="36">
        <v>44287</v>
      </c>
      <c r="D42" s="40"/>
      <c r="E42" s="40"/>
      <c r="F42" s="40"/>
      <c r="G42" s="40">
        <f t="shared" si="0"/>
        <v>0</v>
      </c>
      <c r="H42" s="40">
        <f t="shared" si="4"/>
        <v>0</v>
      </c>
      <c r="I42" s="40"/>
      <c r="J42" s="40">
        <f t="shared" si="5"/>
        <v>0</v>
      </c>
      <c r="K42" s="39"/>
      <c r="L42" s="38"/>
      <c r="M42" s="38"/>
    </row>
    <row r="43" spans="2:13" ht="13.2">
      <c r="B43" s="36" t="s">
        <v>48</v>
      </c>
      <c r="C43" s="36">
        <v>44317</v>
      </c>
      <c r="D43" s="40"/>
      <c r="E43" s="40"/>
      <c r="F43" s="40"/>
      <c r="G43" s="40">
        <f t="shared" si="0"/>
        <v>0</v>
      </c>
      <c r="H43" s="40">
        <f t="shared" si="4"/>
        <v>0</v>
      </c>
      <c r="I43" s="40"/>
      <c r="J43" s="40">
        <f t="shared" si="5"/>
        <v>0</v>
      </c>
      <c r="L43" s="38"/>
      <c r="M43" s="38"/>
    </row>
    <row r="44" spans="2:13" ht="13.2">
      <c r="B44" s="36" t="s">
        <v>48</v>
      </c>
      <c r="C44" s="36">
        <v>44348</v>
      </c>
      <c r="D44" s="40"/>
      <c r="E44" s="40"/>
      <c r="F44" s="40"/>
      <c r="G44" s="40">
        <f t="shared" si="0"/>
        <v>0</v>
      </c>
      <c r="H44" s="40">
        <f t="shared" si="4"/>
        <v>0</v>
      </c>
      <c r="I44" s="40"/>
      <c r="J44" s="40">
        <f t="shared" si="5"/>
        <v>0</v>
      </c>
      <c r="L44" s="38"/>
      <c r="M44" s="38"/>
    </row>
    <row r="45" spans="2:13" ht="13.2">
      <c r="B45" s="36" t="s">
        <v>48</v>
      </c>
      <c r="C45" s="36">
        <v>44378</v>
      </c>
      <c r="D45" s="40"/>
      <c r="E45" s="40"/>
      <c r="F45" s="40"/>
      <c r="G45" s="40">
        <f t="shared" si="0"/>
        <v>0</v>
      </c>
      <c r="H45" s="40">
        <f t="shared" si="4"/>
        <v>0</v>
      </c>
      <c r="I45" s="40"/>
      <c r="J45" s="40">
        <f t="shared" si="5"/>
        <v>0</v>
      </c>
      <c r="L45" s="38"/>
      <c r="M45" s="38"/>
    </row>
    <row r="46" spans="2:13" ht="13.2">
      <c r="B46" s="36" t="s">
        <v>48</v>
      </c>
      <c r="C46" s="36">
        <v>44409</v>
      </c>
      <c r="D46" s="40"/>
      <c r="E46" s="40"/>
      <c r="F46" s="40"/>
      <c r="G46" s="40">
        <f t="shared" si="0"/>
        <v>0</v>
      </c>
      <c r="H46" s="40">
        <f t="shared" si="4"/>
        <v>0</v>
      </c>
      <c r="I46" s="40"/>
      <c r="J46" s="40">
        <f t="shared" si="5"/>
        <v>0</v>
      </c>
      <c r="L46" s="38"/>
      <c r="M46" s="38"/>
    </row>
    <row r="47" spans="2:13" ht="13.2">
      <c r="B47" s="36" t="s">
        <v>48</v>
      </c>
      <c r="C47" s="36">
        <v>44440</v>
      </c>
      <c r="D47" s="40"/>
      <c r="E47" s="40"/>
      <c r="F47" s="40"/>
      <c r="G47" s="40">
        <f t="shared" ref="G47:G71" si="6">SUM(E47:F47)</f>
        <v>0</v>
      </c>
      <c r="H47" s="40">
        <f t="shared" si="4"/>
        <v>0</v>
      </c>
      <c r="I47" s="40"/>
      <c r="J47" s="40">
        <f t="shared" si="5"/>
        <v>0</v>
      </c>
      <c r="L47" s="38"/>
      <c r="M47" s="38"/>
    </row>
    <row r="48" spans="2:13" ht="13.2">
      <c r="B48" s="36" t="s">
        <v>48</v>
      </c>
      <c r="C48" s="36">
        <v>44470</v>
      </c>
      <c r="D48" s="40"/>
      <c r="E48" s="40"/>
      <c r="F48" s="40"/>
      <c r="G48" s="40">
        <f t="shared" si="6"/>
        <v>0</v>
      </c>
      <c r="H48" s="40">
        <f t="shared" si="4"/>
        <v>0</v>
      </c>
      <c r="I48" s="40"/>
      <c r="J48" s="40">
        <f t="shared" si="5"/>
        <v>0</v>
      </c>
      <c r="L48" s="38"/>
      <c r="M48" s="38"/>
    </row>
    <row r="49" spans="2:13" ht="13.2">
      <c r="B49" s="36" t="s">
        <v>48</v>
      </c>
      <c r="C49" s="36">
        <v>44501</v>
      </c>
      <c r="D49" s="40"/>
      <c r="E49" s="40"/>
      <c r="F49" s="40"/>
      <c r="G49" s="40">
        <f t="shared" si="6"/>
        <v>0</v>
      </c>
      <c r="H49" s="40">
        <f t="shared" si="4"/>
        <v>0</v>
      </c>
      <c r="I49" s="40"/>
      <c r="J49" s="40">
        <f t="shared" si="5"/>
        <v>0</v>
      </c>
      <c r="L49" s="38"/>
      <c r="M49" s="38"/>
    </row>
    <row r="50" spans="2:13" ht="13.2">
      <c r="B50" s="36" t="s">
        <v>48</v>
      </c>
      <c r="C50" s="36">
        <v>44531</v>
      </c>
      <c r="D50" s="40"/>
      <c r="E50" s="40"/>
      <c r="F50" s="40"/>
      <c r="G50" s="40">
        <f t="shared" si="6"/>
        <v>0</v>
      </c>
      <c r="H50" s="40">
        <f t="shared" si="4"/>
        <v>0</v>
      </c>
      <c r="I50" s="40"/>
      <c r="J50" s="40">
        <f t="shared" si="5"/>
        <v>0</v>
      </c>
      <c r="L50" s="38"/>
      <c r="M50" s="38"/>
    </row>
    <row r="51" spans="2:13" ht="13.2">
      <c r="B51" s="36" t="s">
        <v>48</v>
      </c>
      <c r="C51" s="36">
        <v>44562</v>
      </c>
      <c r="D51" s="40"/>
      <c r="E51" s="40"/>
      <c r="F51" s="40"/>
      <c r="G51" s="40">
        <f t="shared" si="6"/>
        <v>0</v>
      </c>
      <c r="H51" s="40">
        <f t="shared" si="4"/>
        <v>0</v>
      </c>
      <c r="I51" s="40"/>
      <c r="J51" s="40">
        <f t="shared" si="5"/>
        <v>0</v>
      </c>
      <c r="L51" s="38"/>
      <c r="M51" s="38"/>
    </row>
    <row r="52" spans="2:13" ht="13.2">
      <c r="B52" s="36" t="s">
        <v>48</v>
      </c>
      <c r="C52" s="36">
        <v>44593</v>
      </c>
      <c r="D52" s="40"/>
      <c r="E52" s="40"/>
      <c r="F52" s="40"/>
      <c r="G52" s="40">
        <f t="shared" si="6"/>
        <v>0</v>
      </c>
      <c r="H52" s="40">
        <f t="shared" si="4"/>
        <v>0</v>
      </c>
      <c r="I52" s="40"/>
      <c r="J52" s="40">
        <f t="shared" si="5"/>
        <v>0</v>
      </c>
      <c r="L52" s="38"/>
      <c r="M52" s="38"/>
    </row>
    <row r="53" spans="2:13" ht="13.2">
      <c r="B53" s="36" t="s">
        <v>48</v>
      </c>
      <c r="C53" s="36">
        <v>44621</v>
      </c>
      <c r="D53" s="40"/>
      <c r="E53" s="40"/>
      <c r="F53" s="40"/>
      <c r="G53" s="40">
        <f t="shared" si="6"/>
        <v>0</v>
      </c>
      <c r="H53" s="40">
        <f t="shared" si="4"/>
        <v>0</v>
      </c>
      <c r="I53" s="40"/>
      <c r="J53" s="40">
        <f t="shared" si="5"/>
        <v>0</v>
      </c>
      <c r="K53" s="37"/>
      <c r="L53" s="38"/>
      <c r="M53" s="38"/>
    </row>
    <row r="54" spans="2:13" ht="13.2">
      <c r="B54" s="36" t="s">
        <v>48</v>
      </c>
      <c r="C54" s="36">
        <v>44652</v>
      </c>
      <c r="D54" s="40"/>
      <c r="E54" s="40"/>
      <c r="F54" s="40"/>
      <c r="G54" s="40">
        <f t="shared" si="6"/>
        <v>0</v>
      </c>
      <c r="H54" s="40">
        <f t="shared" si="4"/>
        <v>0</v>
      </c>
      <c r="I54" s="40"/>
      <c r="J54" s="40">
        <f t="shared" si="5"/>
        <v>0</v>
      </c>
      <c r="K54" s="37"/>
      <c r="L54" s="38"/>
      <c r="M54" s="38"/>
    </row>
    <row r="55" spans="2:13" ht="13.2">
      <c r="B55" s="36" t="s">
        <v>48</v>
      </c>
      <c r="C55" s="36">
        <v>44682</v>
      </c>
      <c r="D55" s="40"/>
      <c r="E55" s="40"/>
      <c r="F55" s="40"/>
      <c r="G55" s="40">
        <f t="shared" si="6"/>
        <v>0</v>
      </c>
      <c r="H55" s="40">
        <f t="shared" si="4"/>
        <v>0</v>
      </c>
      <c r="I55" s="40"/>
      <c r="J55" s="40">
        <f t="shared" si="5"/>
        <v>0</v>
      </c>
      <c r="K55" s="37"/>
      <c r="L55" s="38"/>
      <c r="M55" s="38"/>
    </row>
    <row r="56" spans="2:13" ht="13.2">
      <c r="B56" s="36" t="s">
        <v>48</v>
      </c>
      <c r="C56" s="36">
        <v>44713</v>
      </c>
      <c r="D56" s="40"/>
      <c r="E56" s="40"/>
      <c r="F56" s="40"/>
      <c r="G56" s="40">
        <f t="shared" si="6"/>
        <v>0</v>
      </c>
      <c r="H56" s="40">
        <f t="shared" si="4"/>
        <v>0</v>
      </c>
      <c r="I56" s="40"/>
      <c r="J56" s="40">
        <f t="shared" si="5"/>
        <v>0</v>
      </c>
      <c r="K56" s="37"/>
      <c r="L56" s="38"/>
      <c r="M56" s="38"/>
    </row>
    <row r="57" spans="2:13" ht="13.2">
      <c r="B57" s="36" t="s">
        <v>48</v>
      </c>
      <c r="C57" s="36">
        <v>44743</v>
      </c>
      <c r="D57" s="40"/>
      <c r="E57" s="40"/>
      <c r="F57" s="40"/>
      <c r="G57" s="40">
        <f t="shared" si="6"/>
        <v>0</v>
      </c>
      <c r="H57" s="40">
        <f t="shared" si="4"/>
        <v>0</v>
      </c>
      <c r="I57" s="40"/>
      <c r="J57" s="40">
        <f t="shared" si="5"/>
        <v>0</v>
      </c>
      <c r="K57" s="37"/>
      <c r="L57" s="38"/>
      <c r="M57" s="38"/>
    </row>
    <row r="58" spans="2:13" ht="13.2">
      <c r="B58" s="36" t="s">
        <v>48</v>
      </c>
      <c r="C58" s="36">
        <v>44774</v>
      </c>
      <c r="D58" s="40"/>
      <c r="E58" s="40"/>
      <c r="F58" s="40"/>
      <c r="G58" s="40">
        <f t="shared" si="6"/>
        <v>0</v>
      </c>
      <c r="H58" s="40">
        <f t="shared" si="4"/>
        <v>0</v>
      </c>
      <c r="I58" s="40"/>
      <c r="J58" s="40">
        <f t="shared" si="5"/>
        <v>0</v>
      </c>
      <c r="K58" s="37"/>
      <c r="L58" s="38"/>
      <c r="M58" s="38"/>
    </row>
    <row r="59" spans="2:13" ht="13.2">
      <c r="B59" s="36" t="s">
        <v>48</v>
      </c>
      <c r="C59" s="36">
        <v>44805</v>
      </c>
      <c r="D59" s="40"/>
      <c r="E59" s="40"/>
      <c r="F59" s="40"/>
      <c r="G59" s="40">
        <f t="shared" si="6"/>
        <v>0</v>
      </c>
      <c r="H59" s="40">
        <f t="shared" si="4"/>
        <v>0</v>
      </c>
      <c r="I59" s="40"/>
      <c r="J59" s="40">
        <f t="shared" si="5"/>
        <v>0</v>
      </c>
      <c r="K59" s="37"/>
      <c r="L59" s="38"/>
      <c r="M59" s="38"/>
    </row>
    <row r="60" spans="2:13" ht="13.2">
      <c r="B60" s="36" t="s">
        <v>48</v>
      </c>
      <c r="C60" s="36">
        <v>44835</v>
      </c>
      <c r="D60" s="40"/>
      <c r="E60" s="40"/>
      <c r="F60" s="40"/>
      <c r="G60" s="40">
        <f t="shared" si="6"/>
        <v>0</v>
      </c>
      <c r="H60" s="40">
        <f t="shared" si="4"/>
        <v>0</v>
      </c>
      <c r="I60" s="40"/>
      <c r="J60" s="40">
        <f t="shared" si="5"/>
        <v>0</v>
      </c>
      <c r="K60" s="39"/>
      <c r="L60" s="38"/>
      <c r="M60" s="38"/>
    </row>
    <row r="61" spans="2:13" ht="13.2">
      <c r="B61" s="36" t="s">
        <v>48</v>
      </c>
      <c r="C61" s="36">
        <v>44866</v>
      </c>
      <c r="D61" s="40"/>
      <c r="E61" s="40"/>
      <c r="F61" s="40"/>
      <c r="G61" s="40">
        <f t="shared" si="6"/>
        <v>0</v>
      </c>
      <c r="H61" s="40">
        <f t="shared" si="4"/>
        <v>0</v>
      </c>
      <c r="I61" s="40"/>
      <c r="J61" s="40">
        <f t="shared" si="5"/>
        <v>0</v>
      </c>
      <c r="K61" s="39"/>
      <c r="L61" s="38"/>
      <c r="M61" s="38"/>
    </row>
    <row r="62" spans="2:13" ht="13.2">
      <c r="B62" s="36" t="s">
        <v>48</v>
      </c>
      <c r="C62" s="36">
        <v>44896</v>
      </c>
      <c r="D62" s="40"/>
      <c r="E62" s="40"/>
      <c r="F62" s="40"/>
      <c r="G62" s="40">
        <f t="shared" si="6"/>
        <v>0</v>
      </c>
      <c r="H62" s="40">
        <f t="shared" si="4"/>
        <v>0</v>
      </c>
      <c r="I62" s="40"/>
      <c r="J62" s="40">
        <f t="shared" si="5"/>
        <v>0</v>
      </c>
      <c r="L62" s="38"/>
      <c r="M62" s="38"/>
    </row>
    <row r="63" spans="2:13" ht="13.2">
      <c r="B63" s="36" t="s">
        <v>49</v>
      </c>
      <c r="C63" s="36">
        <v>44197</v>
      </c>
      <c r="D63" s="40"/>
      <c r="E63" s="40"/>
      <c r="F63" s="40"/>
      <c r="G63" s="40">
        <f t="shared" si="6"/>
        <v>0</v>
      </c>
      <c r="H63" s="40">
        <f t="shared" si="4"/>
        <v>0</v>
      </c>
      <c r="I63" s="40"/>
      <c r="J63" s="40">
        <f t="shared" si="5"/>
        <v>0</v>
      </c>
      <c r="L63" s="38"/>
      <c r="M63" s="38"/>
    </row>
    <row r="64" spans="2:13" ht="13.2">
      <c r="B64" s="36" t="s">
        <v>49</v>
      </c>
      <c r="C64" s="36">
        <v>44228</v>
      </c>
      <c r="D64" s="40"/>
      <c r="E64" s="40"/>
      <c r="F64" s="40"/>
      <c r="G64" s="40">
        <f t="shared" si="6"/>
        <v>0</v>
      </c>
      <c r="H64" s="40">
        <f t="shared" si="4"/>
        <v>0</v>
      </c>
      <c r="I64" s="40"/>
      <c r="J64" s="40">
        <f t="shared" si="5"/>
        <v>0</v>
      </c>
      <c r="L64" s="38"/>
      <c r="M64" s="38"/>
    </row>
    <row r="65" spans="2:13" ht="13.2">
      <c r="B65" s="36" t="s">
        <v>49</v>
      </c>
      <c r="C65" s="36">
        <v>44256</v>
      </c>
      <c r="D65" s="40"/>
      <c r="E65" s="40"/>
      <c r="F65" s="40"/>
      <c r="G65" s="40">
        <f t="shared" si="6"/>
        <v>0</v>
      </c>
      <c r="H65" s="40">
        <f t="shared" si="4"/>
        <v>0</v>
      </c>
      <c r="I65" s="40"/>
      <c r="J65" s="40">
        <f t="shared" si="5"/>
        <v>0</v>
      </c>
      <c r="L65" s="38"/>
      <c r="M65" s="38"/>
    </row>
    <row r="66" spans="2:13" ht="13.2">
      <c r="B66" s="36" t="s">
        <v>49</v>
      </c>
      <c r="C66" s="36">
        <v>44287</v>
      </c>
      <c r="D66" s="40"/>
      <c r="E66" s="40"/>
      <c r="F66" s="40"/>
      <c r="G66" s="40">
        <f t="shared" si="6"/>
        <v>0</v>
      </c>
      <c r="H66" s="40">
        <f t="shared" si="4"/>
        <v>0</v>
      </c>
      <c r="I66" s="40"/>
      <c r="J66" s="40">
        <f t="shared" si="5"/>
        <v>0</v>
      </c>
      <c r="L66" s="38"/>
      <c r="M66" s="38"/>
    </row>
    <row r="67" spans="2:13" ht="13.2">
      <c r="B67" s="36" t="s">
        <v>49</v>
      </c>
      <c r="C67" s="36">
        <v>44317</v>
      </c>
      <c r="D67" s="40"/>
      <c r="E67" s="40"/>
      <c r="F67" s="40"/>
      <c r="G67" s="40">
        <f t="shared" si="6"/>
        <v>0</v>
      </c>
      <c r="H67" s="40">
        <f t="shared" si="4"/>
        <v>0</v>
      </c>
      <c r="I67" s="40"/>
      <c r="J67" s="40">
        <f t="shared" si="5"/>
        <v>0</v>
      </c>
      <c r="L67" s="38"/>
      <c r="M67" s="38"/>
    </row>
    <row r="68" spans="2:13" ht="13.2">
      <c r="B68" s="36" t="s">
        <v>49</v>
      </c>
      <c r="C68" s="36">
        <v>44348</v>
      </c>
      <c r="D68" s="40"/>
      <c r="E68" s="40"/>
      <c r="F68" s="40"/>
      <c r="G68" s="40">
        <f t="shared" si="6"/>
        <v>0</v>
      </c>
      <c r="H68" s="40">
        <f t="shared" si="4"/>
        <v>0</v>
      </c>
      <c r="I68" s="40"/>
      <c r="J68" s="40">
        <f t="shared" si="5"/>
        <v>0</v>
      </c>
      <c r="L68" s="38"/>
      <c r="M68" s="38"/>
    </row>
    <row r="69" spans="2:13" ht="13.2">
      <c r="B69" s="36" t="s">
        <v>49</v>
      </c>
      <c r="C69" s="36">
        <v>44378</v>
      </c>
      <c r="D69" s="40"/>
      <c r="E69" s="40"/>
      <c r="F69" s="40"/>
      <c r="G69" s="40">
        <f t="shared" si="6"/>
        <v>0</v>
      </c>
      <c r="H69" s="40">
        <f t="shared" si="4"/>
        <v>0</v>
      </c>
      <c r="I69" s="40"/>
      <c r="J69" s="40">
        <f t="shared" si="5"/>
        <v>0</v>
      </c>
      <c r="L69" s="38"/>
      <c r="M69" s="38"/>
    </row>
    <row r="70" spans="2:13" ht="13.2">
      <c r="B70" s="36" t="s">
        <v>49</v>
      </c>
      <c r="C70" s="36">
        <v>44409</v>
      </c>
      <c r="D70" s="40"/>
      <c r="E70" s="40"/>
      <c r="F70" s="40"/>
      <c r="G70" s="40">
        <f t="shared" si="6"/>
        <v>0</v>
      </c>
      <c r="H70" s="40">
        <f t="shared" si="4"/>
        <v>0</v>
      </c>
      <c r="I70" s="40"/>
      <c r="J70" s="40">
        <f t="shared" si="5"/>
        <v>0</v>
      </c>
      <c r="L70" s="38"/>
      <c r="M70" s="38"/>
    </row>
    <row r="71" spans="2:13" ht="13.2">
      <c r="B71" s="36" t="s">
        <v>49</v>
      </c>
      <c r="C71" s="36">
        <v>44440</v>
      </c>
      <c r="D71" s="40"/>
      <c r="E71" s="40"/>
      <c r="F71" s="40"/>
      <c r="G71" s="40">
        <f t="shared" si="6"/>
        <v>0</v>
      </c>
      <c r="H71" s="40">
        <f t="shared" si="4"/>
        <v>0</v>
      </c>
      <c r="I71" s="40"/>
      <c r="J71" s="40">
        <f t="shared" si="5"/>
        <v>0</v>
      </c>
      <c r="L71" s="38"/>
      <c r="M71" s="38"/>
    </row>
    <row r="72" spans="2:13" ht="13.2">
      <c r="B72" s="36" t="s">
        <v>49</v>
      </c>
      <c r="C72" s="36">
        <v>44470</v>
      </c>
      <c r="D72" s="40"/>
      <c r="E72" s="40"/>
      <c r="F72" s="40"/>
      <c r="G72" s="40">
        <f t="shared" ref="G72:G86" si="7">SUM(E72:F72)</f>
        <v>0</v>
      </c>
      <c r="H72" s="40">
        <f t="shared" ref="H72:H86" si="8">+G72*0.025</f>
        <v>0</v>
      </c>
      <c r="I72" s="40"/>
      <c r="J72" s="40">
        <f t="shared" ref="J72:J86" si="9">SUM(G72:I72)</f>
        <v>0</v>
      </c>
      <c r="L72" s="38"/>
      <c r="M72" s="38"/>
    </row>
    <row r="73" spans="2:13" ht="13.2">
      <c r="B73" s="36" t="s">
        <v>49</v>
      </c>
      <c r="C73" s="36">
        <v>44501</v>
      </c>
      <c r="D73" s="40"/>
      <c r="E73" s="40"/>
      <c r="F73" s="40"/>
      <c r="G73" s="40">
        <f t="shared" si="7"/>
        <v>0</v>
      </c>
      <c r="H73" s="40">
        <f t="shared" si="8"/>
        <v>0</v>
      </c>
      <c r="I73" s="40"/>
      <c r="J73" s="40">
        <f t="shared" si="9"/>
        <v>0</v>
      </c>
      <c r="L73" s="38"/>
      <c r="M73" s="38"/>
    </row>
    <row r="74" spans="2:13" ht="13.2">
      <c r="B74" s="36" t="s">
        <v>49</v>
      </c>
      <c r="C74" s="36">
        <v>44531</v>
      </c>
      <c r="D74" s="40"/>
      <c r="E74" s="40"/>
      <c r="F74" s="40"/>
      <c r="G74" s="40">
        <f t="shared" si="7"/>
        <v>0</v>
      </c>
      <c r="H74" s="40">
        <f t="shared" si="8"/>
        <v>0</v>
      </c>
      <c r="I74" s="40"/>
      <c r="J74" s="40">
        <f t="shared" si="9"/>
        <v>0</v>
      </c>
      <c r="L74" s="38"/>
      <c r="M74" s="38"/>
    </row>
    <row r="75" spans="2:13" ht="13.2">
      <c r="B75" s="36" t="s">
        <v>49</v>
      </c>
      <c r="C75" s="36">
        <v>44562</v>
      </c>
      <c r="D75" s="40"/>
      <c r="E75" s="40"/>
      <c r="F75" s="40"/>
      <c r="G75" s="40">
        <f t="shared" si="7"/>
        <v>0</v>
      </c>
      <c r="H75" s="40">
        <f t="shared" si="8"/>
        <v>0</v>
      </c>
      <c r="I75" s="40"/>
      <c r="J75" s="40">
        <f t="shared" si="9"/>
        <v>0</v>
      </c>
      <c r="L75" s="38"/>
      <c r="M75" s="38"/>
    </row>
    <row r="76" spans="2:13" ht="13.2">
      <c r="B76" s="36" t="s">
        <v>49</v>
      </c>
      <c r="C76" s="36">
        <v>44593</v>
      </c>
      <c r="D76" s="40"/>
      <c r="E76" s="40"/>
      <c r="F76" s="40"/>
      <c r="G76" s="40">
        <f t="shared" si="7"/>
        <v>0</v>
      </c>
      <c r="H76" s="40">
        <f t="shared" si="8"/>
        <v>0</v>
      </c>
      <c r="I76" s="40"/>
      <c r="J76" s="40">
        <f t="shared" si="9"/>
        <v>0</v>
      </c>
      <c r="L76" s="38"/>
      <c r="M76" s="38"/>
    </row>
    <row r="77" spans="2:13" ht="13.2">
      <c r="B77" s="36" t="s">
        <v>49</v>
      </c>
      <c r="C77" s="36">
        <v>44621</v>
      </c>
      <c r="D77" s="40"/>
      <c r="E77" s="40"/>
      <c r="F77" s="40"/>
      <c r="G77" s="40">
        <f t="shared" si="7"/>
        <v>0</v>
      </c>
      <c r="H77" s="40">
        <f t="shared" si="8"/>
        <v>0</v>
      </c>
      <c r="I77" s="40"/>
      <c r="J77" s="40">
        <f t="shared" si="9"/>
        <v>0</v>
      </c>
      <c r="L77" s="38"/>
      <c r="M77" s="38"/>
    </row>
    <row r="78" spans="2:13" ht="13.2">
      <c r="B78" s="36" t="s">
        <v>49</v>
      </c>
      <c r="C78" s="36">
        <v>44652</v>
      </c>
      <c r="D78" s="40"/>
      <c r="E78" s="40"/>
      <c r="F78" s="40"/>
      <c r="G78" s="40">
        <f t="shared" si="7"/>
        <v>0</v>
      </c>
      <c r="H78" s="40">
        <f t="shared" si="8"/>
        <v>0</v>
      </c>
      <c r="I78" s="40"/>
      <c r="J78" s="40">
        <f t="shared" si="9"/>
        <v>0</v>
      </c>
      <c r="L78" s="38"/>
      <c r="M78" s="38"/>
    </row>
    <row r="79" spans="2:13" ht="13.2">
      <c r="B79" s="36" t="s">
        <v>49</v>
      </c>
      <c r="C79" s="36">
        <v>44682</v>
      </c>
      <c r="D79" s="40"/>
      <c r="E79" s="40"/>
      <c r="F79" s="40"/>
      <c r="G79" s="40">
        <f t="shared" si="7"/>
        <v>0</v>
      </c>
      <c r="H79" s="40">
        <f t="shared" si="8"/>
        <v>0</v>
      </c>
      <c r="I79" s="40"/>
      <c r="J79" s="40">
        <f t="shared" si="9"/>
        <v>0</v>
      </c>
      <c r="L79" s="38"/>
      <c r="M79" s="38"/>
    </row>
    <row r="80" spans="2:13" ht="13.2">
      <c r="B80" s="36" t="s">
        <v>49</v>
      </c>
      <c r="C80" s="36">
        <v>44713</v>
      </c>
      <c r="D80" s="40"/>
      <c r="E80" s="40"/>
      <c r="F80" s="40"/>
      <c r="G80" s="40">
        <f t="shared" si="7"/>
        <v>0</v>
      </c>
      <c r="H80" s="40">
        <f t="shared" si="8"/>
        <v>0</v>
      </c>
      <c r="I80" s="40"/>
      <c r="J80" s="40">
        <f t="shared" si="9"/>
        <v>0</v>
      </c>
      <c r="L80" s="38"/>
      <c r="M80" s="38"/>
    </row>
    <row r="81" spans="2:13" ht="13.2">
      <c r="B81" s="36" t="s">
        <v>49</v>
      </c>
      <c r="C81" s="36">
        <v>44743</v>
      </c>
      <c r="D81" s="40"/>
      <c r="E81" s="40"/>
      <c r="F81" s="40"/>
      <c r="G81" s="40">
        <f t="shared" si="7"/>
        <v>0</v>
      </c>
      <c r="H81" s="40">
        <f t="shared" si="8"/>
        <v>0</v>
      </c>
      <c r="I81" s="40"/>
      <c r="J81" s="40">
        <f t="shared" si="9"/>
        <v>0</v>
      </c>
      <c r="L81" s="38"/>
      <c r="M81" s="38"/>
    </row>
    <row r="82" spans="2:13" ht="13.2">
      <c r="B82" s="36" t="s">
        <v>49</v>
      </c>
      <c r="C82" s="36">
        <v>44774</v>
      </c>
      <c r="D82" s="40"/>
      <c r="E82" s="40"/>
      <c r="F82" s="40"/>
      <c r="G82" s="40">
        <f t="shared" si="7"/>
        <v>0</v>
      </c>
      <c r="H82" s="40">
        <f t="shared" si="8"/>
        <v>0</v>
      </c>
      <c r="I82" s="40"/>
      <c r="J82" s="40">
        <f t="shared" si="9"/>
        <v>0</v>
      </c>
      <c r="L82" s="38"/>
      <c r="M82" s="38"/>
    </row>
    <row r="83" spans="2:13" ht="13.2">
      <c r="B83" s="36" t="s">
        <v>49</v>
      </c>
      <c r="C83" s="36">
        <v>44805</v>
      </c>
      <c r="D83" s="40"/>
      <c r="E83" s="40"/>
      <c r="F83" s="40"/>
      <c r="G83" s="40">
        <f t="shared" si="7"/>
        <v>0</v>
      </c>
      <c r="H83" s="40">
        <f t="shared" si="8"/>
        <v>0</v>
      </c>
      <c r="I83" s="40"/>
      <c r="J83" s="40">
        <f t="shared" si="9"/>
        <v>0</v>
      </c>
      <c r="L83" s="38"/>
      <c r="M83" s="38"/>
    </row>
    <row r="84" spans="2:13" ht="13.2">
      <c r="B84" s="36" t="s">
        <v>49</v>
      </c>
      <c r="C84" s="36">
        <v>44835</v>
      </c>
      <c r="D84" s="40"/>
      <c r="E84" s="40"/>
      <c r="F84" s="40"/>
      <c r="G84" s="40">
        <f t="shared" si="7"/>
        <v>0</v>
      </c>
      <c r="H84" s="40">
        <f t="shared" si="8"/>
        <v>0</v>
      </c>
      <c r="I84" s="40"/>
      <c r="J84" s="40">
        <f t="shared" si="9"/>
        <v>0</v>
      </c>
      <c r="L84" s="38"/>
      <c r="M84" s="38"/>
    </row>
    <row r="85" spans="2:13" ht="13.2">
      <c r="B85" s="36" t="s">
        <v>49</v>
      </c>
      <c r="C85" s="36">
        <v>44866</v>
      </c>
      <c r="D85" s="40"/>
      <c r="E85" s="40"/>
      <c r="F85" s="40"/>
      <c r="G85" s="40">
        <f t="shared" si="7"/>
        <v>0</v>
      </c>
      <c r="H85" s="40">
        <f t="shared" si="8"/>
        <v>0</v>
      </c>
      <c r="I85" s="40"/>
      <c r="J85" s="40">
        <f t="shared" si="9"/>
        <v>0</v>
      </c>
      <c r="L85" s="38"/>
      <c r="M85" s="38"/>
    </row>
    <row r="86" spans="2:13" ht="13.2">
      <c r="B86" s="36" t="s">
        <v>49</v>
      </c>
      <c r="C86" s="36">
        <v>44896</v>
      </c>
      <c r="D86" s="40"/>
      <c r="E86" s="40"/>
      <c r="F86" s="40"/>
      <c r="G86" s="40">
        <f t="shared" si="7"/>
        <v>0</v>
      </c>
      <c r="H86" s="40">
        <f t="shared" si="8"/>
        <v>0</v>
      </c>
      <c r="I86" s="40"/>
      <c r="J86" s="40">
        <f t="shared" si="9"/>
        <v>0</v>
      </c>
      <c r="L86" s="38"/>
      <c r="M86" s="38"/>
    </row>
  </sheetData>
  <autoFilter ref="B14:M86" xr:uid="{D16D2EF0-1A52-43C0-9896-A3F0A74F7B0C}"/>
  <mergeCells count="11">
    <mergeCell ref="B2:M2"/>
    <mergeCell ref="B3:M3"/>
    <mergeCell ref="B12:J12"/>
    <mergeCell ref="E13:J13"/>
    <mergeCell ref="B7:L7"/>
    <mergeCell ref="B8:L8"/>
    <mergeCell ref="B11:M11"/>
    <mergeCell ref="B9:L9"/>
    <mergeCell ref="B10:L10"/>
    <mergeCell ref="L12:M12"/>
    <mergeCell ref="B4:M4"/>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2"/>
  <sheetViews>
    <sheetView zoomScale="72" zoomScaleNormal="72" workbookViewId="0">
      <selection activeCell="B8" sqref="B8"/>
    </sheetView>
  </sheetViews>
  <sheetFormatPr defaultColWidth="8.7109375" defaultRowHeight="17.399999999999999"/>
  <cols>
    <col min="1" max="1" width="7" style="50" customWidth="1"/>
    <col min="2" max="2" width="12.7109375" style="50" bestFit="1" customWidth="1"/>
    <col min="3" max="3" width="17.7109375" style="50" customWidth="1"/>
    <col min="4" max="7" width="17.28515625" style="50" customWidth="1"/>
    <col min="8" max="8" width="10.85546875" style="51" customWidth="1"/>
    <col min="9" max="9" width="14.7109375" style="50" customWidth="1"/>
    <col min="10" max="28" width="10.7109375" style="50" customWidth="1"/>
    <col min="29" max="16384" width="8.7109375" style="50"/>
  </cols>
  <sheetData>
    <row r="1" spans="1:9" s="80" customFormat="1">
      <c r="B1" s="222"/>
      <c r="C1" s="222"/>
      <c r="D1" s="222"/>
      <c r="E1" s="222"/>
      <c r="F1" s="222"/>
      <c r="G1" s="222"/>
      <c r="H1" s="222"/>
    </row>
    <row r="2" spans="1:9" s="48" customFormat="1">
      <c r="B2" s="208" t="s">
        <v>107</v>
      </c>
      <c r="C2" s="208"/>
      <c r="D2" s="208"/>
      <c r="E2" s="208"/>
      <c r="F2" s="208"/>
      <c r="G2" s="208"/>
      <c r="H2" s="208"/>
    </row>
    <row r="3" spans="1:9" s="48" customFormat="1">
      <c r="B3" s="223" t="str">
        <f>+Certification!B4</f>
        <v>Company Name</v>
      </c>
      <c r="C3" s="223"/>
      <c r="D3" s="223"/>
      <c r="E3" s="223"/>
      <c r="F3" s="223"/>
      <c r="G3" s="223"/>
      <c r="H3" s="223"/>
    </row>
    <row r="4" spans="1:9" s="48" customFormat="1">
      <c r="B4" s="223" t="str">
        <f>+Certification!B5</f>
        <v>LSE Load ID</v>
      </c>
      <c r="C4" s="223"/>
      <c r="D4" s="223"/>
      <c r="E4" s="223"/>
      <c r="F4" s="223"/>
      <c r="G4" s="223"/>
      <c r="H4" s="223"/>
    </row>
    <row r="5" spans="1:9" s="48" customFormat="1" ht="11.4" customHeight="1">
      <c r="B5" s="224"/>
      <c r="C5" s="224"/>
      <c r="D5" s="224"/>
      <c r="E5" s="224"/>
      <c r="F5" s="224"/>
      <c r="G5" s="224"/>
      <c r="H5" s="224"/>
    </row>
    <row r="6" spans="1:9" s="51" customFormat="1" ht="13.95" customHeight="1">
      <c r="A6" s="50"/>
      <c r="B6" s="159" t="s">
        <v>56</v>
      </c>
    </row>
    <row r="7" spans="1:9" s="51" customFormat="1" ht="13.95" customHeight="1">
      <c r="A7" s="50"/>
      <c r="B7" s="159" t="s">
        <v>135</v>
      </c>
      <c r="C7" s="79"/>
      <c r="D7" s="79"/>
      <c r="E7" s="79"/>
      <c r="F7" s="79"/>
      <c r="G7" s="79"/>
      <c r="H7" s="79"/>
    </row>
    <row r="8" spans="1:9" s="51" customFormat="1" ht="13.95" customHeight="1">
      <c r="A8" s="50"/>
      <c r="B8" s="159" t="s">
        <v>130</v>
      </c>
      <c r="C8" s="79"/>
      <c r="D8" s="79"/>
      <c r="E8" s="79"/>
      <c r="F8" s="79"/>
      <c r="G8" s="79"/>
      <c r="H8" s="79"/>
    </row>
    <row r="9" spans="1:9" s="51" customFormat="1" ht="12" customHeight="1" thickBot="1">
      <c r="A9" s="50"/>
      <c r="B9" s="52"/>
      <c r="C9" s="52"/>
      <c r="D9" s="52"/>
      <c r="E9" s="52"/>
      <c r="F9" s="52"/>
      <c r="G9" s="52"/>
      <c r="H9" s="73"/>
    </row>
    <row r="10" spans="1:9" s="88" customFormat="1" ht="18" customHeight="1" thickBot="1">
      <c r="B10" s="108"/>
      <c r="C10" s="219" t="s">
        <v>54</v>
      </c>
      <c r="D10" s="220"/>
      <c r="E10" s="220"/>
      <c r="F10" s="220"/>
      <c r="G10" s="221"/>
      <c r="H10" s="187"/>
    </row>
    <row r="11" spans="1:9" s="92" customFormat="1" ht="48" customHeight="1" thickBot="1">
      <c r="B11" s="32" t="s">
        <v>34</v>
      </c>
      <c r="C11" s="188" t="s">
        <v>55</v>
      </c>
      <c r="D11" s="188" t="s">
        <v>50</v>
      </c>
      <c r="E11" s="188" t="s">
        <v>51</v>
      </c>
      <c r="F11" s="188" t="s">
        <v>52</v>
      </c>
      <c r="G11" s="188" t="s">
        <v>28</v>
      </c>
      <c r="H11" s="187"/>
    </row>
    <row r="12" spans="1:9" ht="18" thickBot="1">
      <c r="B12" s="53">
        <v>44197</v>
      </c>
      <c r="C12" s="54"/>
      <c r="D12" s="55"/>
      <c r="E12" s="56"/>
      <c r="F12" s="72"/>
      <c r="G12" s="57"/>
      <c r="H12" s="74"/>
      <c r="I12" s="82"/>
    </row>
    <row r="13" spans="1:9" ht="18" thickBot="1">
      <c r="B13" s="53">
        <v>44228</v>
      </c>
      <c r="C13" s="60"/>
      <c r="D13" s="55"/>
      <c r="E13" s="56"/>
      <c r="F13" s="72"/>
      <c r="G13" s="57"/>
      <c r="H13" s="74"/>
      <c r="I13" s="82"/>
    </row>
    <row r="14" spans="1:9" ht="18" thickBot="1">
      <c r="B14" s="53">
        <v>44256</v>
      </c>
      <c r="C14" s="60"/>
      <c r="D14" s="55"/>
      <c r="E14" s="56"/>
      <c r="F14" s="72"/>
      <c r="G14" s="57"/>
      <c r="H14" s="74"/>
      <c r="I14" s="82"/>
    </row>
    <row r="15" spans="1:9" ht="18" thickBot="1">
      <c r="B15" s="53">
        <v>44287</v>
      </c>
      <c r="C15" s="60"/>
      <c r="D15" s="55"/>
      <c r="E15" s="56"/>
      <c r="F15" s="72"/>
      <c r="G15" s="57"/>
      <c r="H15" s="74"/>
      <c r="I15" s="82"/>
    </row>
    <row r="16" spans="1:9" ht="16.5" customHeight="1" thickBot="1">
      <c r="B16" s="53">
        <v>44317</v>
      </c>
      <c r="C16" s="60"/>
      <c r="D16" s="55"/>
      <c r="E16" s="56"/>
      <c r="F16" s="72"/>
      <c r="G16" s="57"/>
      <c r="H16" s="74"/>
      <c r="I16" s="82"/>
    </row>
    <row r="17" spans="2:9" ht="18" thickBot="1">
      <c r="B17" s="53">
        <v>44348</v>
      </c>
      <c r="C17" s="60"/>
      <c r="D17" s="55"/>
      <c r="E17" s="56"/>
      <c r="F17" s="72"/>
      <c r="G17" s="57"/>
      <c r="H17" s="74"/>
      <c r="I17" s="82"/>
    </row>
    <row r="18" spans="2:9" ht="18" thickBot="1">
      <c r="B18" s="53">
        <v>44378</v>
      </c>
      <c r="C18" s="60"/>
      <c r="D18" s="55"/>
      <c r="E18" s="56"/>
      <c r="F18" s="72"/>
      <c r="G18" s="57"/>
      <c r="H18" s="74"/>
      <c r="I18" s="82"/>
    </row>
    <row r="19" spans="2:9" ht="18" thickBot="1">
      <c r="B19" s="53">
        <v>44409</v>
      </c>
      <c r="C19" s="60"/>
      <c r="D19" s="55"/>
      <c r="E19" s="56"/>
      <c r="F19" s="72"/>
      <c r="G19" s="57"/>
      <c r="H19" s="74"/>
      <c r="I19" s="82"/>
    </row>
    <row r="20" spans="2:9" ht="18" thickBot="1">
      <c r="B20" s="53">
        <v>44440</v>
      </c>
      <c r="C20" s="60"/>
      <c r="D20" s="55"/>
      <c r="E20" s="56"/>
      <c r="F20" s="72"/>
      <c r="G20" s="57"/>
      <c r="H20" s="74"/>
      <c r="I20" s="82"/>
    </row>
    <row r="21" spans="2:9" ht="18" thickBot="1">
      <c r="B21" s="53">
        <v>44470</v>
      </c>
      <c r="C21" s="60"/>
      <c r="D21" s="55"/>
      <c r="E21" s="56"/>
      <c r="F21" s="72"/>
      <c r="G21" s="57"/>
      <c r="H21" s="74"/>
      <c r="I21" s="82"/>
    </row>
    <row r="22" spans="2:9" ht="18" thickBot="1">
      <c r="B22" s="53">
        <v>44501</v>
      </c>
      <c r="C22" s="60"/>
      <c r="D22" s="55"/>
      <c r="E22" s="56"/>
      <c r="F22" s="72"/>
      <c r="G22" s="57"/>
      <c r="H22" s="74"/>
      <c r="I22" s="82"/>
    </row>
    <row r="23" spans="2:9" ht="18" customHeight="1" thickBot="1">
      <c r="B23" s="53">
        <v>44531</v>
      </c>
      <c r="C23" s="60"/>
      <c r="D23" s="55"/>
      <c r="E23" s="56"/>
      <c r="F23" s="72"/>
      <c r="G23" s="57"/>
      <c r="H23" s="74"/>
      <c r="I23" s="82"/>
    </row>
    <row r="24" spans="2:9" ht="18" thickBot="1">
      <c r="B24" s="53">
        <v>44562</v>
      </c>
      <c r="C24" s="60"/>
      <c r="D24" s="55"/>
      <c r="E24" s="56"/>
      <c r="F24" s="72"/>
      <c r="G24" s="57"/>
      <c r="H24" s="74"/>
      <c r="I24" s="82"/>
    </row>
    <row r="25" spans="2:9" ht="18" thickBot="1">
      <c r="B25" s="53">
        <v>44593</v>
      </c>
      <c r="C25" s="60"/>
      <c r="D25" s="55"/>
      <c r="E25" s="56"/>
      <c r="F25" s="72"/>
      <c r="G25" s="57"/>
      <c r="H25" s="74"/>
      <c r="I25" s="82"/>
    </row>
    <row r="26" spans="2:9" ht="18" thickBot="1">
      <c r="B26" s="53">
        <v>44621</v>
      </c>
      <c r="C26" s="60"/>
      <c r="D26" s="55"/>
      <c r="E26" s="56"/>
      <c r="F26" s="72"/>
      <c r="G26" s="57"/>
      <c r="H26" s="74"/>
      <c r="I26" s="82"/>
    </row>
    <row r="27" spans="2:9" ht="18" thickBot="1">
      <c r="B27" s="53">
        <v>44652</v>
      </c>
      <c r="C27" s="61"/>
      <c r="D27" s="62"/>
      <c r="E27" s="56"/>
      <c r="F27" s="72"/>
      <c r="G27" s="57"/>
      <c r="H27" s="74"/>
      <c r="I27" s="82"/>
    </row>
    <row r="28" spans="2:9" ht="18" thickBot="1">
      <c r="B28" s="53">
        <v>44682</v>
      </c>
      <c r="C28" s="61"/>
      <c r="D28" s="62"/>
      <c r="E28" s="56"/>
      <c r="F28" s="72"/>
      <c r="G28" s="57"/>
      <c r="H28" s="74"/>
      <c r="I28" s="82"/>
    </row>
    <row r="29" spans="2:9" ht="18" thickBot="1">
      <c r="B29" s="53">
        <v>44713</v>
      </c>
      <c r="C29" s="64"/>
      <c r="D29" s="65"/>
      <c r="E29" s="56"/>
      <c r="F29" s="72"/>
      <c r="G29" s="57"/>
      <c r="H29" s="74"/>
      <c r="I29" s="82"/>
    </row>
    <row r="30" spans="2:9" ht="18" thickBot="1">
      <c r="B30" s="53">
        <v>44743</v>
      </c>
      <c r="C30" s="64"/>
      <c r="D30" s="65"/>
      <c r="E30" s="56"/>
      <c r="F30" s="72"/>
      <c r="G30" s="57"/>
      <c r="H30" s="74"/>
      <c r="I30" s="82"/>
    </row>
    <row r="31" spans="2:9" ht="18" thickBot="1">
      <c r="B31" s="53">
        <v>44774</v>
      </c>
      <c r="C31" s="64"/>
      <c r="D31" s="65"/>
      <c r="E31" s="56"/>
      <c r="F31" s="72"/>
      <c r="G31" s="57"/>
      <c r="H31" s="74"/>
      <c r="I31" s="82"/>
    </row>
    <row r="32" spans="2:9" ht="18" thickBot="1">
      <c r="B32" s="53">
        <v>44805</v>
      </c>
      <c r="C32" s="64"/>
      <c r="D32" s="65"/>
      <c r="E32" s="56"/>
      <c r="F32" s="72"/>
      <c r="G32" s="57"/>
      <c r="H32" s="74"/>
      <c r="I32" s="82"/>
    </row>
    <row r="33" spans="2:9" ht="18" thickBot="1">
      <c r="B33" s="53">
        <v>44835</v>
      </c>
      <c r="C33" s="64"/>
      <c r="D33" s="65"/>
      <c r="E33" s="56"/>
      <c r="F33" s="72"/>
      <c r="G33" s="57"/>
      <c r="H33" s="74"/>
      <c r="I33" s="82"/>
    </row>
    <row r="34" spans="2:9" ht="18" thickBot="1">
      <c r="B34" s="53">
        <v>44866</v>
      </c>
      <c r="C34" s="64"/>
      <c r="D34" s="65"/>
      <c r="E34" s="56"/>
      <c r="F34" s="72"/>
      <c r="G34" s="57"/>
      <c r="H34" s="74"/>
      <c r="I34" s="82"/>
    </row>
    <row r="35" spans="2:9">
      <c r="B35" s="53">
        <v>44896</v>
      </c>
      <c r="C35" s="67"/>
      <c r="D35" s="68"/>
      <c r="E35" s="56"/>
      <c r="F35" s="72"/>
      <c r="G35" s="57"/>
      <c r="H35" s="74"/>
      <c r="I35" s="82"/>
    </row>
    <row r="37" spans="2:9">
      <c r="C37" s="70"/>
      <c r="D37" s="71"/>
      <c r="E37" s="71"/>
      <c r="F37" s="71"/>
      <c r="G37" s="71"/>
      <c r="H37" s="75"/>
    </row>
    <row r="38" spans="2:9">
      <c r="C38" s="70"/>
      <c r="D38" s="71"/>
      <c r="E38" s="71"/>
      <c r="F38" s="71"/>
      <c r="G38" s="71"/>
      <c r="H38" s="75"/>
    </row>
    <row r="39" spans="2:9">
      <c r="C39" s="70"/>
      <c r="D39" s="71"/>
      <c r="E39" s="71"/>
      <c r="F39" s="71"/>
      <c r="G39" s="71"/>
      <c r="H39" s="75"/>
    </row>
    <row r="40" spans="2:9">
      <c r="C40" s="70"/>
      <c r="D40" s="71"/>
      <c r="E40" s="71"/>
      <c r="F40" s="71"/>
      <c r="G40" s="71"/>
      <c r="H40" s="75"/>
    </row>
    <row r="41" spans="2:9">
      <c r="C41" s="70"/>
      <c r="D41" s="71"/>
      <c r="E41" s="71"/>
      <c r="F41" s="71"/>
      <c r="G41" s="71"/>
      <c r="H41" s="75"/>
    </row>
    <row r="42" spans="2:9">
      <c r="C42" s="70"/>
      <c r="D42" s="71"/>
      <c r="E42" s="71"/>
      <c r="F42" s="71"/>
      <c r="G42" s="71"/>
      <c r="H42" s="75"/>
    </row>
  </sheetData>
  <mergeCells count="6">
    <mergeCell ref="C10:G10"/>
    <mergeCell ref="B1:H1"/>
    <mergeCell ref="B2:H2"/>
    <mergeCell ref="B3:H3"/>
    <mergeCell ref="B5:H5"/>
    <mergeCell ref="B4:H4"/>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1"/>
  <sheetViews>
    <sheetView workbookViewId="0">
      <selection activeCell="B9" sqref="B9:F81"/>
    </sheetView>
  </sheetViews>
  <sheetFormatPr defaultColWidth="17.85546875" defaultRowHeight="10.199999999999999"/>
  <cols>
    <col min="1" max="1" width="2.140625" style="17" customWidth="1"/>
    <col min="2" max="3" width="14" style="17" customWidth="1"/>
    <col min="4" max="4" width="15.140625" style="17" customWidth="1"/>
    <col min="5" max="5" width="21.140625" style="17" customWidth="1"/>
    <col min="6" max="6" width="15.140625" style="17" customWidth="1"/>
    <col min="7" max="16384" width="17.85546875" style="17"/>
  </cols>
  <sheetData>
    <row r="1" spans="1:8" s="20" customFormat="1" ht="15">
      <c r="B1" s="26"/>
      <c r="C1" s="26"/>
      <c r="D1" s="26"/>
      <c r="E1" s="26"/>
      <c r="F1" s="28"/>
      <c r="G1" s="28"/>
    </row>
    <row r="2" spans="1:8" s="21" customFormat="1" ht="15.6">
      <c r="B2" s="208" t="s">
        <v>44</v>
      </c>
      <c r="C2" s="208"/>
      <c r="D2" s="208"/>
      <c r="E2" s="208"/>
      <c r="F2" s="208"/>
      <c r="G2" s="208"/>
    </row>
    <row r="3" spans="1:8" s="21" customFormat="1" ht="13.2">
      <c r="B3" s="209" t="str">
        <f>+Certification!B4</f>
        <v>Company Name</v>
      </c>
      <c r="C3" s="209"/>
      <c r="D3" s="209"/>
      <c r="E3" s="209"/>
      <c r="F3" s="209"/>
      <c r="G3" s="209"/>
    </row>
    <row r="4" spans="1:8" s="21" customFormat="1" ht="13.2">
      <c r="B4" s="209" t="str">
        <f>+Certification!B5</f>
        <v>LSE Load ID</v>
      </c>
      <c r="C4" s="209"/>
      <c r="D4" s="209"/>
      <c r="E4" s="209"/>
      <c r="F4" s="209"/>
      <c r="G4" s="209"/>
    </row>
    <row r="5" spans="1:8">
      <c r="B5" s="225"/>
      <c r="C5" s="225"/>
      <c r="D5" s="225"/>
      <c r="E5" s="225"/>
      <c r="F5" s="225"/>
    </row>
    <row r="6" spans="1:8" s="23" customFormat="1" ht="27" customHeight="1">
      <c r="A6" s="22"/>
      <c r="B6" s="226" t="s">
        <v>53</v>
      </c>
      <c r="C6" s="226"/>
      <c r="D6" s="227"/>
      <c r="E6" s="227"/>
      <c r="F6" s="227"/>
    </row>
    <row r="7" spans="1:8" s="23" customFormat="1" ht="13.8" thickBot="1">
      <c r="A7" s="22"/>
      <c r="B7" s="24"/>
      <c r="C7" s="24"/>
      <c r="D7" s="24"/>
      <c r="E7" s="24"/>
      <c r="F7" s="24"/>
    </row>
    <row r="8" spans="1:8" s="19" customFormat="1" ht="13.2">
      <c r="B8" s="18"/>
      <c r="C8" s="18"/>
      <c r="D8" s="228" t="s">
        <v>25</v>
      </c>
      <c r="E8" s="229"/>
      <c r="F8" s="230"/>
    </row>
    <row r="9" spans="1:8" s="25" customFormat="1" ht="26.4">
      <c r="B9" s="148" t="s">
        <v>46</v>
      </c>
      <c r="C9" s="149" t="s">
        <v>26</v>
      </c>
      <c r="D9" s="150" t="s">
        <v>27</v>
      </c>
      <c r="E9" s="150" t="s">
        <v>45</v>
      </c>
      <c r="F9" s="150" t="s">
        <v>28</v>
      </c>
    </row>
    <row r="10" spans="1:8" s="25" customFormat="1" ht="13.2">
      <c r="B10" s="151" t="s">
        <v>47</v>
      </c>
      <c r="C10" s="151">
        <v>44197</v>
      </c>
      <c r="D10" s="152"/>
      <c r="E10" s="152"/>
      <c r="F10" s="153">
        <f t="shared" ref="F10:F41" si="0">SUM(D10:E10)</f>
        <v>0</v>
      </c>
      <c r="H10" s="81"/>
    </row>
    <row r="11" spans="1:8" s="25" customFormat="1" ht="13.2">
      <c r="B11" s="151" t="s">
        <v>47</v>
      </c>
      <c r="C11" s="151">
        <v>44228</v>
      </c>
      <c r="D11" s="152"/>
      <c r="E11" s="152"/>
      <c r="F11" s="153">
        <f t="shared" si="0"/>
        <v>0</v>
      </c>
      <c r="H11" s="81"/>
    </row>
    <row r="12" spans="1:8" s="25" customFormat="1" ht="13.2">
      <c r="B12" s="151" t="s">
        <v>47</v>
      </c>
      <c r="C12" s="151">
        <v>44256</v>
      </c>
      <c r="D12" s="152"/>
      <c r="E12" s="152"/>
      <c r="F12" s="153">
        <f t="shared" si="0"/>
        <v>0</v>
      </c>
      <c r="H12" s="81"/>
    </row>
    <row r="13" spans="1:8" s="25" customFormat="1" ht="13.2">
      <c r="B13" s="151" t="s">
        <v>47</v>
      </c>
      <c r="C13" s="151">
        <v>44287</v>
      </c>
      <c r="D13" s="152"/>
      <c r="E13" s="152"/>
      <c r="F13" s="153">
        <f t="shared" si="0"/>
        <v>0</v>
      </c>
      <c r="H13" s="81"/>
    </row>
    <row r="14" spans="1:8" s="25" customFormat="1" ht="13.2">
      <c r="B14" s="151" t="s">
        <v>47</v>
      </c>
      <c r="C14" s="151">
        <v>44317</v>
      </c>
      <c r="D14" s="152"/>
      <c r="E14" s="152"/>
      <c r="F14" s="153">
        <f t="shared" si="0"/>
        <v>0</v>
      </c>
      <c r="H14" s="81"/>
    </row>
    <row r="15" spans="1:8" s="25" customFormat="1" ht="13.2">
      <c r="B15" s="151" t="s">
        <v>47</v>
      </c>
      <c r="C15" s="151">
        <v>44348</v>
      </c>
      <c r="D15" s="152"/>
      <c r="E15" s="152"/>
      <c r="F15" s="153">
        <f t="shared" si="0"/>
        <v>0</v>
      </c>
      <c r="H15" s="81"/>
    </row>
    <row r="16" spans="1:8" s="25" customFormat="1" ht="13.2">
      <c r="B16" s="151" t="s">
        <v>47</v>
      </c>
      <c r="C16" s="151">
        <v>44378</v>
      </c>
      <c r="D16" s="152"/>
      <c r="E16" s="152"/>
      <c r="F16" s="153">
        <f t="shared" si="0"/>
        <v>0</v>
      </c>
      <c r="H16" s="81"/>
    </row>
    <row r="17" spans="2:8" s="19" customFormat="1" ht="13.2">
      <c r="B17" s="151" t="s">
        <v>47</v>
      </c>
      <c r="C17" s="151">
        <v>44409</v>
      </c>
      <c r="D17" s="152"/>
      <c r="E17" s="152"/>
      <c r="F17" s="153">
        <f t="shared" si="0"/>
        <v>0</v>
      </c>
      <c r="H17" s="81"/>
    </row>
    <row r="18" spans="2:8" s="19" customFormat="1" ht="13.2">
      <c r="B18" s="151" t="s">
        <v>47</v>
      </c>
      <c r="C18" s="151">
        <v>44440</v>
      </c>
      <c r="D18" s="152"/>
      <c r="E18" s="152"/>
      <c r="F18" s="153">
        <f t="shared" si="0"/>
        <v>0</v>
      </c>
      <c r="H18" s="81"/>
    </row>
    <row r="19" spans="2:8" s="19" customFormat="1" ht="13.2">
      <c r="B19" s="151" t="s">
        <v>47</v>
      </c>
      <c r="C19" s="151">
        <v>44470</v>
      </c>
      <c r="D19" s="152"/>
      <c r="E19" s="152"/>
      <c r="F19" s="153">
        <f t="shared" si="0"/>
        <v>0</v>
      </c>
      <c r="H19" s="81"/>
    </row>
    <row r="20" spans="2:8" s="19" customFormat="1" ht="13.2">
      <c r="B20" s="151" t="s">
        <v>47</v>
      </c>
      <c r="C20" s="151">
        <v>44501</v>
      </c>
      <c r="D20" s="152"/>
      <c r="E20" s="152"/>
      <c r="F20" s="153">
        <f t="shared" si="0"/>
        <v>0</v>
      </c>
      <c r="H20" s="81"/>
    </row>
    <row r="21" spans="2:8" s="19" customFormat="1" ht="13.2">
      <c r="B21" s="151" t="s">
        <v>47</v>
      </c>
      <c r="C21" s="151">
        <v>44531</v>
      </c>
      <c r="D21" s="152"/>
      <c r="E21" s="152"/>
      <c r="F21" s="153">
        <f t="shared" si="0"/>
        <v>0</v>
      </c>
      <c r="H21" s="81"/>
    </row>
    <row r="22" spans="2:8" s="19" customFormat="1" ht="13.2">
      <c r="B22" s="151" t="s">
        <v>47</v>
      </c>
      <c r="C22" s="151">
        <v>44562</v>
      </c>
      <c r="D22" s="152"/>
      <c r="E22" s="152"/>
      <c r="F22" s="153">
        <f t="shared" si="0"/>
        <v>0</v>
      </c>
      <c r="H22" s="81"/>
    </row>
    <row r="23" spans="2:8" s="19" customFormat="1" ht="13.2">
      <c r="B23" s="151" t="s">
        <v>47</v>
      </c>
      <c r="C23" s="151">
        <v>44593</v>
      </c>
      <c r="D23" s="152"/>
      <c r="E23" s="152"/>
      <c r="F23" s="153">
        <f t="shared" si="0"/>
        <v>0</v>
      </c>
      <c r="H23" s="81"/>
    </row>
    <row r="24" spans="2:8" s="19" customFormat="1" ht="13.2">
      <c r="B24" s="151" t="s">
        <v>47</v>
      </c>
      <c r="C24" s="151">
        <v>44621</v>
      </c>
      <c r="D24" s="152"/>
      <c r="E24" s="152"/>
      <c r="F24" s="153">
        <f t="shared" si="0"/>
        <v>0</v>
      </c>
      <c r="H24" s="81"/>
    </row>
    <row r="25" spans="2:8" s="19" customFormat="1" ht="13.2">
      <c r="B25" s="151" t="s">
        <v>47</v>
      </c>
      <c r="C25" s="151">
        <v>44652</v>
      </c>
      <c r="D25" s="152"/>
      <c r="E25" s="152"/>
      <c r="F25" s="153">
        <f t="shared" si="0"/>
        <v>0</v>
      </c>
      <c r="H25" s="81"/>
    </row>
    <row r="26" spans="2:8" s="19" customFormat="1" ht="13.2">
      <c r="B26" s="151" t="s">
        <v>47</v>
      </c>
      <c r="C26" s="151">
        <v>44682</v>
      </c>
      <c r="D26" s="152"/>
      <c r="E26" s="152"/>
      <c r="F26" s="153">
        <f t="shared" si="0"/>
        <v>0</v>
      </c>
      <c r="H26" s="81"/>
    </row>
    <row r="27" spans="2:8" s="19" customFormat="1" ht="13.2">
      <c r="B27" s="151" t="s">
        <v>47</v>
      </c>
      <c r="C27" s="151">
        <v>44713</v>
      </c>
      <c r="D27" s="152"/>
      <c r="E27" s="152"/>
      <c r="F27" s="153">
        <f t="shared" si="0"/>
        <v>0</v>
      </c>
      <c r="H27" s="81"/>
    </row>
    <row r="28" spans="2:8" ht="13.2">
      <c r="B28" s="151" t="s">
        <v>47</v>
      </c>
      <c r="C28" s="151">
        <v>44743</v>
      </c>
      <c r="D28" s="154"/>
      <c r="E28" s="154"/>
      <c r="F28" s="153">
        <f t="shared" si="0"/>
        <v>0</v>
      </c>
      <c r="H28" s="81"/>
    </row>
    <row r="29" spans="2:8" ht="13.2">
      <c r="B29" s="151" t="s">
        <v>47</v>
      </c>
      <c r="C29" s="151">
        <v>44774</v>
      </c>
      <c r="D29" s="152"/>
      <c r="E29" s="152"/>
      <c r="F29" s="153">
        <f t="shared" si="0"/>
        <v>0</v>
      </c>
      <c r="H29" s="81"/>
    </row>
    <row r="30" spans="2:8" ht="13.2">
      <c r="B30" s="151" t="s">
        <v>47</v>
      </c>
      <c r="C30" s="151">
        <v>44805</v>
      </c>
      <c r="D30" s="152"/>
      <c r="E30" s="152"/>
      <c r="F30" s="153">
        <f t="shared" si="0"/>
        <v>0</v>
      </c>
      <c r="H30" s="81"/>
    </row>
    <row r="31" spans="2:8" ht="13.2">
      <c r="B31" s="151" t="s">
        <v>47</v>
      </c>
      <c r="C31" s="151">
        <v>44835</v>
      </c>
      <c r="D31" s="152"/>
      <c r="E31" s="152"/>
      <c r="F31" s="153">
        <f t="shared" si="0"/>
        <v>0</v>
      </c>
      <c r="H31" s="81"/>
    </row>
    <row r="32" spans="2:8" ht="13.2">
      <c r="B32" s="151" t="s">
        <v>47</v>
      </c>
      <c r="C32" s="151">
        <v>44866</v>
      </c>
      <c r="D32" s="152"/>
      <c r="E32" s="152"/>
      <c r="F32" s="153">
        <f t="shared" si="0"/>
        <v>0</v>
      </c>
      <c r="H32" s="81"/>
    </row>
    <row r="33" spans="2:8" ht="13.2">
      <c r="B33" s="151" t="s">
        <v>47</v>
      </c>
      <c r="C33" s="151">
        <v>44896</v>
      </c>
      <c r="D33" s="152"/>
      <c r="E33" s="152"/>
      <c r="F33" s="153">
        <f t="shared" si="0"/>
        <v>0</v>
      </c>
      <c r="H33" s="81"/>
    </row>
    <row r="34" spans="2:8" ht="13.2">
      <c r="B34" s="151" t="s">
        <v>48</v>
      </c>
      <c r="C34" s="151">
        <v>44197</v>
      </c>
      <c r="D34" s="152"/>
      <c r="E34" s="152"/>
      <c r="F34" s="153">
        <f t="shared" si="0"/>
        <v>0</v>
      </c>
      <c r="H34" s="81"/>
    </row>
    <row r="35" spans="2:8" ht="13.2">
      <c r="B35" s="151" t="s">
        <v>48</v>
      </c>
      <c r="C35" s="151">
        <v>44228</v>
      </c>
      <c r="D35" s="152"/>
      <c r="E35" s="152"/>
      <c r="F35" s="153">
        <f t="shared" si="0"/>
        <v>0</v>
      </c>
      <c r="H35" s="81"/>
    </row>
    <row r="36" spans="2:8" ht="13.2">
      <c r="B36" s="151" t="s">
        <v>48</v>
      </c>
      <c r="C36" s="151">
        <v>44256</v>
      </c>
      <c r="D36" s="152"/>
      <c r="E36" s="152"/>
      <c r="F36" s="153">
        <f t="shared" si="0"/>
        <v>0</v>
      </c>
      <c r="H36" s="81"/>
    </row>
    <row r="37" spans="2:8" ht="13.2">
      <c r="B37" s="151" t="s">
        <v>48</v>
      </c>
      <c r="C37" s="151">
        <v>44287</v>
      </c>
      <c r="D37" s="152"/>
      <c r="E37" s="152"/>
      <c r="F37" s="153">
        <f t="shared" si="0"/>
        <v>0</v>
      </c>
      <c r="H37" s="81"/>
    </row>
    <row r="38" spans="2:8" ht="13.2">
      <c r="B38" s="151" t="s">
        <v>48</v>
      </c>
      <c r="C38" s="151">
        <v>44317</v>
      </c>
      <c r="D38" s="152"/>
      <c r="E38" s="152"/>
      <c r="F38" s="153">
        <f t="shared" si="0"/>
        <v>0</v>
      </c>
      <c r="H38" s="81"/>
    </row>
    <row r="39" spans="2:8" ht="13.2">
      <c r="B39" s="151" t="s">
        <v>48</v>
      </c>
      <c r="C39" s="151">
        <v>44348</v>
      </c>
      <c r="D39" s="152"/>
      <c r="E39" s="152"/>
      <c r="F39" s="153">
        <f t="shared" si="0"/>
        <v>0</v>
      </c>
      <c r="H39" s="81"/>
    </row>
    <row r="40" spans="2:8" ht="13.2">
      <c r="B40" s="151" t="s">
        <v>48</v>
      </c>
      <c r="C40" s="151">
        <v>44378</v>
      </c>
      <c r="D40" s="152"/>
      <c r="E40" s="152"/>
      <c r="F40" s="153">
        <f t="shared" si="0"/>
        <v>0</v>
      </c>
      <c r="H40" s="81"/>
    </row>
    <row r="41" spans="2:8" ht="13.2">
      <c r="B41" s="151" t="s">
        <v>48</v>
      </c>
      <c r="C41" s="151">
        <v>44409</v>
      </c>
      <c r="D41" s="152"/>
      <c r="E41" s="152"/>
      <c r="F41" s="153">
        <f t="shared" si="0"/>
        <v>0</v>
      </c>
      <c r="H41" s="81"/>
    </row>
    <row r="42" spans="2:8" ht="13.2">
      <c r="B42" s="151" t="s">
        <v>48</v>
      </c>
      <c r="C42" s="151">
        <v>44440</v>
      </c>
      <c r="D42" s="152"/>
      <c r="E42" s="152"/>
      <c r="F42" s="153">
        <f t="shared" ref="F42:F66" si="1">SUM(D42:E42)</f>
        <v>0</v>
      </c>
      <c r="H42" s="81"/>
    </row>
    <row r="43" spans="2:8" ht="13.2">
      <c r="B43" s="151" t="s">
        <v>48</v>
      </c>
      <c r="C43" s="151">
        <v>44470</v>
      </c>
      <c r="D43" s="152"/>
      <c r="E43" s="152"/>
      <c r="F43" s="153">
        <f t="shared" si="1"/>
        <v>0</v>
      </c>
      <c r="H43" s="81"/>
    </row>
    <row r="44" spans="2:8" ht="13.2">
      <c r="B44" s="151" t="s">
        <v>48</v>
      </c>
      <c r="C44" s="151">
        <v>44501</v>
      </c>
      <c r="D44" s="152"/>
      <c r="E44" s="152"/>
      <c r="F44" s="153">
        <f t="shared" si="1"/>
        <v>0</v>
      </c>
      <c r="H44" s="81"/>
    </row>
    <row r="45" spans="2:8" ht="13.2">
      <c r="B45" s="151" t="s">
        <v>48</v>
      </c>
      <c r="C45" s="151">
        <v>44531</v>
      </c>
      <c r="D45" s="152"/>
      <c r="E45" s="152"/>
      <c r="F45" s="153">
        <f t="shared" si="1"/>
        <v>0</v>
      </c>
      <c r="H45" s="81"/>
    </row>
    <row r="46" spans="2:8" ht="13.2">
      <c r="B46" s="151" t="s">
        <v>48</v>
      </c>
      <c r="C46" s="151">
        <v>44562</v>
      </c>
      <c r="D46" s="152"/>
      <c r="E46" s="152"/>
      <c r="F46" s="153">
        <f t="shared" si="1"/>
        <v>0</v>
      </c>
      <c r="H46" s="81"/>
    </row>
    <row r="47" spans="2:8" ht="13.2">
      <c r="B47" s="151" t="s">
        <v>48</v>
      </c>
      <c r="C47" s="151">
        <v>44593</v>
      </c>
      <c r="D47" s="154"/>
      <c r="E47" s="154"/>
      <c r="F47" s="153">
        <f t="shared" si="1"/>
        <v>0</v>
      </c>
      <c r="H47" s="81"/>
    </row>
    <row r="48" spans="2:8" ht="13.2">
      <c r="B48" s="151" t="s">
        <v>48</v>
      </c>
      <c r="C48" s="151">
        <v>44621</v>
      </c>
      <c r="D48" s="152"/>
      <c r="E48" s="152"/>
      <c r="F48" s="153">
        <f t="shared" si="1"/>
        <v>0</v>
      </c>
      <c r="H48" s="81"/>
    </row>
    <row r="49" spans="2:8" ht="13.2">
      <c r="B49" s="151" t="s">
        <v>48</v>
      </c>
      <c r="C49" s="151">
        <v>44652</v>
      </c>
      <c r="D49" s="152"/>
      <c r="E49" s="152"/>
      <c r="F49" s="153">
        <f t="shared" si="1"/>
        <v>0</v>
      </c>
      <c r="H49" s="81"/>
    </row>
    <row r="50" spans="2:8" ht="13.2">
      <c r="B50" s="151" t="s">
        <v>48</v>
      </c>
      <c r="C50" s="151">
        <v>44682</v>
      </c>
      <c r="D50" s="152"/>
      <c r="E50" s="152"/>
      <c r="F50" s="153">
        <f t="shared" si="1"/>
        <v>0</v>
      </c>
      <c r="H50" s="81"/>
    </row>
    <row r="51" spans="2:8" ht="13.2">
      <c r="B51" s="151" t="s">
        <v>48</v>
      </c>
      <c r="C51" s="151">
        <v>44713</v>
      </c>
      <c r="D51" s="152"/>
      <c r="E51" s="152"/>
      <c r="F51" s="153">
        <f t="shared" si="1"/>
        <v>0</v>
      </c>
      <c r="H51" s="81"/>
    </row>
    <row r="52" spans="2:8" ht="13.2">
      <c r="B52" s="151" t="s">
        <v>48</v>
      </c>
      <c r="C52" s="151">
        <v>44743</v>
      </c>
      <c r="D52" s="152"/>
      <c r="E52" s="152"/>
      <c r="F52" s="153">
        <f t="shared" si="1"/>
        <v>0</v>
      </c>
      <c r="H52" s="81"/>
    </row>
    <row r="53" spans="2:8" ht="13.2">
      <c r="B53" s="151" t="s">
        <v>48</v>
      </c>
      <c r="C53" s="151">
        <v>44774</v>
      </c>
      <c r="D53" s="152"/>
      <c r="E53" s="152"/>
      <c r="F53" s="153">
        <f t="shared" si="1"/>
        <v>0</v>
      </c>
      <c r="H53" s="81"/>
    </row>
    <row r="54" spans="2:8" ht="13.2">
      <c r="B54" s="151" t="s">
        <v>48</v>
      </c>
      <c r="C54" s="151">
        <v>44805</v>
      </c>
      <c r="D54" s="152"/>
      <c r="E54" s="152"/>
      <c r="F54" s="153">
        <f t="shared" si="1"/>
        <v>0</v>
      </c>
      <c r="H54" s="81"/>
    </row>
    <row r="55" spans="2:8" ht="13.2">
      <c r="B55" s="151" t="s">
        <v>48</v>
      </c>
      <c r="C55" s="151">
        <v>44835</v>
      </c>
      <c r="D55" s="152"/>
      <c r="E55" s="152"/>
      <c r="F55" s="153">
        <f t="shared" si="1"/>
        <v>0</v>
      </c>
      <c r="H55" s="81"/>
    </row>
    <row r="56" spans="2:8" ht="13.2">
      <c r="B56" s="151" t="s">
        <v>48</v>
      </c>
      <c r="C56" s="151">
        <v>44866</v>
      </c>
      <c r="D56" s="152"/>
      <c r="E56" s="152"/>
      <c r="F56" s="153">
        <f t="shared" si="1"/>
        <v>0</v>
      </c>
      <c r="H56" s="81"/>
    </row>
    <row r="57" spans="2:8" ht="13.2">
      <c r="B57" s="151" t="s">
        <v>48</v>
      </c>
      <c r="C57" s="151">
        <v>44896</v>
      </c>
      <c r="D57" s="152"/>
      <c r="E57" s="152"/>
      <c r="F57" s="153">
        <f t="shared" si="1"/>
        <v>0</v>
      </c>
      <c r="H57" s="81"/>
    </row>
    <row r="58" spans="2:8" ht="13.2">
      <c r="B58" s="151" t="s">
        <v>49</v>
      </c>
      <c r="C58" s="151">
        <v>44197</v>
      </c>
      <c r="D58" s="152"/>
      <c r="E58" s="152"/>
      <c r="F58" s="153">
        <f t="shared" si="1"/>
        <v>0</v>
      </c>
      <c r="H58" s="81"/>
    </row>
    <row r="59" spans="2:8" ht="13.2">
      <c r="B59" s="151" t="s">
        <v>49</v>
      </c>
      <c r="C59" s="151">
        <v>44228</v>
      </c>
      <c r="D59" s="152"/>
      <c r="E59" s="152"/>
      <c r="F59" s="153">
        <f t="shared" si="1"/>
        <v>0</v>
      </c>
      <c r="H59" s="81"/>
    </row>
    <row r="60" spans="2:8" ht="13.2">
      <c r="B60" s="151" t="s">
        <v>49</v>
      </c>
      <c r="C60" s="151">
        <v>44256</v>
      </c>
      <c r="D60" s="152"/>
      <c r="E60" s="152"/>
      <c r="F60" s="153">
        <f t="shared" si="1"/>
        <v>0</v>
      </c>
      <c r="H60" s="81"/>
    </row>
    <row r="61" spans="2:8" ht="13.2">
      <c r="B61" s="151" t="s">
        <v>49</v>
      </c>
      <c r="C61" s="151">
        <v>44287</v>
      </c>
      <c r="D61" s="152"/>
      <c r="E61" s="152"/>
      <c r="F61" s="153">
        <f t="shared" si="1"/>
        <v>0</v>
      </c>
      <c r="H61" s="81"/>
    </row>
    <row r="62" spans="2:8" ht="13.2">
      <c r="B62" s="151" t="s">
        <v>49</v>
      </c>
      <c r="C62" s="151">
        <v>44317</v>
      </c>
      <c r="D62" s="152"/>
      <c r="E62" s="152"/>
      <c r="F62" s="153">
        <f t="shared" si="1"/>
        <v>0</v>
      </c>
      <c r="H62" s="81"/>
    </row>
    <row r="63" spans="2:8" ht="13.2">
      <c r="B63" s="151" t="s">
        <v>49</v>
      </c>
      <c r="C63" s="151">
        <v>44348</v>
      </c>
      <c r="D63" s="152"/>
      <c r="E63" s="152"/>
      <c r="F63" s="153">
        <f t="shared" si="1"/>
        <v>0</v>
      </c>
      <c r="H63" s="81"/>
    </row>
    <row r="64" spans="2:8" ht="13.2">
      <c r="B64" s="151" t="s">
        <v>49</v>
      </c>
      <c r="C64" s="151">
        <v>44378</v>
      </c>
      <c r="D64" s="152"/>
      <c r="E64" s="152"/>
      <c r="F64" s="153">
        <f t="shared" si="1"/>
        <v>0</v>
      </c>
      <c r="H64" s="81"/>
    </row>
    <row r="65" spans="2:8" ht="13.2">
      <c r="B65" s="151" t="s">
        <v>49</v>
      </c>
      <c r="C65" s="151">
        <v>44409</v>
      </c>
      <c r="D65" s="152"/>
      <c r="E65" s="152"/>
      <c r="F65" s="153">
        <f t="shared" si="1"/>
        <v>0</v>
      </c>
      <c r="H65" s="81"/>
    </row>
    <row r="66" spans="2:8" ht="13.2">
      <c r="B66" s="151" t="s">
        <v>49</v>
      </c>
      <c r="C66" s="151">
        <v>44440</v>
      </c>
      <c r="D66" s="154"/>
      <c r="E66" s="154"/>
      <c r="F66" s="153">
        <f t="shared" si="1"/>
        <v>0</v>
      </c>
      <c r="H66" s="81"/>
    </row>
    <row r="67" spans="2:8" ht="13.2">
      <c r="B67" s="151" t="s">
        <v>49</v>
      </c>
      <c r="C67" s="151">
        <v>44470</v>
      </c>
      <c r="D67" s="154"/>
      <c r="E67" s="154"/>
      <c r="F67" s="153">
        <f t="shared" ref="F67:F81" si="2">SUM(D67:E67)</f>
        <v>0</v>
      </c>
    </row>
    <row r="68" spans="2:8" ht="13.2">
      <c r="B68" s="151" t="s">
        <v>49</v>
      </c>
      <c r="C68" s="151">
        <v>44501</v>
      </c>
      <c r="D68" s="154"/>
      <c r="E68" s="154"/>
      <c r="F68" s="153">
        <f t="shared" si="2"/>
        <v>0</v>
      </c>
    </row>
    <row r="69" spans="2:8" ht="13.2">
      <c r="B69" s="151" t="s">
        <v>49</v>
      </c>
      <c r="C69" s="151">
        <v>44531</v>
      </c>
      <c r="D69" s="154"/>
      <c r="E69" s="154"/>
      <c r="F69" s="153">
        <f t="shared" si="2"/>
        <v>0</v>
      </c>
    </row>
    <row r="70" spans="2:8" ht="13.2">
      <c r="B70" s="151" t="s">
        <v>49</v>
      </c>
      <c r="C70" s="151">
        <v>44562</v>
      </c>
      <c r="D70" s="154"/>
      <c r="E70" s="154"/>
      <c r="F70" s="153">
        <f t="shared" si="2"/>
        <v>0</v>
      </c>
    </row>
    <row r="71" spans="2:8" ht="13.2">
      <c r="B71" s="151" t="s">
        <v>49</v>
      </c>
      <c r="C71" s="151">
        <v>44593</v>
      </c>
      <c r="D71" s="154"/>
      <c r="E71" s="154"/>
      <c r="F71" s="153">
        <f t="shared" si="2"/>
        <v>0</v>
      </c>
    </row>
    <row r="72" spans="2:8" ht="13.2">
      <c r="B72" s="151" t="s">
        <v>49</v>
      </c>
      <c r="C72" s="151">
        <v>44621</v>
      </c>
      <c r="D72" s="154"/>
      <c r="E72" s="154"/>
      <c r="F72" s="153">
        <f t="shared" si="2"/>
        <v>0</v>
      </c>
    </row>
    <row r="73" spans="2:8" ht="13.2">
      <c r="B73" s="151" t="s">
        <v>49</v>
      </c>
      <c r="C73" s="151">
        <v>44652</v>
      </c>
      <c r="D73" s="154"/>
      <c r="E73" s="154"/>
      <c r="F73" s="153">
        <f t="shared" si="2"/>
        <v>0</v>
      </c>
    </row>
    <row r="74" spans="2:8" ht="13.2">
      <c r="B74" s="151" t="s">
        <v>49</v>
      </c>
      <c r="C74" s="151">
        <v>44682</v>
      </c>
      <c r="D74" s="154"/>
      <c r="E74" s="154"/>
      <c r="F74" s="153">
        <f t="shared" si="2"/>
        <v>0</v>
      </c>
    </row>
    <row r="75" spans="2:8" ht="13.2">
      <c r="B75" s="151" t="s">
        <v>49</v>
      </c>
      <c r="C75" s="151">
        <v>44713</v>
      </c>
      <c r="D75" s="154"/>
      <c r="E75" s="154"/>
      <c r="F75" s="153">
        <f t="shared" si="2"/>
        <v>0</v>
      </c>
    </row>
    <row r="76" spans="2:8" ht="13.2">
      <c r="B76" s="151" t="s">
        <v>49</v>
      </c>
      <c r="C76" s="151">
        <v>44743</v>
      </c>
      <c r="D76" s="154"/>
      <c r="E76" s="154"/>
      <c r="F76" s="153">
        <f t="shared" si="2"/>
        <v>0</v>
      </c>
    </row>
    <row r="77" spans="2:8" ht="13.2">
      <c r="B77" s="151" t="s">
        <v>49</v>
      </c>
      <c r="C77" s="151">
        <v>44774</v>
      </c>
      <c r="D77" s="154"/>
      <c r="E77" s="154"/>
      <c r="F77" s="153">
        <f t="shared" si="2"/>
        <v>0</v>
      </c>
    </row>
    <row r="78" spans="2:8" ht="13.2">
      <c r="B78" s="151" t="s">
        <v>49</v>
      </c>
      <c r="C78" s="151">
        <v>44805</v>
      </c>
      <c r="D78" s="154"/>
      <c r="E78" s="154"/>
      <c r="F78" s="153">
        <f t="shared" si="2"/>
        <v>0</v>
      </c>
    </row>
    <row r="79" spans="2:8" ht="13.2">
      <c r="B79" s="151" t="s">
        <v>49</v>
      </c>
      <c r="C79" s="151">
        <v>44835</v>
      </c>
      <c r="D79" s="154"/>
      <c r="E79" s="154"/>
      <c r="F79" s="153">
        <f t="shared" si="2"/>
        <v>0</v>
      </c>
    </row>
    <row r="80" spans="2:8" ht="13.2">
      <c r="B80" s="151" t="s">
        <v>49</v>
      </c>
      <c r="C80" s="151">
        <v>44866</v>
      </c>
      <c r="D80" s="154"/>
      <c r="E80" s="154"/>
      <c r="F80" s="153">
        <f t="shared" si="2"/>
        <v>0</v>
      </c>
    </row>
    <row r="81" spans="2:6" ht="13.2">
      <c r="B81" s="151" t="s">
        <v>49</v>
      </c>
      <c r="C81" s="151">
        <v>44896</v>
      </c>
      <c r="D81" s="154"/>
      <c r="E81" s="154"/>
      <c r="F81" s="153">
        <f t="shared" si="2"/>
        <v>0</v>
      </c>
    </row>
  </sheetData>
  <autoFilter ref="B9:F81" xr:uid="{84180042-1C20-4EEB-B025-43C776BECCC1}"/>
  <mergeCells count="6">
    <mergeCell ref="B2:G2"/>
    <mergeCell ref="B3:G3"/>
    <mergeCell ref="B5:F5"/>
    <mergeCell ref="B6:F6"/>
    <mergeCell ref="D8:F8"/>
    <mergeCell ref="B4:G4"/>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41"/>
  <sheetViews>
    <sheetView topLeftCell="I1" zoomScale="80" zoomScaleNormal="80" workbookViewId="0">
      <selection activeCell="S11" sqref="S11"/>
    </sheetView>
  </sheetViews>
  <sheetFormatPr defaultColWidth="8.7109375" defaultRowHeight="17.399999999999999"/>
  <cols>
    <col min="1" max="1" width="14.28515625" style="50" customWidth="1"/>
    <col min="2" max="2" width="12.7109375" style="50" bestFit="1" customWidth="1"/>
    <col min="3" max="17" width="15.85546875" style="50" customWidth="1"/>
    <col min="18" max="18" width="8.42578125" style="50" customWidth="1"/>
    <col min="19" max="29" width="16.140625" style="50" customWidth="1"/>
    <col min="30" max="16384" width="8.7109375" style="50"/>
  </cols>
  <sheetData>
    <row r="1" spans="1:29" s="80" customFormat="1">
      <c r="B1" s="222"/>
      <c r="C1" s="222"/>
      <c r="D1" s="222"/>
      <c r="E1" s="222"/>
      <c r="F1" s="222"/>
      <c r="G1" s="222"/>
      <c r="H1" s="222"/>
      <c r="I1" s="222"/>
      <c r="J1" s="222"/>
      <c r="K1" s="222"/>
      <c r="L1" s="222"/>
      <c r="M1" s="222"/>
    </row>
    <row r="2" spans="1:29" s="48" customFormat="1">
      <c r="B2" s="136" t="s">
        <v>104</v>
      </c>
      <c r="C2" s="136"/>
      <c r="D2" s="136"/>
      <c r="E2" s="136"/>
      <c r="F2" s="136"/>
      <c r="G2" s="87"/>
      <c r="H2" s="87"/>
      <c r="I2" s="87"/>
      <c r="J2" s="87"/>
    </row>
    <row r="3" spans="1:29" s="48" customFormat="1">
      <c r="B3" s="223" t="str">
        <f>+Certification!B4</f>
        <v>Company Name</v>
      </c>
      <c r="C3" s="223"/>
      <c r="D3" s="223"/>
      <c r="E3" s="223"/>
      <c r="F3" s="223"/>
      <c r="G3" s="223"/>
      <c r="H3" s="223"/>
      <c r="I3" s="223"/>
      <c r="J3" s="223"/>
      <c r="K3" s="223"/>
      <c r="L3" s="223"/>
      <c r="M3" s="223"/>
      <c r="P3" s="49"/>
      <c r="Q3" s="49"/>
    </row>
    <row r="4" spans="1:29" s="48" customFormat="1">
      <c r="B4" s="223" t="str">
        <f>+Certification!B5</f>
        <v>LSE Load ID</v>
      </c>
      <c r="C4" s="223"/>
      <c r="D4" s="223"/>
      <c r="E4" s="223"/>
      <c r="F4" s="223"/>
      <c r="G4" s="223"/>
      <c r="H4" s="223"/>
      <c r="I4" s="223"/>
      <c r="J4" s="223"/>
      <c r="K4" s="223"/>
      <c r="L4" s="223"/>
      <c r="M4" s="223"/>
      <c r="P4" s="49"/>
      <c r="Q4" s="49"/>
    </row>
    <row r="5" spans="1:29" s="48" customFormat="1">
      <c r="B5" s="263" t="s">
        <v>134</v>
      </c>
      <c r="C5" s="262"/>
      <c r="D5" s="205"/>
      <c r="E5" s="205"/>
      <c r="F5" s="205"/>
      <c r="G5" s="205"/>
      <c r="H5" s="205"/>
      <c r="I5" s="205"/>
      <c r="J5" s="205"/>
      <c r="K5" s="205"/>
      <c r="L5" s="205"/>
      <c r="M5" s="205"/>
      <c r="P5" s="49"/>
      <c r="Q5" s="49"/>
    </row>
    <row r="6" spans="1:29" s="51" customFormat="1" ht="34.5" customHeight="1">
      <c r="A6" s="50"/>
      <c r="B6" s="237" t="s">
        <v>133</v>
      </c>
      <c r="C6" s="237"/>
      <c r="D6" s="237"/>
      <c r="E6" s="237"/>
      <c r="F6" s="237"/>
      <c r="G6" s="237"/>
      <c r="H6" s="237"/>
      <c r="I6" s="237"/>
      <c r="J6" s="237"/>
      <c r="K6" s="237"/>
      <c r="L6" s="237"/>
      <c r="M6" s="237"/>
    </row>
    <row r="7" spans="1:29" s="51" customFormat="1" ht="11.25" customHeight="1">
      <c r="A7" s="50"/>
      <c r="B7" s="238" t="s">
        <v>121</v>
      </c>
      <c r="C7" s="239"/>
      <c r="D7" s="239"/>
      <c r="E7" s="239"/>
      <c r="F7" s="240"/>
      <c r="G7" s="241"/>
      <c r="H7" s="242"/>
      <c r="I7" s="242"/>
      <c r="J7" s="243"/>
      <c r="K7" s="181"/>
      <c r="L7" s="181"/>
      <c r="M7" s="181"/>
      <c r="N7" s="181"/>
      <c r="O7" s="181"/>
      <c r="P7" s="181"/>
    </row>
    <row r="8" spans="1:29" s="90" customFormat="1" ht="18.75" customHeight="1">
      <c r="A8" s="50"/>
      <c r="B8" s="178"/>
      <c r="C8" s="232" t="s">
        <v>131</v>
      </c>
      <c r="D8" s="232"/>
      <c r="E8" s="232"/>
      <c r="F8" s="232"/>
      <c r="G8" s="232"/>
      <c r="H8" s="232"/>
      <c r="I8" s="232"/>
      <c r="J8" s="232"/>
      <c r="K8" s="232"/>
      <c r="L8" s="232"/>
      <c r="M8" s="232"/>
      <c r="N8" s="232"/>
      <c r="O8" s="232"/>
      <c r="P8" s="232"/>
      <c r="Q8" s="233"/>
      <c r="S8" s="231" t="s">
        <v>132</v>
      </c>
      <c r="T8" s="232"/>
      <c r="U8" s="232"/>
      <c r="V8" s="232"/>
      <c r="W8" s="232"/>
      <c r="X8" s="232"/>
      <c r="Y8" s="232"/>
      <c r="Z8" s="232"/>
      <c r="AA8" s="232"/>
      <c r="AB8" s="232"/>
      <c r="AC8" s="233"/>
    </row>
    <row r="9" spans="1:29" s="88" customFormat="1" ht="51" customHeight="1" thickBot="1">
      <c r="A9" s="50"/>
      <c r="B9" s="179"/>
      <c r="C9" s="235" t="s">
        <v>84</v>
      </c>
      <c r="D9" s="235"/>
      <c r="E9" s="235"/>
      <c r="F9" s="236"/>
      <c r="G9" s="234" t="s">
        <v>82</v>
      </c>
      <c r="H9" s="235"/>
      <c r="I9" s="235"/>
      <c r="J9" s="236"/>
      <c r="K9" s="234" t="s">
        <v>80</v>
      </c>
      <c r="L9" s="235"/>
      <c r="M9" s="235"/>
      <c r="N9" s="234" t="s">
        <v>92</v>
      </c>
      <c r="O9" s="235"/>
      <c r="P9" s="235"/>
      <c r="Q9" s="236"/>
      <c r="S9" s="234" t="s">
        <v>84</v>
      </c>
      <c r="T9" s="235"/>
      <c r="U9" s="235"/>
      <c r="V9" s="236"/>
      <c r="W9" s="234" t="s">
        <v>82</v>
      </c>
      <c r="X9" s="235"/>
      <c r="Y9" s="235"/>
      <c r="Z9" s="236"/>
      <c r="AA9" s="234" t="s">
        <v>80</v>
      </c>
      <c r="AB9" s="235"/>
      <c r="AC9" s="236"/>
    </row>
    <row r="10" spans="1:29" ht="65.400000000000006" customHeight="1" thickBot="1">
      <c r="B10" s="32" t="s">
        <v>34</v>
      </c>
      <c r="C10" s="174" t="s">
        <v>27</v>
      </c>
      <c r="D10" s="169" t="s">
        <v>85</v>
      </c>
      <c r="E10" s="168" t="s">
        <v>86</v>
      </c>
      <c r="F10" s="168" t="s">
        <v>87</v>
      </c>
      <c r="G10" s="168" t="s">
        <v>83</v>
      </c>
      <c r="H10" s="168" t="s">
        <v>114</v>
      </c>
      <c r="I10" s="168" t="s">
        <v>113</v>
      </c>
      <c r="J10" s="168"/>
      <c r="K10" s="168"/>
      <c r="L10" s="168"/>
      <c r="M10" s="168"/>
      <c r="N10" s="168" t="s">
        <v>91</v>
      </c>
      <c r="O10" s="168" t="s">
        <v>81</v>
      </c>
      <c r="P10" s="168" t="s">
        <v>80</v>
      </c>
      <c r="Q10" s="168" t="s">
        <v>81</v>
      </c>
      <c r="R10" s="158"/>
      <c r="S10" s="170" t="s">
        <v>27</v>
      </c>
      <c r="T10" s="171" t="s">
        <v>85</v>
      </c>
      <c r="U10" s="172" t="s">
        <v>86</v>
      </c>
      <c r="V10" s="172" t="s">
        <v>87</v>
      </c>
      <c r="W10" s="172" t="s">
        <v>83</v>
      </c>
      <c r="X10" s="172" t="s">
        <v>89</v>
      </c>
      <c r="Y10" s="172" t="s">
        <v>88</v>
      </c>
      <c r="Z10" s="172"/>
      <c r="AA10" s="172"/>
      <c r="AB10" s="172"/>
      <c r="AC10" s="173"/>
    </row>
    <row r="11" spans="1:29">
      <c r="B11" s="180">
        <v>44197</v>
      </c>
      <c r="C11" s="175"/>
      <c r="D11" s="133"/>
      <c r="E11" s="133"/>
      <c r="F11" s="72"/>
      <c r="G11" s="72"/>
      <c r="H11" s="72"/>
      <c r="I11" s="72"/>
      <c r="J11" s="72"/>
      <c r="K11" s="133"/>
      <c r="L11" s="133"/>
      <c r="M11" s="134"/>
      <c r="N11" s="135"/>
      <c r="O11" s="135"/>
      <c r="P11" s="135"/>
      <c r="Q11" s="135"/>
      <c r="S11" s="132"/>
      <c r="T11" s="133"/>
      <c r="U11" s="133"/>
      <c r="V11" s="72"/>
      <c r="W11" s="72"/>
      <c r="X11" s="72"/>
      <c r="Y11" s="72"/>
      <c r="Z11" s="72"/>
      <c r="AA11" s="133"/>
      <c r="AB11" s="133"/>
      <c r="AC11" s="134"/>
    </row>
    <row r="12" spans="1:29">
      <c r="B12" s="180">
        <v>44228</v>
      </c>
      <c r="C12" s="176"/>
      <c r="D12" s="55"/>
      <c r="E12" s="55"/>
      <c r="F12" s="56"/>
      <c r="G12" s="56"/>
      <c r="H12" s="56"/>
      <c r="I12" s="56"/>
      <c r="J12" s="56"/>
      <c r="K12" s="55"/>
      <c r="L12" s="55"/>
      <c r="M12" s="58"/>
      <c r="N12" s="59"/>
      <c r="O12" s="59"/>
      <c r="P12" s="59"/>
      <c r="Q12" s="59"/>
      <c r="S12" s="76"/>
      <c r="T12" s="55"/>
      <c r="U12" s="55"/>
      <c r="V12" s="56"/>
      <c r="W12" s="56"/>
      <c r="X12" s="56"/>
      <c r="Y12" s="56"/>
      <c r="Z12" s="56"/>
      <c r="AA12" s="55"/>
      <c r="AB12" s="55"/>
      <c r="AC12" s="58"/>
    </row>
    <row r="13" spans="1:29">
      <c r="B13" s="180">
        <v>44256</v>
      </c>
      <c r="C13" s="176"/>
      <c r="D13" s="55"/>
      <c r="E13" s="55"/>
      <c r="F13" s="56"/>
      <c r="G13" s="56"/>
      <c r="H13" s="56"/>
      <c r="I13" s="56"/>
      <c r="J13" s="56"/>
      <c r="K13" s="55"/>
      <c r="L13" s="55"/>
      <c r="M13" s="58"/>
      <c r="N13" s="59"/>
      <c r="O13" s="59"/>
      <c r="P13" s="59"/>
      <c r="Q13" s="59"/>
      <c r="S13" s="76"/>
      <c r="T13" s="55"/>
      <c r="U13" s="55"/>
      <c r="V13" s="56"/>
      <c r="W13" s="56"/>
      <c r="X13" s="56"/>
      <c r="Y13" s="56"/>
      <c r="Z13" s="56"/>
      <c r="AA13" s="55"/>
      <c r="AB13" s="55"/>
      <c r="AC13" s="58"/>
    </row>
    <row r="14" spans="1:29">
      <c r="B14" s="180">
        <v>44287</v>
      </c>
      <c r="C14" s="176"/>
      <c r="D14" s="55"/>
      <c r="E14" s="55"/>
      <c r="F14" s="56"/>
      <c r="G14" s="56"/>
      <c r="H14" s="56"/>
      <c r="I14" s="56"/>
      <c r="J14" s="56"/>
      <c r="K14" s="55"/>
      <c r="L14" s="55"/>
      <c r="M14" s="58"/>
      <c r="N14" s="59"/>
      <c r="O14" s="59"/>
      <c r="P14" s="59"/>
      <c r="Q14" s="59"/>
      <c r="S14" s="76"/>
      <c r="T14" s="55"/>
      <c r="U14" s="55"/>
      <c r="V14" s="56"/>
      <c r="W14" s="56"/>
      <c r="X14" s="56"/>
      <c r="Y14" s="56"/>
      <c r="Z14" s="56"/>
      <c r="AA14" s="55"/>
      <c r="AB14" s="55"/>
      <c r="AC14" s="58"/>
    </row>
    <row r="15" spans="1:29" ht="16.5" customHeight="1">
      <c r="B15" s="180">
        <v>44317</v>
      </c>
      <c r="C15" s="176"/>
      <c r="D15" s="55"/>
      <c r="E15" s="55"/>
      <c r="F15" s="56"/>
      <c r="G15" s="56"/>
      <c r="H15" s="56"/>
      <c r="I15" s="56"/>
      <c r="J15" s="56"/>
      <c r="K15" s="55"/>
      <c r="L15" s="55"/>
      <c r="M15" s="58"/>
      <c r="N15" s="59"/>
      <c r="O15" s="59"/>
      <c r="P15" s="59"/>
      <c r="Q15" s="59"/>
      <c r="S15" s="76"/>
      <c r="T15" s="55"/>
      <c r="U15" s="55"/>
      <c r="V15" s="56"/>
      <c r="W15" s="56"/>
      <c r="X15" s="56"/>
      <c r="Y15" s="56"/>
      <c r="Z15" s="56"/>
      <c r="AA15" s="55"/>
      <c r="AB15" s="55"/>
      <c r="AC15" s="58"/>
    </row>
    <row r="16" spans="1:29">
      <c r="B16" s="180">
        <v>44348</v>
      </c>
      <c r="C16" s="176"/>
      <c r="D16" s="55"/>
      <c r="E16" s="55"/>
      <c r="F16" s="56"/>
      <c r="G16" s="56"/>
      <c r="H16" s="56"/>
      <c r="I16" s="56"/>
      <c r="J16" s="56"/>
      <c r="K16" s="55"/>
      <c r="L16" s="55"/>
      <c r="M16" s="58"/>
      <c r="N16" s="59"/>
      <c r="O16" s="59"/>
      <c r="P16" s="59"/>
      <c r="Q16" s="59"/>
      <c r="S16" s="76"/>
      <c r="T16" s="55"/>
      <c r="U16" s="55"/>
      <c r="V16" s="56"/>
      <c r="W16" s="56"/>
      <c r="X16" s="56"/>
      <c r="Y16" s="56"/>
      <c r="Z16" s="56"/>
      <c r="AA16" s="55"/>
      <c r="AB16" s="55"/>
      <c r="AC16" s="58"/>
    </row>
    <row r="17" spans="2:29">
      <c r="B17" s="180">
        <v>44378</v>
      </c>
      <c r="C17" s="176"/>
      <c r="D17" s="55"/>
      <c r="E17" s="55"/>
      <c r="F17" s="56"/>
      <c r="G17" s="56"/>
      <c r="H17" s="56"/>
      <c r="I17" s="56"/>
      <c r="J17" s="56"/>
      <c r="K17" s="55"/>
      <c r="L17" s="55"/>
      <c r="M17" s="58"/>
      <c r="N17" s="59"/>
      <c r="O17" s="59"/>
      <c r="P17" s="59"/>
      <c r="Q17" s="59"/>
      <c r="S17" s="76"/>
      <c r="T17" s="55"/>
      <c r="U17" s="55"/>
      <c r="V17" s="56"/>
      <c r="W17" s="56"/>
      <c r="X17" s="56"/>
      <c r="Y17" s="56"/>
      <c r="Z17" s="56"/>
      <c r="AA17" s="55"/>
      <c r="AB17" s="55"/>
      <c r="AC17" s="58"/>
    </row>
    <row r="18" spans="2:29">
      <c r="B18" s="180">
        <v>44409</v>
      </c>
      <c r="C18" s="176"/>
      <c r="D18" s="55"/>
      <c r="E18" s="55"/>
      <c r="F18" s="56"/>
      <c r="G18" s="56"/>
      <c r="H18" s="56"/>
      <c r="I18" s="56"/>
      <c r="J18" s="56"/>
      <c r="K18" s="55"/>
      <c r="L18" s="55"/>
      <c r="M18" s="58"/>
      <c r="N18" s="59"/>
      <c r="O18" s="59"/>
      <c r="P18" s="59"/>
      <c r="Q18" s="59"/>
      <c r="S18" s="76"/>
      <c r="T18" s="55"/>
      <c r="U18" s="55"/>
      <c r="V18" s="56"/>
      <c r="W18" s="56"/>
      <c r="X18" s="56"/>
      <c r="Y18" s="56"/>
      <c r="Z18" s="56"/>
      <c r="AA18" s="55"/>
      <c r="AB18" s="55"/>
      <c r="AC18" s="58"/>
    </row>
    <row r="19" spans="2:29">
      <c r="B19" s="180">
        <v>44440</v>
      </c>
      <c r="C19" s="176"/>
      <c r="D19" s="55"/>
      <c r="E19" s="55"/>
      <c r="F19" s="56"/>
      <c r="G19" s="56"/>
      <c r="H19" s="56"/>
      <c r="I19" s="56"/>
      <c r="J19" s="56"/>
      <c r="K19" s="55"/>
      <c r="L19" s="55"/>
      <c r="M19" s="58"/>
      <c r="N19" s="59"/>
      <c r="O19" s="59"/>
      <c r="P19" s="59"/>
      <c r="Q19" s="59"/>
      <c r="S19" s="76"/>
      <c r="T19" s="55"/>
      <c r="U19" s="55"/>
      <c r="V19" s="56"/>
      <c r="W19" s="56"/>
      <c r="X19" s="56"/>
      <c r="Y19" s="56"/>
      <c r="Z19" s="56"/>
      <c r="AA19" s="55"/>
      <c r="AB19" s="55"/>
      <c r="AC19" s="58"/>
    </row>
    <row r="20" spans="2:29">
      <c r="B20" s="180">
        <v>44470</v>
      </c>
      <c r="C20" s="176"/>
      <c r="D20" s="55"/>
      <c r="E20" s="55"/>
      <c r="F20" s="56"/>
      <c r="G20" s="56"/>
      <c r="H20" s="56"/>
      <c r="I20" s="56"/>
      <c r="J20" s="56"/>
      <c r="K20" s="55"/>
      <c r="L20" s="55"/>
      <c r="M20" s="58"/>
      <c r="N20" s="59"/>
      <c r="O20" s="59"/>
      <c r="P20" s="59"/>
      <c r="Q20" s="59"/>
      <c r="S20" s="76"/>
      <c r="T20" s="55"/>
      <c r="U20" s="55"/>
      <c r="V20" s="56"/>
      <c r="W20" s="56"/>
      <c r="X20" s="56"/>
      <c r="Y20" s="56"/>
      <c r="Z20" s="56"/>
      <c r="AA20" s="55"/>
      <c r="AB20" s="55"/>
      <c r="AC20" s="58"/>
    </row>
    <row r="21" spans="2:29">
      <c r="B21" s="180">
        <v>44501</v>
      </c>
      <c r="C21" s="176"/>
      <c r="D21" s="55"/>
      <c r="E21" s="55"/>
      <c r="F21" s="56"/>
      <c r="G21" s="56"/>
      <c r="H21" s="56"/>
      <c r="I21" s="56"/>
      <c r="J21" s="56"/>
      <c r="K21" s="55"/>
      <c r="L21" s="55"/>
      <c r="M21" s="58"/>
      <c r="N21" s="59"/>
      <c r="O21" s="59"/>
      <c r="P21" s="59"/>
      <c r="Q21" s="59"/>
      <c r="S21" s="76"/>
      <c r="T21" s="55"/>
      <c r="U21" s="55"/>
      <c r="V21" s="56"/>
      <c r="W21" s="56"/>
      <c r="X21" s="56"/>
      <c r="Y21" s="56"/>
      <c r="Z21" s="56"/>
      <c r="AA21" s="55"/>
      <c r="AB21" s="55"/>
      <c r="AC21" s="58"/>
    </row>
    <row r="22" spans="2:29" ht="18" customHeight="1">
      <c r="B22" s="180">
        <v>44531</v>
      </c>
      <c r="C22" s="176"/>
      <c r="D22" s="55"/>
      <c r="E22" s="55"/>
      <c r="F22" s="56"/>
      <c r="G22" s="56"/>
      <c r="H22" s="56"/>
      <c r="I22" s="56"/>
      <c r="J22" s="56"/>
      <c r="K22" s="55"/>
      <c r="L22" s="55"/>
      <c r="M22" s="58"/>
      <c r="N22" s="59"/>
      <c r="O22" s="59"/>
      <c r="P22" s="59"/>
      <c r="Q22" s="59"/>
      <c r="S22" s="76"/>
      <c r="T22" s="55"/>
      <c r="U22" s="55"/>
      <c r="V22" s="56"/>
      <c r="W22" s="56"/>
      <c r="X22" s="56"/>
      <c r="Y22" s="56"/>
      <c r="Z22" s="56"/>
      <c r="AA22" s="55"/>
      <c r="AB22" s="55"/>
      <c r="AC22" s="58"/>
    </row>
    <row r="23" spans="2:29">
      <c r="B23" s="180">
        <v>44562</v>
      </c>
      <c r="C23" s="176"/>
      <c r="D23" s="55"/>
      <c r="E23" s="55"/>
      <c r="F23" s="56"/>
      <c r="G23" s="56"/>
      <c r="H23" s="56"/>
      <c r="I23" s="56"/>
      <c r="J23" s="56"/>
      <c r="K23" s="55"/>
      <c r="L23" s="55"/>
      <c r="M23" s="58"/>
      <c r="N23" s="59"/>
      <c r="O23" s="59"/>
      <c r="P23" s="59"/>
      <c r="Q23" s="59"/>
      <c r="S23" s="76"/>
      <c r="T23" s="55"/>
      <c r="U23" s="55"/>
      <c r="V23" s="56"/>
      <c r="W23" s="56"/>
      <c r="X23" s="56"/>
      <c r="Y23" s="56"/>
      <c r="Z23" s="56"/>
      <c r="AA23" s="55"/>
      <c r="AB23" s="55"/>
      <c r="AC23" s="58"/>
    </row>
    <row r="24" spans="2:29">
      <c r="B24" s="180">
        <v>44593</v>
      </c>
      <c r="C24" s="176"/>
      <c r="D24" s="55"/>
      <c r="E24" s="55"/>
      <c r="F24" s="56"/>
      <c r="G24" s="56"/>
      <c r="H24" s="56"/>
      <c r="I24" s="56"/>
      <c r="J24" s="56"/>
      <c r="K24" s="55"/>
      <c r="L24" s="55"/>
      <c r="M24" s="58"/>
      <c r="N24" s="59"/>
      <c r="O24" s="59"/>
      <c r="P24" s="59"/>
      <c r="Q24" s="59"/>
      <c r="S24" s="76"/>
      <c r="T24" s="55"/>
      <c r="U24" s="55"/>
      <c r="V24" s="56"/>
      <c r="W24" s="56"/>
      <c r="X24" s="56"/>
      <c r="Y24" s="56"/>
      <c r="Z24" s="56"/>
      <c r="AA24" s="55"/>
      <c r="AB24" s="55"/>
      <c r="AC24" s="58"/>
    </row>
    <row r="25" spans="2:29">
      <c r="B25" s="180">
        <v>44621</v>
      </c>
      <c r="C25" s="176"/>
      <c r="D25" s="55"/>
      <c r="E25" s="55"/>
      <c r="F25" s="56"/>
      <c r="G25" s="56"/>
      <c r="H25" s="56"/>
      <c r="I25" s="56"/>
      <c r="J25" s="56"/>
      <c r="K25" s="55"/>
      <c r="L25" s="55"/>
      <c r="M25" s="58"/>
      <c r="N25" s="59"/>
      <c r="O25" s="59"/>
      <c r="P25" s="59"/>
      <c r="Q25" s="59"/>
      <c r="S25" s="76"/>
      <c r="T25" s="55"/>
      <c r="U25" s="55"/>
      <c r="V25" s="56"/>
      <c r="W25" s="56"/>
      <c r="X25" s="56"/>
      <c r="Y25" s="56"/>
      <c r="Z25" s="56"/>
      <c r="AA25" s="55"/>
      <c r="AB25" s="55"/>
      <c r="AC25" s="58"/>
    </row>
    <row r="26" spans="2:29">
      <c r="B26" s="180">
        <v>44652</v>
      </c>
      <c r="C26" s="176"/>
      <c r="D26" s="55"/>
      <c r="E26" s="55"/>
      <c r="F26" s="56"/>
      <c r="G26" s="56"/>
      <c r="H26" s="56"/>
      <c r="I26" s="56"/>
      <c r="J26" s="56"/>
      <c r="K26" s="55"/>
      <c r="L26" s="55"/>
      <c r="M26" s="58"/>
      <c r="N26" s="59"/>
      <c r="O26" s="59"/>
      <c r="P26" s="59"/>
      <c r="Q26" s="59"/>
      <c r="S26" s="76"/>
      <c r="T26" s="55"/>
      <c r="U26" s="55"/>
      <c r="V26" s="56"/>
      <c r="W26" s="56"/>
      <c r="X26" s="56"/>
      <c r="Y26" s="56"/>
      <c r="Z26" s="56"/>
      <c r="AA26" s="55"/>
      <c r="AB26" s="55"/>
      <c r="AC26" s="58"/>
    </row>
    <row r="27" spans="2:29">
      <c r="B27" s="180">
        <v>44682</v>
      </c>
      <c r="C27" s="176"/>
      <c r="D27" s="55"/>
      <c r="E27" s="55"/>
      <c r="F27" s="56"/>
      <c r="G27" s="56"/>
      <c r="H27" s="56"/>
      <c r="I27" s="56"/>
      <c r="J27" s="56"/>
      <c r="K27" s="55"/>
      <c r="L27" s="55"/>
      <c r="M27" s="58"/>
      <c r="N27" s="63"/>
      <c r="O27" s="63"/>
      <c r="P27" s="63"/>
      <c r="Q27" s="63"/>
      <c r="S27" s="76"/>
      <c r="T27" s="55"/>
      <c r="U27" s="55"/>
      <c r="V27" s="56"/>
      <c r="W27" s="56"/>
      <c r="X27" s="56"/>
      <c r="Y27" s="56"/>
      <c r="Z27" s="56"/>
      <c r="AA27" s="55"/>
      <c r="AB27" s="55"/>
      <c r="AC27" s="58"/>
    </row>
    <row r="28" spans="2:29">
      <c r="B28" s="180">
        <v>44713</v>
      </c>
      <c r="C28" s="176"/>
      <c r="D28" s="55"/>
      <c r="E28" s="55"/>
      <c r="F28" s="56"/>
      <c r="G28" s="56"/>
      <c r="H28" s="56"/>
      <c r="I28" s="56"/>
      <c r="J28" s="56"/>
      <c r="K28" s="55"/>
      <c r="L28" s="55"/>
      <c r="M28" s="58"/>
      <c r="N28" s="66"/>
      <c r="O28" s="66"/>
      <c r="P28" s="66"/>
      <c r="Q28" s="66"/>
      <c r="S28" s="76"/>
      <c r="T28" s="55"/>
      <c r="U28" s="55"/>
      <c r="V28" s="56"/>
      <c r="W28" s="56"/>
      <c r="X28" s="56"/>
      <c r="Y28" s="56"/>
      <c r="Z28" s="56"/>
      <c r="AA28" s="55"/>
      <c r="AB28" s="55"/>
      <c r="AC28" s="58"/>
    </row>
    <row r="29" spans="2:29">
      <c r="B29" s="180">
        <v>44743</v>
      </c>
      <c r="C29" s="176"/>
      <c r="D29" s="55"/>
      <c r="E29" s="55"/>
      <c r="F29" s="56"/>
      <c r="G29" s="56"/>
      <c r="H29" s="56"/>
      <c r="I29" s="56"/>
      <c r="J29" s="56"/>
      <c r="K29" s="55"/>
      <c r="L29" s="55"/>
      <c r="M29" s="58"/>
      <c r="N29" s="66"/>
      <c r="O29" s="66"/>
      <c r="P29" s="66"/>
      <c r="Q29" s="66"/>
      <c r="S29" s="76"/>
      <c r="T29" s="55"/>
      <c r="U29" s="55"/>
      <c r="V29" s="56"/>
      <c r="W29" s="56"/>
      <c r="X29" s="56"/>
      <c r="Y29" s="56"/>
      <c r="Z29" s="56"/>
      <c r="AA29" s="55"/>
      <c r="AB29" s="55"/>
      <c r="AC29" s="58"/>
    </row>
    <row r="30" spans="2:29">
      <c r="B30" s="180">
        <v>44774</v>
      </c>
      <c r="C30" s="176"/>
      <c r="D30" s="55"/>
      <c r="E30" s="55"/>
      <c r="F30" s="56"/>
      <c r="G30" s="56"/>
      <c r="H30" s="56"/>
      <c r="I30" s="56"/>
      <c r="J30" s="56"/>
      <c r="K30" s="55"/>
      <c r="L30" s="55"/>
      <c r="M30" s="58"/>
      <c r="N30" s="66"/>
      <c r="O30" s="66"/>
      <c r="P30" s="66"/>
      <c r="Q30" s="66"/>
      <c r="S30" s="76"/>
      <c r="T30" s="55"/>
      <c r="U30" s="55"/>
      <c r="V30" s="56"/>
      <c r="W30" s="56"/>
      <c r="X30" s="56"/>
      <c r="Y30" s="56"/>
      <c r="Z30" s="56"/>
      <c r="AA30" s="55"/>
      <c r="AB30" s="55"/>
      <c r="AC30" s="58"/>
    </row>
    <row r="31" spans="2:29">
      <c r="B31" s="180">
        <v>44805</v>
      </c>
      <c r="C31" s="176"/>
      <c r="D31" s="55"/>
      <c r="E31" s="55"/>
      <c r="F31" s="56"/>
      <c r="G31" s="56"/>
      <c r="H31" s="56"/>
      <c r="I31" s="56"/>
      <c r="J31" s="56"/>
      <c r="K31" s="55"/>
      <c r="L31" s="55"/>
      <c r="M31" s="58"/>
      <c r="N31" s="66"/>
      <c r="O31" s="66"/>
      <c r="P31" s="66"/>
      <c r="Q31" s="66"/>
      <c r="S31" s="76"/>
      <c r="T31" s="55"/>
      <c r="U31" s="55"/>
      <c r="V31" s="56"/>
      <c r="W31" s="56"/>
      <c r="X31" s="56"/>
      <c r="Y31" s="56"/>
      <c r="Z31" s="56"/>
      <c r="AA31" s="55"/>
      <c r="AB31" s="55"/>
      <c r="AC31" s="58"/>
    </row>
    <row r="32" spans="2:29">
      <c r="B32" s="180">
        <v>44835</v>
      </c>
      <c r="C32" s="176"/>
      <c r="D32" s="55"/>
      <c r="E32" s="55"/>
      <c r="F32" s="56"/>
      <c r="G32" s="56"/>
      <c r="H32" s="56"/>
      <c r="I32" s="56"/>
      <c r="J32" s="56"/>
      <c r="K32" s="55"/>
      <c r="L32" s="55"/>
      <c r="M32" s="58"/>
      <c r="N32" s="66"/>
      <c r="O32" s="66"/>
      <c r="P32" s="66"/>
      <c r="Q32" s="66"/>
      <c r="S32" s="76"/>
      <c r="T32" s="55"/>
      <c r="U32" s="55"/>
      <c r="V32" s="56"/>
      <c r="W32" s="56"/>
      <c r="X32" s="56"/>
      <c r="Y32" s="56"/>
      <c r="Z32" s="56"/>
      <c r="AA32" s="55"/>
      <c r="AB32" s="55"/>
      <c r="AC32" s="58"/>
    </row>
    <row r="33" spans="2:29">
      <c r="B33" s="180">
        <v>44866</v>
      </c>
      <c r="C33" s="176"/>
      <c r="D33" s="55"/>
      <c r="E33" s="55"/>
      <c r="F33" s="56"/>
      <c r="G33" s="56"/>
      <c r="H33" s="56"/>
      <c r="I33" s="56"/>
      <c r="J33" s="56"/>
      <c r="K33" s="55"/>
      <c r="L33" s="55"/>
      <c r="M33" s="58"/>
      <c r="N33" s="66"/>
      <c r="O33" s="66"/>
      <c r="P33" s="66"/>
      <c r="Q33" s="66"/>
      <c r="S33" s="76"/>
      <c r="T33" s="55"/>
      <c r="U33" s="55"/>
      <c r="V33" s="56"/>
      <c r="W33" s="56"/>
      <c r="X33" s="56"/>
      <c r="Y33" s="56"/>
      <c r="Z33" s="56"/>
      <c r="AA33" s="55"/>
      <c r="AB33" s="55"/>
      <c r="AC33" s="58"/>
    </row>
    <row r="34" spans="2:29" ht="18" thickBot="1">
      <c r="B34" s="180">
        <v>44896</v>
      </c>
      <c r="C34" s="177"/>
      <c r="D34" s="55"/>
      <c r="E34" s="55"/>
      <c r="F34" s="56"/>
      <c r="G34" s="56"/>
      <c r="H34" s="56"/>
      <c r="I34" s="56"/>
      <c r="J34" s="56"/>
      <c r="K34" s="55"/>
      <c r="L34" s="55"/>
      <c r="M34" s="58"/>
      <c r="N34" s="69"/>
      <c r="O34" s="69"/>
      <c r="P34" s="69"/>
      <c r="Q34" s="69"/>
      <c r="S34" s="77"/>
      <c r="T34" s="55"/>
      <c r="U34" s="55"/>
      <c r="V34" s="56"/>
      <c r="W34" s="56"/>
      <c r="X34" s="56"/>
      <c r="Y34" s="56"/>
      <c r="Z34" s="56"/>
      <c r="AA34" s="55"/>
      <c r="AB34" s="55"/>
      <c r="AC34" s="58"/>
    </row>
    <row r="36" spans="2:29">
      <c r="C36" s="71"/>
      <c r="D36" s="71"/>
      <c r="E36" s="71"/>
      <c r="F36" s="71"/>
      <c r="G36" s="71"/>
      <c r="H36" s="71"/>
      <c r="I36" s="71"/>
      <c r="J36" s="71"/>
    </row>
    <row r="37" spans="2:29">
      <c r="C37" s="71"/>
      <c r="D37" s="71"/>
      <c r="E37" s="71"/>
      <c r="F37" s="71"/>
      <c r="G37" s="71"/>
      <c r="H37" s="71"/>
      <c r="I37" s="71"/>
      <c r="J37" s="71"/>
    </row>
    <row r="38" spans="2:29">
      <c r="C38" s="71"/>
      <c r="D38" s="71"/>
      <c r="E38" s="71"/>
      <c r="F38" s="71"/>
      <c r="G38" s="71"/>
      <c r="H38" s="71"/>
      <c r="I38" s="71"/>
      <c r="J38" s="71"/>
    </row>
    <row r="39" spans="2:29">
      <c r="C39" s="71"/>
      <c r="D39" s="71"/>
      <c r="E39" s="71"/>
      <c r="F39" s="71"/>
      <c r="G39" s="71"/>
      <c r="H39" s="71"/>
      <c r="I39" s="71"/>
      <c r="J39" s="71"/>
    </row>
    <row r="40" spans="2:29">
      <c r="C40" s="71"/>
      <c r="D40" s="71"/>
      <c r="E40" s="71"/>
      <c r="F40" s="71"/>
      <c r="G40" s="71"/>
      <c r="H40" s="71"/>
      <c r="I40" s="71"/>
      <c r="J40" s="71"/>
    </row>
    <row r="41" spans="2:29">
      <c r="C41" s="71"/>
      <c r="D41" s="71"/>
      <c r="E41" s="71"/>
      <c r="F41" s="71"/>
      <c r="G41" s="71"/>
      <c r="H41" s="71"/>
      <c r="I41" s="71"/>
      <c r="J41" s="71"/>
    </row>
  </sheetData>
  <autoFilter ref="A10:AC10" xr:uid="{75F66C61-74F8-4094-9927-D6BCE433FDC2}"/>
  <mergeCells count="15">
    <mergeCell ref="S8:AC8"/>
    <mergeCell ref="S9:V9"/>
    <mergeCell ref="W9:Z9"/>
    <mergeCell ref="AA9:AC9"/>
    <mergeCell ref="B1:M1"/>
    <mergeCell ref="B3:M3"/>
    <mergeCell ref="B6:M6"/>
    <mergeCell ref="N9:Q9"/>
    <mergeCell ref="K9:M9"/>
    <mergeCell ref="C9:F9"/>
    <mergeCell ref="G9:J9"/>
    <mergeCell ref="C8:Q8"/>
    <mergeCell ref="B7:F7"/>
    <mergeCell ref="G7:J7"/>
    <mergeCell ref="B4:M4"/>
  </mergeCells>
  <pageMargins left="0.7" right="0.7" top="0.75" bottom="0.75" header="0.3" footer="0.3"/>
  <pageSetup scale="81" fitToWidth="0" orientation="portrait" r:id="rId1"/>
  <headerFooter alignWithMargins="0">
    <oddHeader>&amp;L&amp;D
&amp;CRESOURCE ADEQUACY 2021 YEAR-AHEAD FORECAST SUBMITTAL</oddHeader>
    <oddFooter>&amp;L&amp;F&amp;C&amp;P of &amp;N&amp;R&amp;A</oddFooter>
  </headerFooter>
  <colBreaks count="1" manualBreakCount="1">
    <brk id="13" min="1" max="3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55"/>
  <sheetViews>
    <sheetView zoomScale="69" zoomScaleNormal="69" workbookViewId="0">
      <selection activeCell="B5" sqref="B5:C5"/>
    </sheetView>
  </sheetViews>
  <sheetFormatPr defaultColWidth="9.28515625" defaultRowHeight="14.4"/>
  <cols>
    <col min="1" max="1" width="14.28515625" style="121" customWidth="1"/>
    <col min="2" max="2" width="16.7109375" style="130" customWidth="1"/>
    <col min="3" max="3" width="15.42578125" style="122" customWidth="1"/>
    <col min="4" max="6" width="12.140625" style="122" customWidth="1"/>
    <col min="7" max="7" width="10.42578125" style="122" customWidth="1"/>
    <col min="8" max="15" width="12.140625" style="122" customWidth="1"/>
    <col min="16" max="16" width="11" style="122" customWidth="1"/>
    <col min="17" max="18" width="12.140625" style="122" customWidth="1"/>
    <col min="19" max="16384" width="9.28515625" style="121"/>
  </cols>
  <sheetData>
    <row r="1" spans="1:18">
      <c r="C1" s="244"/>
      <c r="D1" s="245"/>
      <c r="E1" s="245"/>
      <c r="F1" s="245"/>
      <c r="G1" s="245"/>
      <c r="H1" s="245"/>
      <c r="I1" s="245"/>
      <c r="J1" s="245"/>
      <c r="K1" s="245"/>
      <c r="L1" s="245"/>
      <c r="M1" s="245"/>
      <c r="N1" s="245"/>
      <c r="O1" s="245"/>
      <c r="P1" s="245"/>
      <c r="Q1" s="245"/>
      <c r="R1" s="245"/>
    </row>
    <row r="2" spans="1:18" ht="15.6">
      <c r="B2" s="136" t="s">
        <v>117</v>
      </c>
      <c r="C2" s="121"/>
      <c r="D2" s="136"/>
      <c r="E2" s="136"/>
      <c r="F2" s="136"/>
      <c r="G2" s="136"/>
      <c r="H2" s="136"/>
      <c r="I2" s="136"/>
      <c r="J2" s="136"/>
      <c r="K2" s="136"/>
      <c r="L2" s="136"/>
      <c r="M2" s="136"/>
      <c r="N2" s="136"/>
      <c r="O2" s="208"/>
      <c r="P2" s="208"/>
      <c r="Q2" s="208"/>
      <c r="R2" s="208"/>
    </row>
    <row r="3" spans="1:18" ht="15.6">
      <c r="B3" s="166" t="str">
        <f>+Certification!B4</f>
        <v>Company Name</v>
      </c>
      <c r="C3" s="121"/>
      <c r="D3" s="164"/>
      <c r="E3" s="164"/>
      <c r="F3" s="164"/>
      <c r="G3" s="164"/>
      <c r="H3" s="164"/>
      <c r="I3" s="164"/>
      <c r="J3" s="164"/>
      <c r="K3" s="164"/>
      <c r="L3" s="164"/>
      <c r="M3" s="164"/>
      <c r="N3" s="164"/>
      <c r="O3" s="164"/>
      <c r="P3" s="164"/>
      <c r="Q3" s="164"/>
      <c r="R3" s="164"/>
    </row>
    <row r="4" spans="1:18" ht="15.6">
      <c r="B4" s="207" t="str">
        <f>+Certification!B5</f>
        <v>LSE Load ID</v>
      </c>
      <c r="C4" s="121"/>
      <c r="D4" s="164"/>
      <c r="E4" s="164"/>
      <c r="F4" s="164"/>
      <c r="G4" s="164"/>
      <c r="H4" s="164"/>
      <c r="I4" s="164"/>
      <c r="J4" s="164"/>
      <c r="K4" s="164"/>
      <c r="L4" s="164"/>
      <c r="M4" s="164"/>
      <c r="N4" s="164"/>
      <c r="O4" s="164"/>
      <c r="P4" s="164"/>
      <c r="Q4" s="164"/>
      <c r="R4" s="164"/>
    </row>
    <row r="5" spans="1:18" ht="15.6">
      <c r="B5" s="263" t="s">
        <v>134</v>
      </c>
      <c r="C5" s="262"/>
      <c r="D5" s="165"/>
      <c r="E5" s="165"/>
      <c r="F5" s="165"/>
      <c r="G5" s="165"/>
      <c r="H5" s="165"/>
      <c r="I5" s="165"/>
      <c r="J5" s="165"/>
      <c r="K5" s="165"/>
      <c r="L5" s="165"/>
      <c r="M5" s="165"/>
      <c r="N5" s="165"/>
      <c r="O5" s="165"/>
      <c r="P5" s="165"/>
      <c r="Q5" s="165"/>
      <c r="R5" s="121"/>
    </row>
    <row r="6" spans="1:18" ht="32.25" customHeight="1" thickBot="1">
      <c r="C6" s="163"/>
      <c r="D6" s="247" t="s">
        <v>71</v>
      </c>
      <c r="E6" s="248"/>
      <c r="F6" s="248"/>
      <c r="G6" s="248"/>
      <c r="H6" s="249"/>
      <c r="I6" s="246" t="s">
        <v>115</v>
      </c>
      <c r="J6" s="246"/>
      <c r="K6" s="246"/>
      <c r="L6" s="246"/>
      <c r="M6" s="246"/>
      <c r="N6" s="246" t="s">
        <v>124</v>
      </c>
      <c r="O6" s="246"/>
      <c r="P6" s="246"/>
      <c r="Q6" s="246"/>
      <c r="R6" s="246"/>
    </row>
    <row r="7" spans="1:18" s="123" customFormat="1" ht="30.6" thickBot="1">
      <c r="A7" s="121"/>
      <c r="B7" s="198" t="s">
        <v>78</v>
      </c>
      <c r="C7" s="32" t="s">
        <v>34</v>
      </c>
      <c r="D7" s="127" t="s">
        <v>27</v>
      </c>
      <c r="E7" s="127" t="s">
        <v>85</v>
      </c>
      <c r="F7" s="127" t="s">
        <v>86</v>
      </c>
      <c r="G7" s="127" t="s">
        <v>95</v>
      </c>
      <c r="H7" s="127" t="s">
        <v>70</v>
      </c>
      <c r="I7" s="127" t="s">
        <v>27</v>
      </c>
      <c r="J7" s="127" t="s">
        <v>85</v>
      </c>
      <c r="K7" s="127" t="s">
        <v>86</v>
      </c>
      <c r="L7" s="127" t="s">
        <v>95</v>
      </c>
      <c r="M7" s="127" t="s">
        <v>70</v>
      </c>
      <c r="N7" s="127" t="s">
        <v>27</v>
      </c>
      <c r="O7" s="127" t="s">
        <v>85</v>
      </c>
      <c r="P7" s="127" t="s">
        <v>86</v>
      </c>
      <c r="Q7" s="127" t="s">
        <v>95</v>
      </c>
      <c r="R7" s="127" t="s">
        <v>70</v>
      </c>
    </row>
    <row r="8" spans="1:18" s="123" customFormat="1" ht="15.75" customHeight="1">
      <c r="A8" s="121"/>
      <c r="B8" s="189" t="s">
        <v>75</v>
      </c>
      <c r="C8" s="190">
        <v>44197</v>
      </c>
      <c r="D8" s="131"/>
      <c r="E8" s="131"/>
      <c r="F8" s="131"/>
      <c r="G8" s="131"/>
      <c r="H8" s="131"/>
      <c r="I8" s="126"/>
      <c r="J8" s="126"/>
      <c r="K8" s="126"/>
      <c r="L8" s="126"/>
      <c r="M8" s="126"/>
      <c r="N8" s="125"/>
      <c r="O8" s="125"/>
      <c r="P8" s="125"/>
      <c r="Q8" s="125"/>
      <c r="R8" s="124"/>
    </row>
    <row r="9" spans="1:18" s="123" customFormat="1" ht="15.75" customHeight="1">
      <c r="A9" s="121"/>
      <c r="B9" s="189" t="s">
        <v>75</v>
      </c>
      <c r="C9" s="190">
        <v>44228</v>
      </c>
      <c r="D9" s="131"/>
      <c r="E9" s="131"/>
      <c r="F9" s="131"/>
      <c r="G9" s="131"/>
      <c r="H9" s="131"/>
      <c r="I9" s="126"/>
      <c r="J9" s="126"/>
      <c r="K9" s="126"/>
      <c r="L9" s="126"/>
      <c r="M9" s="126"/>
      <c r="N9" s="125"/>
      <c r="O9" s="125"/>
      <c r="P9" s="125"/>
      <c r="Q9" s="125"/>
      <c r="R9" s="124"/>
    </row>
    <row r="10" spans="1:18" s="123" customFormat="1" ht="15.75" customHeight="1">
      <c r="A10" s="121"/>
      <c r="B10" s="189" t="s">
        <v>75</v>
      </c>
      <c r="C10" s="190">
        <v>44256</v>
      </c>
      <c r="D10" s="131"/>
      <c r="E10" s="131"/>
      <c r="F10" s="131"/>
      <c r="G10" s="131"/>
      <c r="H10" s="131"/>
      <c r="I10" s="126"/>
      <c r="J10" s="126"/>
      <c r="K10" s="126"/>
      <c r="L10" s="126"/>
      <c r="M10" s="126"/>
      <c r="N10" s="125"/>
      <c r="O10" s="125"/>
      <c r="P10" s="125"/>
      <c r="Q10" s="125"/>
      <c r="R10" s="124"/>
    </row>
    <row r="11" spans="1:18" s="123" customFormat="1" ht="15.75" customHeight="1">
      <c r="A11" s="121"/>
      <c r="B11" s="189" t="s">
        <v>75</v>
      </c>
      <c r="C11" s="190">
        <v>44287</v>
      </c>
      <c r="D11" s="131"/>
      <c r="E11" s="131"/>
      <c r="F11" s="131"/>
      <c r="G11" s="131"/>
      <c r="H11" s="131"/>
      <c r="I11" s="126"/>
      <c r="J11" s="126"/>
      <c r="K11" s="126"/>
      <c r="L11" s="126"/>
      <c r="M11" s="126"/>
      <c r="N11" s="125"/>
      <c r="O11" s="125"/>
      <c r="P11" s="125"/>
      <c r="Q11" s="125"/>
      <c r="R11" s="124"/>
    </row>
    <row r="12" spans="1:18" s="123" customFormat="1" ht="15.75" customHeight="1">
      <c r="A12" s="121"/>
      <c r="B12" s="189" t="s">
        <v>75</v>
      </c>
      <c r="C12" s="190">
        <v>44317</v>
      </c>
      <c r="D12" s="131"/>
      <c r="E12" s="131"/>
      <c r="F12" s="131"/>
      <c r="G12" s="131"/>
      <c r="H12" s="131"/>
      <c r="I12" s="126"/>
      <c r="J12" s="126"/>
      <c r="K12" s="126"/>
      <c r="L12" s="126"/>
      <c r="M12" s="126"/>
      <c r="N12" s="125"/>
      <c r="O12" s="125"/>
      <c r="P12" s="125"/>
      <c r="Q12" s="125"/>
      <c r="R12" s="124"/>
    </row>
    <row r="13" spans="1:18" s="123" customFormat="1" ht="15.75" customHeight="1">
      <c r="A13" s="121"/>
      <c r="B13" s="189" t="s">
        <v>75</v>
      </c>
      <c r="C13" s="190">
        <v>44348</v>
      </c>
      <c r="D13" s="131"/>
      <c r="E13" s="131"/>
      <c r="F13" s="131"/>
      <c r="G13" s="131"/>
      <c r="H13" s="131"/>
      <c r="I13" s="126"/>
      <c r="J13" s="126"/>
      <c r="K13" s="126"/>
      <c r="L13" s="126"/>
      <c r="M13" s="126"/>
      <c r="N13" s="125"/>
      <c r="O13" s="125"/>
      <c r="P13" s="125"/>
      <c r="Q13" s="125"/>
      <c r="R13" s="124"/>
    </row>
    <row r="14" spans="1:18" s="123" customFormat="1" ht="15.75" customHeight="1">
      <c r="A14" s="121"/>
      <c r="B14" s="189" t="s">
        <v>75</v>
      </c>
      <c r="C14" s="190">
        <v>44378</v>
      </c>
      <c r="D14" s="131"/>
      <c r="E14" s="131"/>
      <c r="F14" s="131"/>
      <c r="G14" s="131"/>
      <c r="H14" s="131"/>
      <c r="I14" s="126"/>
      <c r="J14" s="126"/>
      <c r="K14" s="126"/>
      <c r="L14" s="126"/>
      <c r="M14" s="126"/>
      <c r="N14" s="125"/>
      <c r="O14" s="125"/>
      <c r="P14" s="125"/>
      <c r="Q14" s="125"/>
      <c r="R14" s="124"/>
    </row>
    <row r="15" spans="1:18" s="123" customFormat="1" ht="15.75" customHeight="1">
      <c r="A15" s="121"/>
      <c r="B15" s="189" t="s">
        <v>75</v>
      </c>
      <c r="C15" s="190">
        <v>44409</v>
      </c>
      <c r="D15" s="131"/>
      <c r="E15" s="131"/>
      <c r="F15" s="131"/>
      <c r="G15" s="131"/>
      <c r="H15" s="131"/>
      <c r="I15" s="126"/>
      <c r="J15" s="126"/>
      <c r="K15" s="126"/>
      <c r="L15" s="126"/>
      <c r="M15" s="126"/>
      <c r="N15" s="125"/>
      <c r="O15" s="125"/>
      <c r="P15" s="125"/>
      <c r="Q15" s="125"/>
      <c r="R15" s="124"/>
    </row>
    <row r="16" spans="1:18" s="123" customFormat="1" ht="15.75" customHeight="1">
      <c r="A16" s="121"/>
      <c r="B16" s="189" t="s">
        <v>75</v>
      </c>
      <c r="C16" s="190">
        <v>44440</v>
      </c>
      <c r="D16" s="131"/>
      <c r="E16" s="131"/>
      <c r="F16" s="131"/>
      <c r="G16" s="131"/>
      <c r="H16" s="131"/>
      <c r="I16" s="126"/>
      <c r="J16" s="126"/>
      <c r="K16" s="126"/>
      <c r="L16" s="126"/>
      <c r="M16" s="126"/>
      <c r="N16" s="125"/>
      <c r="O16" s="125"/>
      <c r="P16" s="125"/>
      <c r="Q16" s="125"/>
      <c r="R16" s="124"/>
    </row>
    <row r="17" spans="1:18" s="123" customFormat="1" ht="15.75" customHeight="1">
      <c r="A17" s="121"/>
      <c r="B17" s="189" t="s">
        <v>75</v>
      </c>
      <c r="C17" s="190">
        <v>44470</v>
      </c>
      <c r="D17" s="131"/>
      <c r="E17" s="131"/>
      <c r="F17" s="131"/>
      <c r="G17" s="131"/>
      <c r="H17" s="131"/>
      <c r="I17" s="126"/>
      <c r="J17" s="126"/>
      <c r="K17" s="126"/>
      <c r="L17" s="126"/>
      <c r="M17" s="126"/>
      <c r="N17" s="125"/>
      <c r="O17" s="125"/>
      <c r="P17" s="125"/>
      <c r="Q17" s="125"/>
      <c r="R17" s="124"/>
    </row>
    <row r="18" spans="1:18" s="123" customFormat="1" ht="15.75" customHeight="1">
      <c r="A18" s="121"/>
      <c r="B18" s="189" t="s">
        <v>75</v>
      </c>
      <c r="C18" s="190">
        <v>44501</v>
      </c>
      <c r="D18" s="131"/>
      <c r="E18" s="131"/>
      <c r="F18" s="131"/>
      <c r="G18" s="131"/>
      <c r="H18" s="131"/>
      <c r="I18" s="126"/>
      <c r="J18" s="126"/>
      <c r="K18" s="126"/>
      <c r="L18" s="126"/>
      <c r="M18" s="126"/>
      <c r="N18" s="125"/>
      <c r="O18" s="125"/>
      <c r="P18" s="125"/>
      <c r="Q18" s="125"/>
      <c r="R18" s="124"/>
    </row>
    <row r="19" spans="1:18" s="123" customFormat="1" ht="15.75" customHeight="1">
      <c r="A19" s="121"/>
      <c r="B19" s="189" t="s">
        <v>75</v>
      </c>
      <c r="C19" s="190">
        <v>44531</v>
      </c>
      <c r="D19" s="131"/>
      <c r="E19" s="131"/>
      <c r="F19" s="131"/>
      <c r="G19" s="131"/>
      <c r="H19" s="131"/>
      <c r="I19" s="126"/>
      <c r="J19" s="126"/>
      <c r="K19" s="126"/>
      <c r="L19" s="126"/>
      <c r="M19" s="126"/>
      <c r="N19" s="125"/>
      <c r="O19" s="125"/>
      <c r="P19" s="125"/>
      <c r="Q19" s="125"/>
      <c r="R19" s="124"/>
    </row>
    <row r="20" spans="1:18" s="123" customFormat="1" ht="15.75" customHeight="1">
      <c r="A20" s="121"/>
      <c r="B20" s="189" t="s">
        <v>75</v>
      </c>
      <c r="C20" s="190">
        <v>44562</v>
      </c>
      <c r="D20" s="131"/>
      <c r="E20" s="131"/>
      <c r="F20" s="131"/>
      <c r="G20" s="131"/>
      <c r="H20" s="131"/>
      <c r="I20" s="126"/>
      <c r="J20" s="126"/>
      <c r="K20" s="126"/>
      <c r="L20" s="126"/>
      <c r="M20" s="126"/>
      <c r="N20" s="125"/>
      <c r="O20" s="125"/>
      <c r="P20" s="125"/>
      <c r="Q20" s="125"/>
      <c r="R20" s="124"/>
    </row>
    <row r="21" spans="1:18" s="123" customFormat="1" ht="15.75" customHeight="1">
      <c r="A21" s="121"/>
      <c r="B21" s="189" t="s">
        <v>75</v>
      </c>
      <c r="C21" s="190">
        <v>44593</v>
      </c>
      <c r="D21" s="131"/>
      <c r="E21" s="131"/>
      <c r="F21" s="131"/>
      <c r="G21" s="131"/>
      <c r="H21" s="131"/>
      <c r="I21" s="126"/>
      <c r="J21" s="126"/>
      <c r="K21" s="126"/>
      <c r="L21" s="126"/>
      <c r="M21" s="126"/>
      <c r="N21" s="125"/>
      <c r="O21" s="125"/>
      <c r="P21" s="125"/>
      <c r="Q21" s="125"/>
      <c r="R21" s="124"/>
    </row>
    <row r="22" spans="1:18" s="123" customFormat="1" ht="15.75" customHeight="1">
      <c r="A22" s="121"/>
      <c r="B22" s="189" t="s">
        <v>75</v>
      </c>
      <c r="C22" s="190">
        <v>44621</v>
      </c>
      <c r="D22" s="131"/>
      <c r="E22" s="131"/>
      <c r="F22" s="131"/>
      <c r="G22" s="131"/>
      <c r="H22" s="131"/>
      <c r="I22" s="126"/>
      <c r="J22" s="126"/>
      <c r="K22" s="126"/>
      <c r="L22" s="126"/>
      <c r="M22" s="126"/>
      <c r="N22" s="125"/>
      <c r="O22" s="125"/>
      <c r="P22" s="125"/>
      <c r="Q22" s="125"/>
      <c r="R22" s="124"/>
    </row>
    <row r="23" spans="1:18" s="123" customFormat="1" ht="15.75" customHeight="1">
      <c r="A23" s="121"/>
      <c r="B23" s="189" t="s">
        <v>75</v>
      </c>
      <c r="C23" s="190">
        <v>44652</v>
      </c>
      <c r="D23" s="131"/>
      <c r="E23" s="131"/>
      <c r="F23" s="131"/>
      <c r="G23" s="131"/>
      <c r="H23" s="131"/>
      <c r="I23" s="126"/>
      <c r="J23" s="126"/>
      <c r="K23" s="126"/>
      <c r="L23" s="126"/>
      <c r="M23" s="126"/>
      <c r="N23" s="125"/>
      <c r="O23" s="125"/>
      <c r="P23" s="125"/>
      <c r="Q23" s="125"/>
      <c r="R23" s="124"/>
    </row>
    <row r="24" spans="1:18" s="123" customFormat="1" ht="15.75" customHeight="1">
      <c r="A24" s="121"/>
      <c r="B24" s="189" t="s">
        <v>75</v>
      </c>
      <c r="C24" s="190">
        <v>44682</v>
      </c>
      <c r="D24" s="131"/>
      <c r="E24" s="131"/>
      <c r="F24" s="131"/>
      <c r="G24" s="131"/>
      <c r="H24" s="131"/>
      <c r="I24" s="126"/>
      <c r="J24" s="126"/>
      <c r="K24" s="126"/>
      <c r="L24" s="126"/>
      <c r="M24" s="126"/>
      <c r="N24" s="125"/>
      <c r="O24" s="125"/>
      <c r="P24" s="125"/>
      <c r="Q24" s="125"/>
      <c r="R24" s="124"/>
    </row>
    <row r="25" spans="1:18" s="123" customFormat="1" ht="15.75" customHeight="1">
      <c r="A25" s="121"/>
      <c r="B25" s="189" t="s">
        <v>75</v>
      </c>
      <c r="C25" s="190">
        <v>44713</v>
      </c>
      <c r="D25" s="126"/>
      <c r="E25" s="126"/>
      <c r="F25" s="126"/>
      <c r="G25" s="126"/>
      <c r="H25" s="126"/>
      <c r="I25" s="126"/>
      <c r="J25" s="126"/>
      <c r="K25" s="126"/>
      <c r="L25" s="126"/>
      <c r="M25" s="126"/>
      <c r="N25" s="125"/>
      <c r="O25" s="125"/>
      <c r="P25" s="125"/>
      <c r="Q25" s="125"/>
      <c r="R25" s="124"/>
    </row>
    <row r="26" spans="1:18" s="123" customFormat="1" ht="15.75" customHeight="1">
      <c r="A26" s="121"/>
      <c r="B26" s="189" t="s">
        <v>75</v>
      </c>
      <c r="C26" s="190">
        <v>44743</v>
      </c>
      <c r="D26" s="126"/>
      <c r="E26" s="126"/>
      <c r="F26" s="126"/>
      <c r="G26" s="126"/>
      <c r="H26" s="126"/>
      <c r="I26" s="126"/>
      <c r="J26" s="126"/>
      <c r="K26" s="126"/>
      <c r="L26" s="126"/>
      <c r="M26" s="126"/>
      <c r="N26" s="125"/>
      <c r="O26" s="125"/>
      <c r="P26" s="125"/>
      <c r="Q26" s="125"/>
      <c r="R26" s="124"/>
    </row>
    <row r="27" spans="1:18" s="123" customFormat="1" ht="15.75" customHeight="1">
      <c r="A27" s="121"/>
      <c r="B27" s="189" t="s">
        <v>75</v>
      </c>
      <c r="C27" s="190">
        <v>44774</v>
      </c>
      <c r="D27" s="126"/>
      <c r="E27" s="126"/>
      <c r="F27" s="126"/>
      <c r="G27" s="126"/>
      <c r="H27" s="126"/>
      <c r="I27" s="126"/>
      <c r="J27" s="126"/>
      <c r="K27" s="126"/>
      <c r="L27" s="126"/>
      <c r="M27" s="126"/>
      <c r="N27" s="125"/>
      <c r="O27" s="125"/>
      <c r="P27" s="125"/>
      <c r="Q27" s="125"/>
      <c r="R27" s="124"/>
    </row>
    <row r="28" spans="1:18" s="123" customFormat="1" ht="15.75" customHeight="1">
      <c r="A28" s="121"/>
      <c r="B28" s="189" t="s">
        <v>75</v>
      </c>
      <c r="C28" s="190">
        <v>44805</v>
      </c>
      <c r="D28" s="126"/>
      <c r="E28" s="126"/>
      <c r="F28" s="126"/>
      <c r="G28" s="126"/>
      <c r="H28" s="126"/>
      <c r="I28" s="126"/>
      <c r="J28" s="126"/>
      <c r="K28" s="126"/>
      <c r="L28" s="126"/>
      <c r="M28" s="126"/>
      <c r="N28" s="125"/>
      <c r="O28" s="125"/>
      <c r="P28" s="125"/>
      <c r="Q28" s="125"/>
      <c r="R28" s="124"/>
    </row>
    <row r="29" spans="1:18" s="123" customFormat="1" ht="15.75" customHeight="1">
      <c r="A29" s="121"/>
      <c r="B29" s="189" t="s">
        <v>75</v>
      </c>
      <c r="C29" s="190">
        <v>44835</v>
      </c>
      <c r="D29" s="126"/>
      <c r="E29" s="126"/>
      <c r="F29" s="126"/>
      <c r="G29" s="126"/>
      <c r="H29" s="126"/>
      <c r="I29" s="126"/>
      <c r="J29" s="126"/>
      <c r="K29" s="126"/>
      <c r="L29" s="126"/>
      <c r="M29" s="126"/>
      <c r="N29" s="125"/>
      <c r="O29" s="125"/>
      <c r="P29" s="125"/>
      <c r="Q29" s="125"/>
      <c r="R29" s="124"/>
    </row>
    <row r="30" spans="1:18" s="123" customFormat="1" ht="15.75" customHeight="1">
      <c r="A30" s="121"/>
      <c r="B30" s="189" t="s">
        <v>75</v>
      </c>
      <c r="C30" s="190">
        <v>44866</v>
      </c>
      <c r="D30" s="126"/>
      <c r="E30" s="126"/>
      <c r="F30" s="126"/>
      <c r="G30" s="126"/>
      <c r="H30" s="126"/>
      <c r="I30" s="126"/>
      <c r="J30" s="126"/>
      <c r="K30" s="126"/>
      <c r="L30" s="126"/>
      <c r="M30" s="126"/>
      <c r="N30" s="125"/>
      <c r="O30" s="125"/>
      <c r="P30" s="125"/>
      <c r="Q30" s="125"/>
      <c r="R30" s="124"/>
    </row>
    <row r="31" spans="1:18" s="123" customFormat="1" ht="15.75" customHeight="1">
      <c r="A31" s="121"/>
      <c r="B31" s="189" t="s">
        <v>75</v>
      </c>
      <c r="C31" s="190">
        <v>44896</v>
      </c>
      <c r="D31" s="126"/>
      <c r="E31" s="126"/>
      <c r="F31" s="126"/>
      <c r="G31" s="126"/>
      <c r="H31" s="126"/>
      <c r="I31" s="126"/>
      <c r="J31" s="126"/>
      <c r="K31" s="126"/>
      <c r="L31" s="126"/>
      <c r="M31" s="126"/>
      <c r="N31" s="125"/>
      <c r="O31" s="125"/>
      <c r="P31" s="125"/>
      <c r="Q31" s="125"/>
      <c r="R31" s="124"/>
    </row>
    <row r="32" spans="1:18">
      <c r="B32" s="189" t="s">
        <v>79</v>
      </c>
      <c r="C32" s="190">
        <v>44197</v>
      </c>
      <c r="D32" s="131"/>
      <c r="E32" s="131"/>
      <c r="F32" s="131"/>
      <c r="G32" s="131"/>
      <c r="H32" s="131"/>
      <c r="I32" s="126"/>
      <c r="J32" s="126"/>
      <c r="K32" s="126"/>
      <c r="L32" s="126"/>
      <c r="M32" s="126"/>
      <c r="N32" s="125"/>
      <c r="O32" s="125"/>
      <c r="P32" s="125"/>
      <c r="Q32" s="125"/>
      <c r="R32" s="124"/>
    </row>
    <row r="33" spans="2:18">
      <c r="B33" s="189" t="s">
        <v>79</v>
      </c>
      <c r="C33" s="190">
        <v>44228</v>
      </c>
      <c r="D33" s="131"/>
      <c r="E33" s="131"/>
      <c r="F33" s="131"/>
      <c r="G33" s="131"/>
      <c r="H33" s="131"/>
      <c r="I33" s="126"/>
      <c r="J33" s="126"/>
      <c r="K33" s="126"/>
      <c r="L33" s="126"/>
      <c r="M33" s="126"/>
      <c r="N33" s="125"/>
      <c r="O33" s="125"/>
      <c r="P33" s="125"/>
      <c r="Q33" s="125"/>
      <c r="R33" s="124"/>
    </row>
    <row r="34" spans="2:18">
      <c r="B34" s="189" t="s">
        <v>79</v>
      </c>
      <c r="C34" s="190">
        <v>44256</v>
      </c>
      <c r="D34" s="131"/>
      <c r="E34" s="131"/>
      <c r="F34" s="131"/>
      <c r="G34" s="131"/>
      <c r="H34" s="131"/>
      <c r="I34" s="126"/>
      <c r="J34" s="126"/>
      <c r="K34" s="126"/>
      <c r="L34" s="126"/>
      <c r="M34" s="126"/>
      <c r="N34" s="125"/>
      <c r="O34" s="125"/>
      <c r="P34" s="125"/>
      <c r="Q34" s="125"/>
      <c r="R34" s="124"/>
    </row>
    <row r="35" spans="2:18">
      <c r="B35" s="189" t="s">
        <v>79</v>
      </c>
      <c r="C35" s="190">
        <v>44287</v>
      </c>
      <c r="D35" s="131"/>
      <c r="E35" s="131"/>
      <c r="F35" s="131"/>
      <c r="G35" s="131"/>
      <c r="H35" s="131"/>
      <c r="I35" s="126"/>
      <c r="J35" s="126"/>
      <c r="K35" s="126"/>
      <c r="L35" s="126"/>
      <c r="M35" s="126"/>
      <c r="N35" s="125"/>
      <c r="O35" s="125"/>
      <c r="P35" s="125"/>
      <c r="Q35" s="125"/>
      <c r="R35" s="124"/>
    </row>
    <row r="36" spans="2:18">
      <c r="B36" s="189" t="s">
        <v>79</v>
      </c>
      <c r="C36" s="190">
        <v>44317</v>
      </c>
      <c r="D36" s="131"/>
      <c r="E36" s="131"/>
      <c r="F36" s="131"/>
      <c r="G36" s="131"/>
      <c r="H36" s="131"/>
      <c r="I36" s="126"/>
      <c r="J36" s="126"/>
      <c r="K36" s="126"/>
      <c r="L36" s="126"/>
      <c r="M36" s="126"/>
      <c r="N36" s="125"/>
      <c r="O36" s="125"/>
      <c r="P36" s="125"/>
      <c r="Q36" s="125"/>
      <c r="R36" s="124"/>
    </row>
    <row r="37" spans="2:18">
      <c r="B37" s="189" t="s">
        <v>79</v>
      </c>
      <c r="C37" s="190">
        <v>44348</v>
      </c>
      <c r="D37" s="131"/>
      <c r="E37" s="131"/>
      <c r="F37" s="131"/>
      <c r="G37" s="131"/>
      <c r="H37" s="131"/>
      <c r="I37" s="126"/>
      <c r="J37" s="126"/>
      <c r="K37" s="126"/>
      <c r="L37" s="126"/>
      <c r="M37" s="126"/>
      <c r="N37" s="125"/>
      <c r="O37" s="125"/>
      <c r="P37" s="125"/>
      <c r="Q37" s="125"/>
      <c r="R37" s="124"/>
    </row>
    <row r="38" spans="2:18">
      <c r="B38" s="189" t="s">
        <v>79</v>
      </c>
      <c r="C38" s="190">
        <v>44378</v>
      </c>
      <c r="D38" s="131"/>
      <c r="E38" s="131"/>
      <c r="F38" s="131"/>
      <c r="G38" s="131"/>
      <c r="H38" s="131"/>
      <c r="I38" s="126"/>
      <c r="J38" s="126"/>
      <c r="K38" s="126"/>
      <c r="L38" s="126"/>
      <c r="M38" s="126"/>
      <c r="N38" s="125"/>
      <c r="O38" s="125"/>
      <c r="P38" s="125"/>
      <c r="Q38" s="125"/>
      <c r="R38" s="124"/>
    </row>
    <row r="39" spans="2:18">
      <c r="B39" s="189" t="s">
        <v>79</v>
      </c>
      <c r="C39" s="190">
        <v>44409</v>
      </c>
      <c r="D39" s="131"/>
      <c r="E39" s="131"/>
      <c r="F39" s="131"/>
      <c r="G39" s="131"/>
      <c r="H39" s="131"/>
      <c r="I39" s="126"/>
      <c r="J39" s="126"/>
      <c r="K39" s="126"/>
      <c r="L39" s="126"/>
      <c r="M39" s="126"/>
      <c r="N39" s="125"/>
      <c r="O39" s="125"/>
      <c r="P39" s="125"/>
      <c r="Q39" s="125"/>
      <c r="R39" s="124"/>
    </row>
    <row r="40" spans="2:18">
      <c r="B40" s="189" t="s">
        <v>79</v>
      </c>
      <c r="C40" s="190">
        <v>44440</v>
      </c>
      <c r="D40" s="131"/>
      <c r="E40" s="131"/>
      <c r="F40" s="131"/>
      <c r="G40" s="131"/>
      <c r="H40" s="131"/>
      <c r="I40" s="126"/>
      <c r="J40" s="126"/>
      <c r="K40" s="126"/>
      <c r="L40" s="126"/>
      <c r="M40" s="126"/>
      <c r="N40" s="125"/>
      <c r="O40" s="125"/>
      <c r="P40" s="125"/>
      <c r="Q40" s="125"/>
      <c r="R40" s="124"/>
    </row>
    <row r="41" spans="2:18">
      <c r="B41" s="189" t="s">
        <v>79</v>
      </c>
      <c r="C41" s="190">
        <v>44470</v>
      </c>
      <c r="D41" s="131"/>
      <c r="E41" s="131"/>
      <c r="F41" s="131"/>
      <c r="G41" s="131"/>
      <c r="H41" s="131"/>
      <c r="I41" s="126"/>
      <c r="J41" s="126"/>
      <c r="K41" s="126"/>
      <c r="L41" s="126"/>
      <c r="M41" s="126"/>
      <c r="N41" s="125"/>
      <c r="O41" s="125"/>
      <c r="P41" s="125"/>
      <c r="Q41" s="125"/>
      <c r="R41" s="124"/>
    </row>
    <row r="42" spans="2:18">
      <c r="B42" s="189" t="s">
        <v>79</v>
      </c>
      <c r="C42" s="190">
        <v>44501</v>
      </c>
      <c r="D42" s="131"/>
      <c r="E42" s="131"/>
      <c r="F42" s="131"/>
      <c r="G42" s="131"/>
      <c r="H42" s="131"/>
      <c r="I42" s="126"/>
      <c r="J42" s="126"/>
      <c r="K42" s="126"/>
      <c r="L42" s="126"/>
      <c r="M42" s="126"/>
      <c r="N42" s="125"/>
      <c r="O42" s="125"/>
      <c r="P42" s="125"/>
      <c r="Q42" s="125"/>
      <c r="R42" s="124"/>
    </row>
    <row r="43" spans="2:18">
      <c r="B43" s="189" t="s">
        <v>79</v>
      </c>
      <c r="C43" s="190">
        <v>44531</v>
      </c>
      <c r="D43" s="131"/>
      <c r="E43" s="131"/>
      <c r="F43" s="131"/>
      <c r="G43" s="131"/>
      <c r="H43" s="131"/>
      <c r="I43" s="126"/>
      <c r="J43" s="126"/>
      <c r="K43" s="126"/>
      <c r="L43" s="126"/>
      <c r="M43" s="126"/>
      <c r="N43" s="125"/>
      <c r="O43" s="125"/>
      <c r="P43" s="125"/>
      <c r="Q43" s="125"/>
      <c r="R43" s="124"/>
    </row>
    <row r="44" spans="2:18">
      <c r="B44" s="189" t="s">
        <v>79</v>
      </c>
      <c r="C44" s="190">
        <v>44562</v>
      </c>
      <c r="D44" s="131"/>
      <c r="E44" s="131"/>
      <c r="F44" s="131"/>
      <c r="G44" s="131"/>
      <c r="H44" s="131"/>
      <c r="I44" s="126"/>
      <c r="J44" s="126"/>
      <c r="K44" s="126"/>
      <c r="L44" s="126"/>
      <c r="M44" s="126"/>
      <c r="N44" s="125"/>
      <c r="O44" s="125"/>
      <c r="P44" s="125"/>
      <c r="Q44" s="125"/>
      <c r="R44" s="124"/>
    </row>
    <row r="45" spans="2:18">
      <c r="B45" s="189" t="s">
        <v>79</v>
      </c>
      <c r="C45" s="190">
        <v>44593</v>
      </c>
      <c r="D45" s="131"/>
      <c r="E45" s="131"/>
      <c r="F45" s="131"/>
      <c r="G45" s="131"/>
      <c r="H45" s="131"/>
      <c r="I45" s="126"/>
      <c r="J45" s="126"/>
      <c r="K45" s="126"/>
      <c r="L45" s="126"/>
      <c r="M45" s="126"/>
      <c r="N45" s="125"/>
      <c r="O45" s="125"/>
      <c r="P45" s="125"/>
      <c r="Q45" s="125"/>
      <c r="R45" s="124"/>
    </row>
    <row r="46" spans="2:18">
      <c r="B46" s="189" t="s">
        <v>79</v>
      </c>
      <c r="C46" s="190">
        <v>44621</v>
      </c>
      <c r="D46" s="131"/>
      <c r="E46" s="131"/>
      <c r="F46" s="131"/>
      <c r="G46" s="131"/>
      <c r="H46" s="131"/>
      <c r="I46" s="126"/>
      <c r="J46" s="126"/>
      <c r="K46" s="126"/>
      <c r="L46" s="126"/>
      <c r="M46" s="126"/>
      <c r="N46" s="125"/>
      <c r="O46" s="125"/>
      <c r="P46" s="125"/>
      <c r="Q46" s="125"/>
      <c r="R46" s="124"/>
    </row>
    <row r="47" spans="2:18">
      <c r="B47" s="189" t="s">
        <v>79</v>
      </c>
      <c r="C47" s="190">
        <v>44652</v>
      </c>
      <c r="D47" s="131"/>
      <c r="E47" s="131"/>
      <c r="F47" s="131"/>
      <c r="G47" s="131"/>
      <c r="H47" s="131"/>
      <c r="I47" s="126"/>
      <c r="J47" s="126"/>
      <c r="K47" s="126"/>
      <c r="L47" s="126"/>
      <c r="M47" s="126"/>
      <c r="N47" s="125"/>
      <c r="O47" s="125"/>
      <c r="P47" s="125"/>
      <c r="Q47" s="125"/>
      <c r="R47" s="124"/>
    </row>
    <row r="48" spans="2:18">
      <c r="B48" s="189" t="s">
        <v>79</v>
      </c>
      <c r="C48" s="190">
        <v>44682</v>
      </c>
      <c r="D48" s="131"/>
      <c r="E48" s="131"/>
      <c r="F48" s="131"/>
      <c r="G48" s="131"/>
      <c r="H48" s="131"/>
      <c r="I48" s="126"/>
      <c r="J48" s="126"/>
      <c r="K48" s="126"/>
      <c r="L48" s="126"/>
      <c r="M48" s="126"/>
      <c r="N48" s="125"/>
      <c r="O48" s="125"/>
      <c r="P48" s="125"/>
      <c r="Q48" s="125"/>
      <c r="R48" s="124"/>
    </row>
    <row r="49" spans="2:18">
      <c r="B49" s="189" t="s">
        <v>79</v>
      </c>
      <c r="C49" s="190">
        <v>44713</v>
      </c>
      <c r="D49" s="126"/>
      <c r="E49" s="126"/>
      <c r="F49" s="126"/>
      <c r="G49" s="126"/>
      <c r="H49" s="126"/>
      <c r="I49" s="126"/>
      <c r="J49" s="126"/>
      <c r="K49" s="126"/>
      <c r="L49" s="126"/>
      <c r="M49" s="126"/>
      <c r="N49" s="125"/>
      <c r="O49" s="125"/>
      <c r="P49" s="125"/>
      <c r="Q49" s="125"/>
      <c r="R49" s="124"/>
    </row>
    <row r="50" spans="2:18">
      <c r="B50" s="189" t="s">
        <v>79</v>
      </c>
      <c r="C50" s="190">
        <v>44743</v>
      </c>
      <c r="D50" s="126"/>
      <c r="E50" s="126"/>
      <c r="F50" s="126"/>
      <c r="G50" s="126"/>
      <c r="H50" s="126"/>
      <c r="I50" s="126"/>
      <c r="J50" s="126"/>
      <c r="K50" s="126"/>
      <c r="L50" s="126"/>
      <c r="M50" s="126"/>
      <c r="N50" s="125"/>
      <c r="O50" s="125"/>
      <c r="P50" s="125"/>
      <c r="Q50" s="125"/>
      <c r="R50" s="124"/>
    </row>
    <row r="51" spans="2:18">
      <c r="B51" s="189" t="s">
        <v>79</v>
      </c>
      <c r="C51" s="190">
        <v>44774</v>
      </c>
      <c r="D51" s="126"/>
      <c r="E51" s="126"/>
      <c r="F51" s="126"/>
      <c r="G51" s="126"/>
      <c r="H51" s="126"/>
      <c r="I51" s="126"/>
      <c r="J51" s="126"/>
      <c r="K51" s="126"/>
      <c r="L51" s="126"/>
      <c r="M51" s="126"/>
      <c r="N51" s="125"/>
      <c r="O51" s="125"/>
      <c r="P51" s="125"/>
      <c r="Q51" s="125"/>
      <c r="R51" s="124"/>
    </row>
    <row r="52" spans="2:18">
      <c r="B52" s="189" t="s">
        <v>79</v>
      </c>
      <c r="C52" s="190">
        <v>44805</v>
      </c>
      <c r="D52" s="126"/>
      <c r="E52" s="126"/>
      <c r="F52" s="126"/>
      <c r="G52" s="126"/>
      <c r="H52" s="126"/>
      <c r="I52" s="126"/>
      <c r="J52" s="126"/>
      <c r="K52" s="126"/>
      <c r="L52" s="126"/>
      <c r="M52" s="126"/>
      <c r="N52" s="125"/>
      <c r="O52" s="125"/>
      <c r="P52" s="125"/>
      <c r="Q52" s="125"/>
      <c r="R52" s="124"/>
    </row>
    <row r="53" spans="2:18">
      <c r="B53" s="189" t="s">
        <v>79</v>
      </c>
      <c r="C53" s="190">
        <v>44835</v>
      </c>
      <c r="D53" s="126"/>
      <c r="E53" s="126"/>
      <c r="F53" s="126"/>
      <c r="G53" s="126"/>
      <c r="H53" s="126"/>
      <c r="I53" s="126"/>
      <c r="J53" s="126"/>
      <c r="K53" s="126"/>
      <c r="L53" s="126"/>
      <c r="M53" s="126"/>
      <c r="N53" s="125"/>
      <c r="O53" s="125"/>
      <c r="P53" s="125"/>
      <c r="Q53" s="125"/>
      <c r="R53" s="124"/>
    </row>
    <row r="54" spans="2:18">
      <c r="B54" s="189" t="s">
        <v>79</v>
      </c>
      <c r="C54" s="190">
        <v>44866</v>
      </c>
      <c r="D54" s="126"/>
      <c r="E54" s="126"/>
      <c r="F54" s="126"/>
      <c r="G54" s="126"/>
      <c r="H54" s="126"/>
      <c r="I54" s="126"/>
      <c r="J54" s="126"/>
      <c r="K54" s="126"/>
      <c r="L54" s="126"/>
      <c r="M54" s="126"/>
      <c r="N54" s="125"/>
      <c r="O54" s="125"/>
      <c r="P54" s="125"/>
      <c r="Q54" s="125"/>
      <c r="R54" s="124"/>
    </row>
    <row r="55" spans="2:18">
      <c r="B55" s="189" t="s">
        <v>79</v>
      </c>
      <c r="C55" s="190">
        <v>44896</v>
      </c>
      <c r="D55" s="126"/>
      <c r="E55" s="126"/>
      <c r="F55" s="126"/>
      <c r="G55" s="126"/>
      <c r="H55" s="126"/>
      <c r="I55" s="126"/>
      <c r="J55" s="126"/>
      <c r="K55" s="126"/>
      <c r="L55" s="126"/>
      <c r="M55" s="126"/>
      <c r="N55" s="125"/>
      <c r="O55" s="125"/>
      <c r="P55" s="125"/>
      <c r="Q55" s="125"/>
      <c r="R55" s="124"/>
    </row>
  </sheetData>
  <mergeCells count="5">
    <mergeCell ref="C1:R1"/>
    <mergeCell ref="I6:M6"/>
    <mergeCell ref="N6:R6"/>
    <mergeCell ref="O2:R2"/>
    <mergeCell ref="D6:H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6"/>
  <sheetViews>
    <sheetView zoomScale="60" zoomScaleNormal="60" workbookViewId="0">
      <selection activeCell="B5" sqref="B5:C5"/>
    </sheetView>
  </sheetViews>
  <sheetFormatPr defaultColWidth="9.28515625" defaultRowHeight="14.4"/>
  <cols>
    <col min="1" max="1" width="14.28515625" style="121" customWidth="1"/>
    <col min="2" max="2" width="26.28515625" style="121" customWidth="1"/>
    <col min="3" max="3" width="17.7109375" style="122" customWidth="1"/>
    <col min="4" max="18" width="13.28515625" style="122" customWidth="1"/>
    <col min="19" max="23" width="13.28515625" style="121" customWidth="1"/>
    <col min="24" max="16384" width="9.28515625" style="121"/>
  </cols>
  <sheetData>
    <row r="1" spans="1:23" ht="15.6">
      <c r="C1" s="251"/>
      <c r="D1" s="252"/>
      <c r="E1" s="252"/>
      <c r="F1" s="252"/>
      <c r="G1" s="252"/>
      <c r="H1" s="252"/>
      <c r="I1" s="252"/>
      <c r="J1" s="252"/>
      <c r="K1" s="252"/>
      <c r="L1" s="252"/>
      <c r="M1" s="252"/>
      <c r="N1" s="252"/>
      <c r="O1" s="252"/>
      <c r="P1" s="252"/>
      <c r="Q1" s="252"/>
      <c r="R1" s="252"/>
    </row>
    <row r="2" spans="1:23" ht="15.6">
      <c r="B2" s="136" t="s">
        <v>120</v>
      </c>
      <c r="C2" s="129"/>
      <c r="D2" s="128"/>
      <c r="E2" s="137"/>
      <c r="F2" s="137"/>
      <c r="G2" s="137"/>
      <c r="H2" s="128"/>
      <c r="I2" s="128"/>
      <c r="J2" s="137"/>
      <c r="K2" s="137"/>
      <c r="L2" s="128"/>
      <c r="M2" s="128"/>
      <c r="N2" s="128"/>
      <c r="O2" s="199"/>
      <c r="P2" s="199"/>
      <c r="Q2" s="199"/>
      <c r="R2" s="128"/>
    </row>
    <row r="3" spans="1:23" ht="15.6">
      <c r="B3" s="167" t="str">
        <f>+Certification!B4</f>
        <v>Company Name</v>
      </c>
      <c r="C3" s="253"/>
      <c r="D3" s="253"/>
      <c r="E3" s="253"/>
      <c r="F3" s="253"/>
      <c r="G3" s="253"/>
      <c r="H3" s="253"/>
      <c r="I3" s="253"/>
      <c r="J3" s="253"/>
      <c r="K3" s="253"/>
      <c r="L3" s="253"/>
      <c r="M3" s="253"/>
      <c r="N3" s="253"/>
      <c r="O3" s="253"/>
      <c r="P3" s="253"/>
      <c r="Q3" s="253"/>
      <c r="R3" s="253"/>
    </row>
    <row r="4" spans="1:23" ht="15.6">
      <c r="B4" s="167" t="str">
        <f>+Certification!B5</f>
        <v>LSE Load ID</v>
      </c>
      <c r="C4" s="204"/>
      <c r="D4" s="204"/>
      <c r="E4" s="204"/>
      <c r="F4" s="204"/>
      <c r="G4" s="204"/>
      <c r="H4" s="204"/>
      <c r="I4" s="204"/>
      <c r="J4" s="204"/>
      <c r="K4" s="204"/>
      <c r="L4" s="204"/>
      <c r="M4" s="204"/>
      <c r="N4" s="204"/>
      <c r="O4" s="204"/>
      <c r="P4" s="204"/>
      <c r="Q4" s="204"/>
      <c r="R4" s="204"/>
    </row>
    <row r="5" spans="1:23">
      <c r="B5" s="263" t="s">
        <v>134</v>
      </c>
      <c r="C5" s="262"/>
    </row>
    <row r="6" spans="1:23">
      <c r="B6" s="147" t="s">
        <v>116</v>
      </c>
      <c r="C6" s="147"/>
    </row>
    <row r="7" spans="1:23" ht="33.75" customHeight="1" thickBot="1">
      <c r="B7" s="141"/>
      <c r="C7" s="250" t="s">
        <v>73</v>
      </c>
      <c r="D7" s="250"/>
      <c r="E7" s="250"/>
      <c r="F7" s="250"/>
      <c r="G7" s="250"/>
      <c r="H7" s="250"/>
      <c r="I7" s="250" t="s">
        <v>72</v>
      </c>
      <c r="J7" s="250"/>
      <c r="K7" s="250"/>
      <c r="L7" s="250"/>
      <c r="M7" s="250"/>
      <c r="N7" s="250" t="s">
        <v>123</v>
      </c>
      <c r="O7" s="250"/>
      <c r="P7" s="250"/>
      <c r="Q7" s="250"/>
      <c r="R7" s="250"/>
      <c r="S7" s="250" t="s">
        <v>74</v>
      </c>
      <c r="T7" s="250"/>
      <c r="U7" s="250"/>
      <c r="V7" s="250"/>
      <c r="W7" s="250"/>
    </row>
    <row r="8" spans="1:23" s="167" customFormat="1" ht="42.75" customHeight="1" thickBot="1">
      <c r="A8" s="121"/>
      <c r="B8" s="182" t="s">
        <v>78</v>
      </c>
      <c r="C8" s="32" t="s">
        <v>34</v>
      </c>
      <c r="D8" s="182" t="s">
        <v>27</v>
      </c>
      <c r="E8" s="182" t="s">
        <v>85</v>
      </c>
      <c r="F8" s="182" t="s">
        <v>86</v>
      </c>
      <c r="G8" s="182" t="s">
        <v>95</v>
      </c>
      <c r="H8" s="182" t="s">
        <v>70</v>
      </c>
      <c r="I8" s="182" t="s">
        <v>27</v>
      </c>
      <c r="J8" s="182" t="s">
        <v>85</v>
      </c>
      <c r="K8" s="182" t="s">
        <v>86</v>
      </c>
      <c r="L8" s="182" t="s">
        <v>95</v>
      </c>
      <c r="M8" s="182" t="s">
        <v>70</v>
      </c>
      <c r="N8" s="182" t="s">
        <v>27</v>
      </c>
      <c r="O8" s="182" t="s">
        <v>85</v>
      </c>
      <c r="P8" s="182" t="s">
        <v>86</v>
      </c>
      <c r="Q8" s="182" t="s">
        <v>95</v>
      </c>
      <c r="R8" s="182" t="s">
        <v>70</v>
      </c>
      <c r="S8" s="182" t="s">
        <v>27</v>
      </c>
      <c r="T8" s="182" t="s">
        <v>85</v>
      </c>
      <c r="U8" s="182" t="s">
        <v>86</v>
      </c>
      <c r="V8" s="182" t="s">
        <v>95</v>
      </c>
      <c r="W8" s="182" t="s">
        <v>70</v>
      </c>
    </row>
    <row r="9" spans="1:23" s="123" customFormat="1" ht="15.75" customHeight="1">
      <c r="A9" s="121"/>
      <c r="B9" s="144" t="s">
        <v>76</v>
      </c>
      <c r="C9" s="140">
        <v>44197</v>
      </c>
      <c r="D9" s="138"/>
      <c r="E9" s="138"/>
      <c r="F9" s="138"/>
      <c r="G9" s="138"/>
      <c r="H9" s="138"/>
      <c r="I9" s="139"/>
      <c r="J9" s="139"/>
      <c r="K9" s="139"/>
      <c r="L9" s="139"/>
      <c r="M9" s="139"/>
      <c r="N9" s="142"/>
      <c r="O9" s="142"/>
      <c r="P9" s="142"/>
      <c r="Q9" s="142"/>
      <c r="R9" s="143"/>
      <c r="S9" s="142"/>
      <c r="T9" s="142"/>
      <c r="U9" s="142"/>
      <c r="V9" s="142"/>
      <c r="W9" s="143"/>
    </row>
    <row r="10" spans="1:23" s="123" customFormat="1" ht="15.75" customHeight="1">
      <c r="A10" s="121"/>
      <c r="B10" s="144" t="s">
        <v>76</v>
      </c>
      <c r="C10" s="140">
        <v>44228</v>
      </c>
      <c r="D10" s="138"/>
      <c r="E10" s="138"/>
      <c r="F10" s="138"/>
      <c r="G10" s="138"/>
      <c r="H10" s="138"/>
      <c r="I10" s="139"/>
      <c r="J10" s="139"/>
      <c r="K10" s="139"/>
      <c r="L10" s="139"/>
      <c r="M10" s="139"/>
      <c r="N10" s="142"/>
      <c r="O10" s="142"/>
      <c r="P10" s="142"/>
      <c r="Q10" s="142"/>
      <c r="R10" s="143"/>
      <c r="S10" s="142"/>
      <c r="T10" s="142"/>
      <c r="U10" s="142"/>
      <c r="V10" s="142"/>
      <c r="W10" s="143"/>
    </row>
    <row r="11" spans="1:23" s="123" customFormat="1" ht="15.75" customHeight="1">
      <c r="A11" s="121"/>
      <c r="B11" s="144" t="s">
        <v>76</v>
      </c>
      <c r="C11" s="140">
        <v>44256</v>
      </c>
      <c r="D11" s="138"/>
      <c r="E11" s="138"/>
      <c r="F11" s="138"/>
      <c r="G11" s="138"/>
      <c r="H11" s="138"/>
      <c r="I11" s="139"/>
      <c r="J11" s="139"/>
      <c r="K11" s="139"/>
      <c r="L11" s="139"/>
      <c r="M11" s="139"/>
      <c r="N11" s="142"/>
      <c r="O11" s="142"/>
      <c r="P11" s="142"/>
      <c r="Q11" s="142"/>
      <c r="R11" s="143"/>
      <c r="S11" s="142"/>
      <c r="T11" s="142"/>
      <c r="U11" s="142"/>
      <c r="V11" s="142"/>
      <c r="W11" s="143"/>
    </row>
    <row r="12" spans="1:23" s="123" customFormat="1" ht="15.75" customHeight="1">
      <c r="A12" s="121"/>
      <c r="B12" s="144" t="s">
        <v>76</v>
      </c>
      <c r="C12" s="140">
        <v>44287</v>
      </c>
      <c r="D12" s="138"/>
      <c r="E12" s="138"/>
      <c r="F12" s="138"/>
      <c r="G12" s="138"/>
      <c r="H12" s="138"/>
      <c r="I12" s="139"/>
      <c r="J12" s="139"/>
      <c r="K12" s="139"/>
      <c r="L12" s="139"/>
      <c r="M12" s="139"/>
      <c r="N12" s="142"/>
      <c r="O12" s="142"/>
      <c r="P12" s="142"/>
      <c r="Q12" s="142"/>
      <c r="R12" s="143"/>
      <c r="S12" s="142"/>
      <c r="T12" s="142"/>
      <c r="U12" s="142"/>
      <c r="V12" s="142"/>
      <c r="W12" s="143"/>
    </row>
    <row r="13" spans="1:23" s="123" customFormat="1" ht="15.75" customHeight="1">
      <c r="A13" s="121"/>
      <c r="B13" s="144" t="s">
        <v>76</v>
      </c>
      <c r="C13" s="140">
        <v>44317</v>
      </c>
      <c r="D13" s="138"/>
      <c r="E13" s="138"/>
      <c r="F13" s="138"/>
      <c r="G13" s="138"/>
      <c r="H13" s="138"/>
      <c r="I13" s="139"/>
      <c r="J13" s="139"/>
      <c r="K13" s="139"/>
      <c r="L13" s="139"/>
      <c r="M13" s="139"/>
      <c r="N13" s="142"/>
      <c r="O13" s="142"/>
      <c r="P13" s="142"/>
      <c r="Q13" s="142"/>
      <c r="R13" s="143"/>
      <c r="S13" s="142"/>
      <c r="T13" s="142"/>
      <c r="U13" s="142"/>
      <c r="V13" s="142"/>
      <c r="W13" s="143"/>
    </row>
    <row r="14" spans="1:23" s="123" customFormat="1" ht="15.75" customHeight="1">
      <c r="A14" s="121"/>
      <c r="B14" s="144" t="s">
        <v>76</v>
      </c>
      <c r="C14" s="140">
        <v>44348</v>
      </c>
      <c r="D14" s="138"/>
      <c r="E14" s="138"/>
      <c r="F14" s="138"/>
      <c r="G14" s="138"/>
      <c r="H14" s="138"/>
      <c r="I14" s="139"/>
      <c r="J14" s="139"/>
      <c r="K14" s="139"/>
      <c r="L14" s="139"/>
      <c r="M14" s="139"/>
      <c r="N14" s="142"/>
      <c r="O14" s="142"/>
      <c r="P14" s="142"/>
      <c r="Q14" s="142"/>
      <c r="R14" s="143"/>
      <c r="S14" s="142"/>
      <c r="T14" s="142"/>
      <c r="U14" s="142"/>
      <c r="V14" s="142"/>
      <c r="W14" s="143"/>
    </row>
    <row r="15" spans="1:23" s="123" customFormat="1" ht="15.75" customHeight="1">
      <c r="A15" s="121"/>
      <c r="B15" s="144" t="s">
        <v>76</v>
      </c>
      <c r="C15" s="140">
        <v>44378</v>
      </c>
      <c r="D15" s="138"/>
      <c r="E15" s="138"/>
      <c r="F15" s="138"/>
      <c r="G15" s="138"/>
      <c r="H15" s="138"/>
      <c r="I15" s="139"/>
      <c r="J15" s="139"/>
      <c r="K15" s="139"/>
      <c r="L15" s="139"/>
      <c r="M15" s="139"/>
      <c r="N15" s="142"/>
      <c r="O15" s="142"/>
      <c r="P15" s="142"/>
      <c r="Q15" s="142"/>
      <c r="R15" s="143"/>
      <c r="S15" s="142"/>
      <c r="T15" s="142"/>
      <c r="U15" s="142"/>
      <c r="V15" s="142"/>
      <c r="W15" s="143"/>
    </row>
    <row r="16" spans="1:23" s="123" customFormat="1" ht="15.75" customHeight="1">
      <c r="A16" s="121"/>
      <c r="B16" s="144" t="s">
        <v>76</v>
      </c>
      <c r="C16" s="140">
        <v>44409</v>
      </c>
      <c r="D16" s="138"/>
      <c r="E16" s="138"/>
      <c r="F16" s="138"/>
      <c r="G16" s="138"/>
      <c r="H16" s="138"/>
      <c r="I16" s="139"/>
      <c r="J16" s="139"/>
      <c r="K16" s="139"/>
      <c r="L16" s="139"/>
      <c r="M16" s="139"/>
      <c r="N16" s="142"/>
      <c r="O16" s="142"/>
      <c r="P16" s="142"/>
      <c r="Q16" s="142"/>
      <c r="R16" s="143"/>
      <c r="S16" s="142"/>
      <c r="T16" s="142"/>
      <c r="U16" s="142"/>
      <c r="V16" s="142"/>
      <c r="W16" s="143"/>
    </row>
    <row r="17" spans="1:23" s="123" customFormat="1" ht="15.75" customHeight="1">
      <c r="A17" s="121"/>
      <c r="B17" s="144" t="s">
        <v>76</v>
      </c>
      <c r="C17" s="140">
        <v>44440</v>
      </c>
      <c r="D17" s="138"/>
      <c r="E17" s="138"/>
      <c r="F17" s="138"/>
      <c r="G17" s="138"/>
      <c r="H17" s="138"/>
      <c r="I17" s="139"/>
      <c r="J17" s="139"/>
      <c r="K17" s="139"/>
      <c r="L17" s="139"/>
      <c r="M17" s="139"/>
      <c r="N17" s="142"/>
      <c r="O17" s="142"/>
      <c r="P17" s="142"/>
      <c r="Q17" s="142"/>
      <c r="R17" s="143"/>
      <c r="S17" s="142"/>
      <c r="T17" s="142"/>
      <c r="U17" s="142"/>
      <c r="V17" s="142"/>
      <c r="W17" s="143"/>
    </row>
    <row r="18" spans="1:23" s="123" customFormat="1" ht="15.75" customHeight="1">
      <c r="A18" s="121"/>
      <c r="B18" s="144" t="s">
        <v>76</v>
      </c>
      <c r="C18" s="140">
        <v>44470</v>
      </c>
      <c r="D18" s="138"/>
      <c r="E18" s="138"/>
      <c r="F18" s="138"/>
      <c r="G18" s="138"/>
      <c r="H18" s="138"/>
      <c r="I18" s="139"/>
      <c r="J18" s="139"/>
      <c r="K18" s="139"/>
      <c r="L18" s="139"/>
      <c r="M18" s="139"/>
      <c r="N18" s="142"/>
      <c r="O18" s="142"/>
      <c r="P18" s="142"/>
      <c r="Q18" s="142"/>
      <c r="R18" s="143"/>
      <c r="S18" s="142"/>
      <c r="T18" s="142"/>
      <c r="U18" s="142"/>
      <c r="V18" s="142"/>
      <c r="W18" s="143"/>
    </row>
    <row r="19" spans="1:23" s="123" customFormat="1" ht="15.75" customHeight="1">
      <c r="A19" s="121"/>
      <c r="B19" s="144" t="s">
        <v>76</v>
      </c>
      <c r="C19" s="140">
        <v>44501</v>
      </c>
      <c r="D19" s="138"/>
      <c r="E19" s="138"/>
      <c r="F19" s="138"/>
      <c r="G19" s="138"/>
      <c r="H19" s="138"/>
      <c r="I19" s="139"/>
      <c r="J19" s="139"/>
      <c r="K19" s="139"/>
      <c r="L19" s="139"/>
      <c r="M19" s="139"/>
      <c r="N19" s="142"/>
      <c r="O19" s="142"/>
      <c r="P19" s="142"/>
      <c r="Q19" s="142"/>
      <c r="R19" s="143"/>
      <c r="S19" s="142"/>
      <c r="T19" s="142"/>
      <c r="U19" s="142"/>
      <c r="V19" s="142"/>
      <c r="W19" s="143"/>
    </row>
    <row r="20" spans="1:23" s="123" customFormat="1" ht="15.75" customHeight="1">
      <c r="A20" s="121"/>
      <c r="B20" s="144" t="s">
        <v>76</v>
      </c>
      <c r="C20" s="140">
        <v>44531</v>
      </c>
      <c r="D20" s="138"/>
      <c r="E20" s="138"/>
      <c r="F20" s="138"/>
      <c r="G20" s="138"/>
      <c r="H20" s="138"/>
      <c r="I20" s="139"/>
      <c r="J20" s="139"/>
      <c r="K20" s="139"/>
      <c r="L20" s="139"/>
      <c r="M20" s="139"/>
      <c r="N20" s="142"/>
      <c r="O20" s="142"/>
      <c r="P20" s="142"/>
      <c r="Q20" s="142"/>
      <c r="R20" s="143"/>
      <c r="S20" s="142"/>
      <c r="T20" s="142"/>
      <c r="U20" s="142"/>
      <c r="V20" s="142"/>
      <c r="W20" s="143"/>
    </row>
    <row r="21" spans="1:23" s="123" customFormat="1" ht="15.75" customHeight="1">
      <c r="A21" s="121"/>
      <c r="B21" s="144" t="s">
        <v>76</v>
      </c>
      <c r="C21" s="140">
        <v>44562</v>
      </c>
      <c r="D21" s="138"/>
      <c r="E21" s="138"/>
      <c r="F21" s="138"/>
      <c r="G21" s="138"/>
      <c r="H21" s="138"/>
      <c r="I21" s="139"/>
      <c r="J21" s="139"/>
      <c r="K21" s="139"/>
      <c r="L21" s="139"/>
      <c r="M21" s="139"/>
      <c r="N21" s="142"/>
      <c r="O21" s="142"/>
      <c r="P21" s="142"/>
      <c r="Q21" s="142"/>
      <c r="R21" s="143"/>
      <c r="S21" s="142"/>
      <c r="T21" s="142"/>
      <c r="U21" s="142"/>
      <c r="V21" s="142"/>
      <c r="W21" s="143"/>
    </row>
    <row r="22" spans="1:23" s="123" customFormat="1" ht="15.75" customHeight="1">
      <c r="A22" s="121"/>
      <c r="B22" s="144" t="s">
        <v>76</v>
      </c>
      <c r="C22" s="140">
        <v>44593</v>
      </c>
      <c r="D22" s="138"/>
      <c r="E22" s="138"/>
      <c r="F22" s="138"/>
      <c r="G22" s="138"/>
      <c r="H22" s="138"/>
      <c r="I22" s="139"/>
      <c r="J22" s="139"/>
      <c r="K22" s="139"/>
      <c r="L22" s="139"/>
      <c r="M22" s="139"/>
      <c r="N22" s="142"/>
      <c r="O22" s="142"/>
      <c r="P22" s="142"/>
      <c r="Q22" s="142"/>
      <c r="R22" s="143"/>
      <c r="S22" s="142"/>
      <c r="T22" s="142"/>
      <c r="U22" s="142"/>
      <c r="V22" s="142"/>
      <c r="W22" s="143"/>
    </row>
    <row r="23" spans="1:23" s="123" customFormat="1" ht="15.75" customHeight="1">
      <c r="A23" s="121"/>
      <c r="B23" s="144" t="s">
        <v>76</v>
      </c>
      <c r="C23" s="140">
        <v>44621</v>
      </c>
      <c r="D23" s="138"/>
      <c r="E23" s="138"/>
      <c r="F23" s="138"/>
      <c r="G23" s="138"/>
      <c r="H23" s="138"/>
      <c r="I23" s="139"/>
      <c r="J23" s="139"/>
      <c r="K23" s="139"/>
      <c r="L23" s="139"/>
      <c r="M23" s="139"/>
      <c r="N23" s="142"/>
      <c r="O23" s="142"/>
      <c r="P23" s="142"/>
      <c r="Q23" s="142"/>
      <c r="R23" s="143"/>
      <c r="S23" s="142"/>
      <c r="T23" s="142"/>
      <c r="U23" s="142"/>
      <c r="V23" s="142"/>
      <c r="W23" s="143"/>
    </row>
    <row r="24" spans="1:23" s="123" customFormat="1" ht="15.75" customHeight="1">
      <c r="A24" s="121"/>
      <c r="B24" s="144" t="s">
        <v>76</v>
      </c>
      <c r="C24" s="140">
        <v>44652</v>
      </c>
      <c r="D24" s="138"/>
      <c r="E24" s="138"/>
      <c r="F24" s="138"/>
      <c r="G24" s="138"/>
      <c r="H24" s="138"/>
      <c r="I24" s="139"/>
      <c r="J24" s="139"/>
      <c r="K24" s="139"/>
      <c r="L24" s="139"/>
      <c r="M24" s="139"/>
      <c r="N24" s="142"/>
      <c r="O24" s="142"/>
      <c r="P24" s="142"/>
      <c r="Q24" s="142"/>
      <c r="R24" s="143"/>
      <c r="S24" s="142"/>
      <c r="T24" s="142"/>
      <c r="U24" s="142"/>
      <c r="V24" s="142"/>
      <c r="W24" s="143"/>
    </row>
    <row r="25" spans="1:23" s="123" customFormat="1" ht="15.75" customHeight="1">
      <c r="A25" s="121"/>
      <c r="B25" s="144" t="s">
        <v>76</v>
      </c>
      <c r="C25" s="140">
        <v>44682</v>
      </c>
      <c r="D25" s="138"/>
      <c r="E25" s="138"/>
      <c r="F25" s="138"/>
      <c r="G25" s="138"/>
      <c r="H25" s="138"/>
      <c r="I25" s="139"/>
      <c r="J25" s="139"/>
      <c r="K25" s="139"/>
      <c r="L25" s="139"/>
      <c r="M25" s="139"/>
      <c r="N25" s="142"/>
      <c r="O25" s="142"/>
      <c r="P25" s="142"/>
      <c r="Q25" s="142"/>
      <c r="R25" s="143"/>
      <c r="S25" s="142"/>
      <c r="T25" s="142"/>
      <c r="U25" s="142"/>
      <c r="V25" s="142"/>
      <c r="W25" s="143"/>
    </row>
    <row r="26" spans="1:23" s="123" customFormat="1" ht="15.75" customHeight="1">
      <c r="A26" s="121"/>
      <c r="B26" s="144" t="s">
        <v>76</v>
      </c>
      <c r="C26" s="140">
        <v>44713</v>
      </c>
      <c r="D26" s="139"/>
      <c r="E26" s="139"/>
      <c r="F26" s="139"/>
      <c r="G26" s="139"/>
      <c r="H26" s="139"/>
      <c r="I26" s="139"/>
      <c r="J26" s="139"/>
      <c r="K26" s="139"/>
      <c r="L26" s="139"/>
      <c r="M26" s="139"/>
      <c r="N26" s="142"/>
      <c r="O26" s="142"/>
      <c r="P26" s="142"/>
      <c r="Q26" s="142"/>
      <c r="R26" s="143"/>
      <c r="S26" s="142"/>
      <c r="T26" s="142"/>
      <c r="U26" s="142"/>
      <c r="V26" s="142"/>
      <c r="W26" s="143"/>
    </row>
    <row r="27" spans="1:23" s="123" customFormat="1" ht="15.75" customHeight="1">
      <c r="A27" s="121"/>
      <c r="B27" s="144" t="s">
        <v>76</v>
      </c>
      <c r="C27" s="140">
        <v>44743</v>
      </c>
      <c r="D27" s="139"/>
      <c r="E27" s="139"/>
      <c r="F27" s="139"/>
      <c r="G27" s="139"/>
      <c r="H27" s="139"/>
      <c r="I27" s="139"/>
      <c r="J27" s="139"/>
      <c r="K27" s="139"/>
      <c r="L27" s="139"/>
      <c r="M27" s="139"/>
      <c r="N27" s="142"/>
      <c r="O27" s="142"/>
      <c r="P27" s="142"/>
      <c r="Q27" s="142"/>
      <c r="R27" s="143"/>
      <c r="S27" s="142"/>
      <c r="T27" s="142"/>
      <c r="U27" s="142"/>
      <c r="V27" s="142"/>
      <c r="W27" s="143"/>
    </row>
    <row r="28" spans="1:23" s="123" customFormat="1" ht="15.75" customHeight="1">
      <c r="A28" s="121"/>
      <c r="B28" s="144" t="s">
        <v>76</v>
      </c>
      <c r="C28" s="140">
        <v>44774</v>
      </c>
      <c r="D28" s="139"/>
      <c r="E28" s="139"/>
      <c r="F28" s="139"/>
      <c r="G28" s="139"/>
      <c r="H28" s="139"/>
      <c r="I28" s="139"/>
      <c r="J28" s="139"/>
      <c r="K28" s="139"/>
      <c r="L28" s="139"/>
      <c r="M28" s="139"/>
      <c r="N28" s="142"/>
      <c r="O28" s="142"/>
      <c r="P28" s="142"/>
      <c r="Q28" s="142"/>
      <c r="R28" s="143"/>
      <c r="S28" s="142"/>
      <c r="T28" s="142"/>
      <c r="U28" s="142"/>
      <c r="V28" s="142"/>
      <c r="W28" s="143"/>
    </row>
    <row r="29" spans="1:23" s="123" customFormat="1" ht="15.75" customHeight="1">
      <c r="A29" s="121"/>
      <c r="B29" s="144" t="s">
        <v>76</v>
      </c>
      <c r="C29" s="140">
        <v>44805</v>
      </c>
      <c r="D29" s="139"/>
      <c r="E29" s="139"/>
      <c r="F29" s="139"/>
      <c r="G29" s="139"/>
      <c r="H29" s="139"/>
      <c r="I29" s="139"/>
      <c r="J29" s="139"/>
      <c r="K29" s="139"/>
      <c r="L29" s="139"/>
      <c r="M29" s="139"/>
      <c r="N29" s="142"/>
      <c r="O29" s="142"/>
      <c r="P29" s="142"/>
      <c r="Q29" s="142"/>
      <c r="R29" s="143"/>
      <c r="S29" s="142"/>
      <c r="T29" s="142"/>
      <c r="U29" s="142"/>
      <c r="V29" s="142"/>
      <c r="W29" s="143"/>
    </row>
    <row r="30" spans="1:23" s="123" customFormat="1" ht="15.75" customHeight="1">
      <c r="A30" s="121"/>
      <c r="B30" s="144" t="s">
        <v>76</v>
      </c>
      <c r="C30" s="140">
        <v>44835</v>
      </c>
      <c r="D30" s="139"/>
      <c r="E30" s="139"/>
      <c r="F30" s="139"/>
      <c r="G30" s="139"/>
      <c r="H30" s="139"/>
      <c r="I30" s="139"/>
      <c r="J30" s="139"/>
      <c r="K30" s="139"/>
      <c r="L30" s="139"/>
      <c r="M30" s="139"/>
      <c r="N30" s="142"/>
      <c r="O30" s="142"/>
      <c r="P30" s="142"/>
      <c r="Q30" s="142"/>
      <c r="R30" s="143"/>
      <c r="S30" s="142"/>
      <c r="T30" s="142"/>
      <c r="U30" s="142"/>
      <c r="V30" s="142"/>
      <c r="W30" s="143"/>
    </row>
    <row r="31" spans="1:23" s="123" customFormat="1" ht="15.75" customHeight="1">
      <c r="A31" s="121"/>
      <c r="B31" s="144" t="s">
        <v>76</v>
      </c>
      <c r="C31" s="140">
        <v>44866</v>
      </c>
      <c r="D31" s="139"/>
      <c r="E31" s="139"/>
      <c r="F31" s="139"/>
      <c r="G31" s="139"/>
      <c r="H31" s="139"/>
      <c r="I31" s="139"/>
      <c r="J31" s="139"/>
      <c r="K31" s="139"/>
      <c r="L31" s="139"/>
      <c r="M31" s="139"/>
      <c r="N31" s="142"/>
      <c r="O31" s="142"/>
      <c r="P31" s="142"/>
      <c r="Q31" s="142"/>
      <c r="R31" s="143"/>
      <c r="S31" s="142"/>
      <c r="T31" s="142"/>
      <c r="U31" s="142"/>
      <c r="V31" s="142"/>
      <c r="W31" s="143"/>
    </row>
    <row r="32" spans="1:23" s="123" customFormat="1" ht="15.75" customHeight="1">
      <c r="A32" s="121"/>
      <c r="B32" s="144" t="s">
        <v>76</v>
      </c>
      <c r="C32" s="140">
        <v>44896</v>
      </c>
      <c r="D32" s="139"/>
      <c r="E32" s="139"/>
      <c r="F32" s="139"/>
      <c r="G32" s="139"/>
      <c r="H32" s="139"/>
      <c r="I32" s="139"/>
      <c r="J32" s="139"/>
      <c r="K32" s="139"/>
      <c r="L32" s="139"/>
      <c r="M32" s="139"/>
      <c r="N32" s="142"/>
      <c r="O32" s="142"/>
      <c r="P32" s="142"/>
      <c r="Q32" s="142"/>
      <c r="R32" s="143"/>
      <c r="S32" s="142"/>
      <c r="T32" s="142"/>
      <c r="U32" s="142"/>
      <c r="V32" s="142"/>
      <c r="W32" s="143"/>
    </row>
    <row r="33" spans="2:23" ht="17.399999999999999">
      <c r="B33" s="145" t="s">
        <v>77</v>
      </c>
      <c r="C33" s="140">
        <v>44197</v>
      </c>
      <c r="D33" s="138"/>
      <c r="E33" s="138"/>
      <c r="F33" s="138"/>
      <c r="G33" s="138"/>
      <c r="H33" s="138"/>
      <c r="I33" s="139"/>
      <c r="J33" s="139"/>
      <c r="K33" s="139"/>
      <c r="L33" s="139"/>
      <c r="M33" s="139"/>
      <c r="N33" s="142"/>
      <c r="O33" s="142"/>
      <c r="P33" s="142"/>
      <c r="Q33" s="142"/>
      <c r="R33" s="143"/>
      <c r="S33" s="141"/>
      <c r="T33" s="141"/>
      <c r="U33" s="141"/>
      <c r="V33" s="141"/>
      <c r="W33" s="141"/>
    </row>
    <row r="34" spans="2:23" ht="17.399999999999999">
      <c r="B34" s="145" t="s">
        <v>77</v>
      </c>
      <c r="C34" s="140">
        <v>44228</v>
      </c>
      <c r="D34" s="138"/>
      <c r="E34" s="138"/>
      <c r="F34" s="138"/>
      <c r="G34" s="138"/>
      <c r="H34" s="138"/>
      <c r="I34" s="139"/>
      <c r="J34" s="139"/>
      <c r="K34" s="139"/>
      <c r="L34" s="139"/>
      <c r="M34" s="139"/>
      <c r="N34" s="142"/>
      <c r="O34" s="142"/>
      <c r="P34" s="142"/>
      <c r="Q34" s="142"/>
      <c r="R34" s="143"/>
      <c r="S34" s="141"/>
      <c r="T34" s="141"/>
      <c r="U34" s="141"/>
      <c r="V34" s="141"/>
      <c r="W34" s="141"/>
    </row>
    <row r="35" spans="2:23" ht="17.399999999999999">
      <c r="B35" s="145" t="s">
        <v>77</v>
      </c>
      <c r="C35" s="140">
        <v>44256</v>
      </c>
      <c r="D35" s="138"/>
      <c r="E35" s="138"/>
      <c r="F35" s="138"/>
      <c r="G35" s="138"/>
      <c r="H35" s="138"/>
      <c r="I35" s="139"/>
      <c r="J35" s="139"/>
      <c r="K35" s="139"/>
      <c r="L35" s="139"/>
      <c r="M35" s="139"/>
      <c r="N35" s="142"/>
      <c r="O35" s="142"/>
      <c r="P35" s="142"/>
      <c r="Q35" s="142"/>
      <c r="R35" s="143"/>
      <c r="S35" s="141"/>
      <c r="T35" s="141"/>
      <c r="U35" s="141"/>
      <c r="V35" s="141"/>
      <c r="W35" s="141"/>
    </row>
    <row r="36" spans="2:23" ht="17.399999999999999">
      <c r="B36" s="145" t="s">
        <v>77</v>
      </c>
      <c r="C36" s="140">
        <v>44287</v>
      </c>
      <c r="D36" s="138"/>
      <c r="E36" s="138"/>
      <c r="F36" s="138"/>
      <c r="G36" s="138"/>
      <c r="H36" s="138"/>
      <c r="I36" s="139"/>
      <c r="J36" s="139"/>
      <c r="K36" s="139"/>
      <c r="L36" s="139"/>
      <c r="M36" s="139"/>
      <c r="N36" s="142"/>
      <c r="O36" s="142"/>
      <c r="P36" s="142"/>
      <c r="Q36" s="142"/>
      <c r="R36" s="143"/>
      <c r="S36" s="141"/>
      <c r="T36" s="141"/>
      <c r="U36" s="141"/>
      <c r="V36" s="141"/>
      <c r="W36" s="141"/>
    </row>
    <row r="37" spans="2:23" ht="17.399999999999999">
      <c r="B37" s="145" t="s">
        <v>77</v>
      </c>
      <c r="C37" s="140">
        <v>44317</v>
      </c>
      <c r="D37" s="138"/>
      <c r="E37" s="138"/>
      <c r="F37" s="138"/>
      <c r="G37" s="138"/>
      <c r="H37" s="138"/>
      <c r="I37" s="139"/>
      <c r="J37" s="139"/>
      <c r="K37" s="139"/>
      <c r="L37" s="139"/>
      <c r="M37" s="139"/>
      <c r="N37" s="142"/>
      <c r="O37" s="142"/>
      <c r="P37" s="142"/>
      <c r="Q37" s="142"/>
      <c r="R37" s="143"/>
      <c r="S37" s="141"/>
      <c r="T37" s="141"/>
      <c r="U37" s="141"/>
      <c r="V37" s="141"/>
      <c r="W37" s="141"/>
    </row>
    <row r="38" spans="2:23" ht="17.399999999999999">
      <c r="B38" s="145" t="s">
        <v>77</v>
      </c>
      <c r="C38" s="140">
        <v>44348</v>
      </c>
      <c r="D38" s="138"/>
      <c r="E38" s="138"/>
      <c r="F38" s="138"/>
      <c r="G38" s="138"/>
      <c r="H38" s="138"/>
      <c r="I38" s="139"/>
      <c r="J38" s="139"/>
      <c r="K38" s="139"/>
      <c r="L38" s="139"/>
      <c r="M38" s="139"/>
      <c r="N38" s="142"/>
      <c r="O38" s="142"/>
      <c r="P38" s="142"/>
      <c r="Q38" s="142"/>
      <c r="R38" s="143"/>
      <c r="S38" s="141"/>
      <c r="T38" s="141"/>
      <c r="U38" s="141"/>
      <c r="V38" s="141"/>
      <c r="W38" s="141"/>
    </row>
    <row r="39" spans="2:23" ht="17.399999999999999">
      <c r="B39" s="145" t="s">
        <v>77</v>
      </c>
      <c r="C39" s="140">
        <v>44378</v>
      </c>
      <c r="D39" s="138"/>
      <c r="E39" s="138"/>
      <c r="F39" s="138"/>
      <c r="G39" s="138"/>
      <c r="H39" s="138"/>
      <c r="I39" s="139"/>
      <c r="J39" s="139"/>
      <c r="K39" s="139"/>
      <c r="L39" s="139"/>
      <c r="M39" s="139"/>
      <c r="N39" s="142"/>
      <c r="O39" s="142"/>
      <c r="P39" s="142"/>
      <c r="Q39" s="142"/>
      <c r="R39" s="143"/>
      <c r="S39" s="141"/>
      <c r="T39" s="141"/>
      <c r="U39" s="141"/>
      <c r="V39" s="141"/>
      <c r="W39" s="141"/>
    </row>
    <row r="40" spans="2:23" ht="17.399999999999999">
      <c r="B40" s="145" t="s">
        <v>77</v>
      </c>
      <c r="C40" s="140">
        <v>44409</v>
      </c>
      <c r="D40" s="138"/>
      <c r="E40" s="138"/>
      <c r="F40" s="138"/>
      <c r="G40" s="138"/>
      <c r="H40" s="138"/>
      <c r="I40" s="139"/>
      <c r="J40" s="139"/>
      <c r="K40" s="139"/>
      <c r="L40" s="139"/>
      <c r="M40" s="139"/>
      <c r="N40" s="142"/>
      <c r="O40" s="142"/>
      <c r="P40" s="142"/>
      <c r="Q40" s="142"/>
      <c r="R40" s="143"/>
      <c r="S40" s="141"/>
      <c r="T40" s="141"/>
      <c r="U40" s="141"/>
      <c r="V40" s="141"/>
      <c r="W40" s="141"/>
    </row>
    <row r="41" spans="2:23" ht="17.399999999999999">
      <c r="B41" s="145" t="s">
        <v>77</v>
      </c>
      <c r="C41" s="140">
        <v>44440</v>
      </c>
      <c r="D41" s="138"/>
      <c r="E41" s="138"/>
      <c r="F41" s="138"/>
      <c r="G41" s="138"/>
      <c r="H41" s="138"/>
      <c r="I41" s="139"/>
      <c r="J41" s="139"/>
      <c r="K41" s="139"/>
      <c r="L41" s="139"/>
      <c r="M41" s="139"/>
      <c r="N41" s="142"/>
      <c r="O41" s="142"/>
      <c r="P41" s="142"/>
      <c r="Q41" s="142"/>
      <c r="R41" s="143"/>
      <c r="S41" s="141"/>
      <c r="T41" s="141"/>
      <c r="U41" s="141"/>
      <c r="V41" s="141"/>
      <c r="W41" s="141"/>
    </row>
    <row r="42" spans="2:23" ht="17.399999999999999">
      <c r="B42" s="145" t="s">
        <v>77</v>
      </c>
      <c r="C42" s="140">
        <v>44470</v>
      </c>
      <c r="D42" s="138"/>
      <c r="E42" s="138"/>
      <c r="F42" s="138"/>
      <c r="G42" s="138"/>
      <c r="H42" s="138"/>
      <c r="I42" s="139"/>
      <c r="J42" s="139"/>
      <c r="K42" s="139"/>
      <c r="L42" s="139"/>
      <c r="M42" s="139"/>
      <c r="N42" s="142"/>
      <c r="O42" s="142"/>
      <c r="P42" s="142"/>
      <c r="Q42" s="142"/>
      <c r="R42" s="143"/>
      <c r="S42" s="141"/>
      <c r="T42" s="141"/>
      <c r="U42" s="141"/>
      <c r="V42" s="141"/>
      <c r="W42" s="141"/>
    </row>
    <row r="43" spans="2:23" ht="17.399999999999999">
      <c r="B43" s="145" t="s">
        <v>77</v>
      </c>
      <c r="C43" s="140">
        <v>44501</v>
      </c>
      <c r="D43" s="138"/>
      <c r="E43" s="138"/>
      <c r="F43" s="138"/>
      <c r="G43" s="138"/>
      <c r="H43" s="138"/>
      <c r="I43" s="139"/>
      <c r="J43" s="139"/>
      <c r="K43" s="139"/>
      <c r="L43" s="139"/>
      <c r="M43" s="139"/>
      <c r="N43" s="142"/>
      <c r="O43" s="142"/>
      <c r="P43" s="142"/>
      <c r="Q43" s="142"/>
      <c r="R43" s="143"/>
      <c r="S43" s="141"/>
      <c r="T43" s="141"/>
      <c r="U43" s="141"/>
      <c r="V43" s="141"/>
      <c r="W43" s="141"/>
    </row>
    <row r="44" spans="2:23" ht="17.399999999999999">
      <c r="B44" s="145" t="s">
        <v>77</v>
      </c>
      <c r="C44" s="140">
        <v>44531</v>
      </c>
      <c r="D44" s="138"/>
      <c r="E44" s="138"/>
      <c r="F44" s="138"/>
      <c r="G44" s="138"/>
      <c r="H44" s="138"/>
      <c r="I44" s="139"/>
      <c r="J44" s="139"/>
      <c r="K44" s="139"/>
      <c r="L44" s="139"/>
      <c r="M44" s="139"/>
      <c r="N44" s="142"/>
      <c r="O44" s="142"/>
      <c r="P44" s="142"/>
      <c r="Q44" s="142"/>
      <c r="R44" s="143"/>
      <c r="S44" s="141"/>
      <c r="T44" s="141"/>
      <c r="U44" s="141"/>
      <c r="V44" s="141"/>
      <c r="W44" s="141"/>
    </row>
    <row r="45" spans="2:23" ht="17.399999999999999">
      <c r="B45" s="145" t="s">
        <v>77</v>
      </c>
      <c r="C45" s="140">
        <v>44562</v>
      </c>
      <c r="D45" s="138"/>
      <c r="E45" s="138"/>
      <c r="F45" s="138"/>
      <c r="G45" s="138"/>
      <c r="H45" s="138"/>
      <c r="I45" s="139"/>
      <c r="J45" s="139"/>
      <c r="K45" s="139"/>
      <c r="L45" s="139"/>
      <c r="M45" s="139"/>
      <c r="N45" s="142"/>
      <c r="O45" s="142"/>
      <c r="P45" s="142"/>
      <c r="Q45" s="142"/>
      <c r="R45" s="143"/>
      <c r="S45" s="141"/>
      <c r="T45" s="141"/>
      <c r="U45" s="141"/>
      <c r="V45" s="141"/>
      <c r="W45" s="141"/>
    </row>
    <row r="46" spans="2:23" ht="17.399999999999999">
      <c r="B46" s="145" t="s">
        <v>77</v>
      </c>
      <c r="C46" s="140">
        <v>44593</v>
      </c>
      <c r="D46" s="138"/>
      <c r="E46" s="138"/>
      <c r="F46" s="138"/>
      <c r="G46" s="138"/>
      <c r="H46" s="138"/>
      <c r="I46" s="139"/>
      <c r="J46" s="139"/>
      <c r="K46" s="139"/>
      <c r="L46" s="139"/>
      <c r="M46" s="139"/>
      <c r="N46" s="142"/>
      <c r="O46" s="142"/>
      <c r="P46" s="142"/>
      <c r="Q46" s="142"/>
      <c r="R46" s="143"/>
      <c r="S46" s="141"/>
      <c r="T46" s="141"/>
      <c r="U46" s="141"/>
      <c r="V46" s="141"/>
      <c r="W46" s="141"/>
    </row>
    <row r="47" spans="2:23" ht="17.399999999999999">
      <c r="B47" s="145" t="s">
        <v>77</v>
      </c>
      <c r="C47" s="140">
        <v>44621</v>
      </c>
      <c r="D47" s="138"/>
      <c r="E47" s="138"/>
      <c r="F47" s="138"/>
      <c r="G47" s="138"/>
      <c r="H47" s="138"/>
      <c r="I47" s="139"/>
      <c r="J47" s="139"/>
      <c r="K47" s="139"/>
      <c r="L47" s="139"/>
      <c r="M47" s="139"/>
      <c r="N47" s="142"/>
      <c r="O47" s="142"/>
      <c r="P47" s="142"/>
      <c r="Q47" s="142"/>
      <c r="R47" s="143"/>
      <c r="S47" s="141"/>
      <c r="T47" s="141"/>
      <c r="U47" s="141"/>
      <c r="V47" s="141"/>
      <c r="W47" s="141"/>
    </row>
    <row r="48" spans="2:23" ht="17.399999999999999">
      <c r="B48" s="145" t="s">
        <v>77</v>
      </c>
      <c r="C48" s="140">
        <v>44652</v>
      </c>
      <c r="D48" s="138"/>
      <c r="E48" s="138"/>
      <c r="F48" s="138"/>
      <c r="G48" s="138"/>
      <c r="H48" s="138"/>
      <c r="I48" s="139"/>
      <c r="J48" s="139"/>
      <c r="K48" s="139"/>
      <c r="L48" s="139"/>
      <c r="M48" s="139"/>
      <c r="N48" s="142"/>
      <c r="O48" s="142"/>
      <c r="P48" s="142"/>
      <c r="Q48" s="142"/>
      <c r="R48" s="143"/>
      <c r="S48" s="141"/>
      <c r="T48" s="141"/>
      <c r="U48" s="141"/>
      <c r="V48" s="141"/>
      <c r="W48" s="141"/>
    </row>
    <row r="49" spans="2:23" ht="17.399999999999999">
      <c r="B49" s="145" t="s">
        <v>77</v>
      </c>
      <c r="C49" s="140">
        <v>44682</v>
      </c>
      <c r="D49" s="138"/>
      <c r="E49" s="138"/>
      <c r="F49" s="138"/>
      <c r="G49" s="138"/>
      <c r="H49" s="138"/>
      <c r="I49" s="139"/>
      <c r="J49" s="139"/>
      <c r="K49" s="139"/>
      <c r="L49" s="139"/>
      <c r="M49" s="139"/>
      <c r="N49" s="142"/>
      <c r="O49" s="142"/>
      <c r="P49" s="142"/>
      <c r="Q49" s="142"/>
      <c r="R49" s="143"/>
      <c r="S49" s="141"/>
      <c r="T49" s="141"/>
      <c r="U49" s="141"/>
      <c r="V49" s="141"/>
      <c r="W49" s="141"/>
    </row>
    <row r="50" spans="2:23" ht="17.399999999999999">
      <c r="B50" s="145" t="s">
        <v>77</v>
      </c>
      <c r="C50" s="140">
        <v>44713</v>
      </c>
      <c r="D50" s="139"/>
      <c r="E50" s="139"/>
      <c r="F50" s="139"/>
      <c r="G50" s="139"/>
      <c r="H50" s="139"/>
      <c r="I50" s="139"/>
      <c r="J50" s="139"/>
      <c r="K50" s="139"/>
      <c r="L50" s="139"/>
      <c r="M50" s="139"/>
      <c r="N50" s="142"/>
      <c r="O50" s="142"/>
      <c r="P50" s="142"/>
      <c r="Q50" s="142"/>
      <c r="R50" s="143"/>
      <c r="S50" s="141"/>
      <c r="T50" s="141"/>
      <c r="U50" s="141"/>
      <c r="V50" s="141"/>
      <c r="W50" s="141"/>
    </row>
    <row r="51" spans="2:23" ht="17.399999999999999">
      <c r="B51" s="145" t="s">
        <v>77</v>
      </c>
      <c r="C51" s="140">
        <v>44743</v>
      </c>
      <c r="D51" s="139"/>
      <c r="E51" s="139"/>
      <c r="F51" s="139"/>
      <c r="G51" s="139"/>
      <c r="H51" s="139"/>
      <c r="I51" s="139"/>
      <c r="J51" s="139"/>
      <c r="K51" s="139"/>
      <c r="L51" s="139"/>
      <c r="M51" s="139"/>
      <c r="N51" s="142"/>
      <c r="O51" s="142"/>
      <c r="P51" s="142"/>
      <c r="Q51" s="142"/>
      <c r="R51" s="143"/>
      <c r="S51" s="141"/>
      <c r="T51" s="141"/>
      <c r="U51" s="141"/>
      <c r="V51" s="141"/>
      <c r="W51" s="141"/>
    </row>
    <row r="52" spans="2:23" ht="17.399999999999999">
      <c r="B52" s="145" t="s">
        <v>77</v>
      </c>
      <c r="C52" s="140">
        <v>44774</v>
      </c>
      <c r="D52" s="139"/>
      <c r="E52" s="139"/>
      <c r="F52" s="139"/>
      <c r="G52" s="139"/>
      <c r="H52" s="139"/>
      <c r="I52" s="139"/>
      <c r="J52" s="139"/>
      <c r="K52" s="139"/>
      <c r="L52" s="139"/>
      <c r="M52" s="139"/>
      <c r="N52" s="142"/>
      <c r="O52" s="142"/>
      <c r="P52" s="142"/>
      <c r="Q52" s="142"/>
      <c r="R52" s="143"/>
      <c r="S52" s="141"/>
      <c r="T52" s="141"/>
      <c r="U52" s="141"/>
      <c r="V52" s="141"/>
      <c r="W52" s="141"/>
    </row>
    <row r="53" spans="2:23" ht="17.399999999999999">
      <c r="B53" s="145" t="s">
        <v>77</v>
      </c>
      <c r="C53" s="140">
        <v>44805</v>
      </c>
      <c r="D53" s="139"/>
      <c r="E53" s="139"/>
      <c r="F53" s="139"/>
      <c r="G53" s="139"/>
      <c r="H53" s="139"/>
      <c r="I53" s="139"/>
      <c r="J53" s="139"/>
      <c r="K53" s="139"/>
      <c r="L53" s="139"/>
      <c r="M53" s="139"/>
      <c r="N53" s="142"/>
      <c r="O53" s="142"/>
      <c r="P53" s="142"/>
      <c r="Q53" s="142"/>
      <c r="R53" s="143"/>
      <c r="S53" s="141"/>
      <c r="T53" s="141"/>
      <c r="U53" s="141"/>
      <c r="V53" s="141"/>
      <c r="W53" s="141"/>
    </row>
    <row r="54" spans="2:23" ht="17.399999999999999">
      <c r="B54" s="145" t="s">
        <v>77</v>
      </c>
      <c r="C54" s="140">
        <v>44835</v>
      </c>
      <c r="D54" s="139"/>
      <c r="E54" s="139"/>
      <c r="F54" s="139"/>
      <c r="G54" s="139"/>
      <c r="H54" s="139"/>
      <c r="I54" s="139"/>
      <c r="J54" s="139"/>
      <c r="K54" s="139"/>
      <c r="L54" s="139"/>
      <c r="M54" s="139"/>
      <c r="N54" s="142"/>
      <c r="O54" s="142"/>
      <c r="P54" s="142"/>
      <c r="Q54" s="142"/>
      <c r="R54" s="143"/>
      <c r="S54" s="141"/>
      <c r="T54" s="141"/>
      <c r="U54" s="141"/>
      <c r="V54" s="141"/>
      <c r="W54" s="141"/>
    </row>
    <row r="55" spans="2:23" ht="17.399999999999999">
      <c r="B55" s="145" t="s">
        <v>77</v>
      </c>
      <c r="C55" s="140">
        <v>44866</v>
      </c>
      <c r="D55" s="139"/>
      <c r="E55" s="139"/>
      <c r="F55" s="139"/>
      <c r="G55" s="139"/>
      <c r="H55" s="139"/>
      <c r="I55" s="139"/>
      <c r="J55" s="139"/>
      <c r="K55" s="139"/>
      <c r="L55" s="139"/>
      <c r="M55" s="139"/>
      <c r="N55" s="142"/>
      <c r="O55" s="142"/>
      <c r="P55" s="142"/>
      <c r="Q55" s="142"/>
      <c r="R55" s="143"/>
      <c r="S55" s="141"/>
      <c r="T55" s="141"/>
      <c r="U55" s="141"/>
      <c r="V55" s="141"/>
      <c r="W55" s="141"/>
    </row>
    <row r="56" spans="2:23" ht="17.399999999999999">
      <c r="B56" s="145" t="s">
        <v>77</v>
      </c>
      <c r="C56" s="140">
        <v>44896</v>
      </c>
      <c r="D56" s="139"/>
      <c r="E56" s="139"/>
      <c r="F56" s="139"/>
      <c r="G56" s="139"/>
      <c r="H56" s="139"/>
      <c r="I56" s="139"/>
      <c r="J56" s="139"/>
      <c r="K56" s="139"/>
      <c r="L56" s="139"/>
      <c r="M56" s="139"/>
      <c r="N56" s="142"/>
      <c r="O56" s="142"/>
      <c r="P56" s="142"/>
      <c r="Q56" s="142"/>
      <c r="R56" s="143"/>
      <c r="S56" s="141"/>
      <c r="T56" s="141"/>
      <c r="U56" s="141"/>
      <c r="V56" s="141"/>
      <c r="W56" s="141"/>
    </row>
  </sheetData>
  <mergeCells count="6">
    <mergeCell ref="C7:H7"/>
    <mergeCell ref="I7:M7"/>
    <mergeCell ref="N7:R7"/>
    <mergeCell ref="S7:W7"/>
    <mergeCell ref="C1:R1"/>
    <mergeCell ref="C3:R3"/>
  </mergeCells>
  <pageMargins left="0.7" right="0.7" top="0.75" bottom="0.75" header="0.3" footer="0.3"/>
  <pageSetup scale="81" orientation="landscape" r:id="rId1"/>
  <headerFooter alignWithMargins="0">
    <oddHeader>&amp;L&amp;D
&amp;CRESOURCE ADEQUACY 2021 YEAR-AHEAD FORECAST SUBMITTAL</oddHeader>
    <oddFooter>&amp;L&amp;F&amp;C&amp;P of &amp;N&amp;R&amp;A</oddFooter>
  </headerFooter>
  <rowBreaks count="1" manualBreakCount="1">
    <brk id="32" max="16383" man="1"/>
  </rowBreaks>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C23"/>
  <sheetViews>
    <sheetView zoomScale="60" zoomScaleNormal="60" workbookViewId="0">
      <selection activeCell="B2" sqref="B2:C2"/>
    </sheetView>
  </sheetViews>
  <sheetFormatPr defaultColWidth="9.28515625" defaultRowHeight="14.4"/>
  <cols>
    <col min="1" max="1" width="9.28515625" style="121"/>
    <col min="2" max="2" width="10.7109375" style="122" customWidth="1"/>
    <col min="3" max="3" width="129.7109375" style="122" customWidth="1"/>
    <col min="4" max="16384" width="9.28515625" style="121"/>
  </cols>
  <sheetData>
    <row r="1" spans="2:3" ht="15.6">
      <c r="B1" s="255" t="s">
        <v>110</v>
      </c>
      <c r="C1" s="255"/>
    </row>
    <row r="2" spans="2:3" ht="15.6">
      <c r="B2" s="251"/>
      <c r="C2" s="252"/>
    </row>
    <row r="3" spans="2:3" ht="15.6">
      <c r="B3" s="183" t="s">
        <v>111</v>
      </c>
      <c r="C3" s="184"/>
    </row>
    <row r="4" spans="2:3" ht="43.2" customHeight="1">
      <c r="B4" s="256" t="s">
        <v>118</v>
      </c>
      <c r="C4" s="256"/>
    </row>
    <row r="5" spans="2:3" ht="33" customHeight="1">
      <c r="B5" s="256" t="s">
        <v>119</v>
      </c>
      <c r="C5" s="256"/>
    </row>
    <row r="6" spans="2:3" ht="24.6" customHeight="1">
      <c r="B6" s="254" t="s">
        <v>112</v>
      </c>
      <c r="C6" s="254"/>
    </row>
    <row r="7" spans="2:3" ht="15.6">
      <c r="B7" s="185"/>
      <c r="C7" s="186" t="s">
        <v>108</v>
      </c>
    </row>
    <row r="8" spans="2:3" ht="15.6">
      <c r="B8" s="185"/>
      <c r="C8" s="186" t="s">
        <v>96</v>
      </c>
    </row>
    <row r="9" spans="2:3" ht="15.6">
      <c r="B9" s="185"/>
      <c r="C9" s="186" t="s">
        <v>94</v>
      </c>
    </row>
    <row r="10" spans="2:3" ht="15.6">
      <c r="B10" s="185"/>
      <c r="C10" s="186" t="s">
        <v>97</v>
      </c>
    </row>
    <row r="11" spans="2:3" ht="15.6">
      <c r="B11" s="185"/>
      <c r="C11" s="186" t="s">
        <v>109</v>
      </c>
    </row>
    <row r="12" spans="2:3" ht="15.6">
      <c r="B12" s="185"/>
      <c r="C12" s="186" t="s">
        <v>90</v>
      </c>
    </row>
    <row r="13" spans="2:3" ht="15.6">
      <c r="B13" s="185"/>
      <c r="C13" s="186" t="s">
        <v>98</v>
      </c>
    </row>
    <row r="14" spans="2:3" ht="15.6">
      <c r="B14" s="185"/>
      <c r="C14" s="186" t="s">
        <v>99</v>
      </c>
    </row>
    <row r="15" spans="2:3" ht="15.6">
      <c r="B15" s="185"/>
      <c r="C15" s="186" t="s">
        <v>100</v>
      </c>
    </row>
    <row r="16" spans="2:3" ht="15.6">
      <c r="B16" s="185"/>
      <c r="C16" s="186" t="s">
        <v>101</v>
      </c>
    </row>
    <row r="17" spans="2:3" ht="15.6">
      <c r="B17" s="185"/>
      <c r="C17" s="186" t="s">
        <v>93</v>
      </c>
    </row>
    <row r="18" spans="2:3" ht="15.6">
      <c r="B18" s="185"/>
      <c r="C18" s="186" t="s">
        <v>105</v>
      </c>
    </row>
    <row r="19" spans="2:3" ht="15.6">
      <c r="B19" s="185"/>
      <c r="C19" s="186" t="s">
        <v>102</v>
      </c>
    </row>
    <row r="20" spans="2:3" ht="15.6">
      <c r="B20" s="146"/>
    </row>
    <row r="21" spans="2:3">
      <c r="B21" s="121"/>
    </row>
    <row r="22" spans="2:3">
      <c r="B22" s="121"/>
    </row>
    <row r="23" spans="2:3">
      <c r="B23" s="121"/>
    </row>
  </sheetData>
  <mergeCells count="5">
    <mergeCell ref="B6:C6"/>
    <mergeCell ref="B1:C1"/>
    <mergeCell ref="B2:C2"/>
    <mergeCell ref="B4:C4"/>
    <mergeCell ref="B5:C5"/>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Certification</vt:lpstr>
      <vt:lpstr>FilingInstructions</vt:lpstr>
      <vt:lpstr>Form 1</vt:lpstr>
      <vt:lpstr>Form 1b IOUs</vt:lpstr>
      <vt:lpstr>Form 2</vt:lpstr>
      <vt:lpstr>Form 3.1  </vt:lpstr>
      <vt:lpstr>Form 3.2</vt:lpstr>
      <vt:lpstr>Form 3.3a</vt:lpstr>
      <vt:lpstr>Form 3.3b</vt:lpstr>
      <vt:lpstr>Form 4 IOUs</vt:lpstr>
      <vt:lpstr>Form 5 IOUs&amp;CCAs</vt:lpstr>
      <vt:lpstr>Forecast Documentation</vt:lpstr>
      <vt:lpstr>aesdata</vt:lpstr>
      <vt:lpstr>coname</vt:lpstr>
      <vt:lpstr>fcdata</vt:lpstr>
      <vt:lpstr>ndata</vt:lpstr>
      <vt:lpstr>Certification!Print_Area</vt:lpstr>
      <vt:lpstr>FilingInstructions!Print_Area</vt:lpstr>
      <vt:lpstr>'Forecast Documentation'!Print_Area</vt:lpstr>
      <vt:lpstr>'Form 1'!Print_Area</vt:lpstr>
      <vt:lpstr>'Form 1b IOUs'!Print_Area</vt:lpstr>
      <vt:lpstr>'Form 3.1  '!Print_Area</vt:lpstr>
      <vt:lpstr>'Form 3.2'!Print_Area</vt:lpstr>
      <vt:lpstr>'Form 3.3a'!Print_Area</vt:lpstr>
      <vt:lpstr>'Form 3.3b'!Print_Area</vt:lpstr>
      <vt:lpstr>'Form 4 IOUs'!Print_Area</vt:lpstr>
      <vt:lpstr>'Form 5 IOUs&amp;CCAs'!Print_Area</vt:lpstr>
      <vt:lpstr>FilingInstructions!Print_Titles</vt:lpstr>
      <vt:lpstr>'Form 1b IOUs'!Print_Titles</vt:lpstr>
      <vt:lpstr>'Form 3.1  '!Print_Titles</vt:lpstr>
      <vt:lpstr>'Form 3.2'!Print_Titles</vt:lpstr>
      <vt:lpstr>'Form 3.3a'!Print_Titles</vt:lpstr>
      <vt:lpstr>'Form 4 IOUs'!Print_Titles</vt:lpstr>
      <vt:lpstr>'Form 5 IOUs&amp;CCAs'!Print_Titles</vt:lpstr>
      <vt:lpstr>pv</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aguirre</dc:creator>
  <cp:lastModifiedBy>User</cp:lastModifiedBy>
  <cp:lastPrinted>2020-03-19T21:53:43Z</cp:lastPrinted>
  <dcterms:created xsi:type="dcterms:W3CDTF">2010-04-13T23:15:03Z</dcterms:created>
  <dcterms:modified xsi:type="dcterms:W3CDTF">2021-03-03T19:36:37Z</dcterms:modified>
</cp:coreProperties>
</file>