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66925"/>
  <mc:AlternateContent xmlns:mc="http://schemas.openxmlformats.org/markup-compatibility/2006">
    <mc:Choice Requires="x15">
      <x15ac:absPath xmlns:x15ac="http://schemas.microsoft.com/office/spreadsheetml/2010/11/ac" url="https://pge-my.sharepoint.com/personal/gxz5_pge_com/Documents/Desktop/Working Docs/RA Filing/"/>
    </mc:Choice>
  </mc:AlternateContent>
  <xr:revisionPtr revIDLastSave="3" documentId="8_{942DF1BE-6B07-4D28-BAB6-41908B67AEEB}" xr6:coauthVersionLast="47" xr6:coauthVersionMax="47" xr10:uidLastSave="{93F73DF9-9F18-49C8-9E91-30D474B55608}"/>
  <bookViews>
    <workbookView xWindow="-120" yWindow="-120" windowWidth="20730" windowHeight="11040" xr2:uid="{00000000-000D-0000-FFFF-FFFF00000000}"/>
  </bookViews>
  <sheets>
    <sheet name="IOU Excess Resources Report"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7" i="3" l="1"/>
  <c r="G37" i="3"/>
  <c r="G41" i="3"/>
  <c r="D37" i="3"/>
  <c r="E37" i="3" l="1"/>
  <c r="H37" i="3"/>
  <c r="G43" i="3" l="1"/>
  <c r="F41" i="3"/>
  <c r="H44" i="3"/>
  <c r="G44" i="3"/>
  <c r="F44" i="3"/>
  <c r="E44" i="3"/>
  <c r="D44" i="3"/>
  <c r="H41" i="3"/>
  <c r="E41" i="3"/>
  <c r="E43" i="3" s="1"/>
  <c r="D41" i="3"/>
  <c r="G45" i="3" l="1"/>
  <c r="H46" i="3"/>
  <c r="G46" i="3"/>
  <c r="F46" i="3"/>
  <c r="E46" i="3"/>
  <c r="D43" i="3"/>
  <c r="D45" i="3" s="1"/>
  <c r="F43" i="3"/>
  <c r="F45" i="3" s="1"/>
  <c r="E45" i="3"/>
  <c r="H43" i="3"/>
  <c r="D46" i="3"/>
  <c r="H45" i="3" l="1"/>
</calcChain>
</file>

<file path=xl/sharedStrings.xml><?xml version="1.0" encoding="utf-8"?>
<sst xmlns="http://schemas.openxmlformats.org/spreadsheetml/2006/main" count="81" uniqueCount="66">
  <si>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</si>
  <si>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</si>
  <si>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</si>
  <si>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</si>
  <si>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</si>
  <si>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</si>
  <si>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</si>
  <si>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</si>
  <si>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</si>
  <si>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</si>
  <si>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</si>
  <si>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</si>
  <si>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</si>
  <si>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</si>
  <si>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</si>
  <si>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</si>
  <si>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</si>
  <si>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</si>
  <si>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</si>
  <si>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</si>
  <si>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</si>
  <si>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</si>
  <si>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</si>
  <si>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N/A</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</si>
  <si>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</si>
  <si>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</si>
  <si>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</si>
  <si>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</si>
  <si>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</si>
  <si>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</si>
  <si>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</si>
  <si>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</si>
  <si>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</si>
  <si>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</si>
  <si>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</si>
  <si>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</si>
  <si>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Pacific Gas and Electric</t>
  </si>
  <si>
    <t>UOG Enhancements - Gateway</t>
  </si>
  <si>
    <t>UOG Enhancements - Colusa</t>
  </si>
  <si>
    <t>UOG Enhancement</t>
  </si>
  <si>
    <t>AL-6088, page 6</t>
  </si>
  <si>
    <t>Not included in Cost Recovery for System Reliability OIR</t>
  </si>
  <si>
    <t>Excess Resources from IOU Portfolio</t>
  </si>
  <si>
    <t>Excess Resources</t>
  </si>
  <si>
    <t>Amount to be Shown on RA/Supply Plan</t>
  </si>
  <si>
    <t>Footnote 1</t>
  </si>
  <si>
    <t>Footnote 2</t>
  </si>
  <si>
    <t>ELRP</t>
  </si>
  <si>
    <r>
      <t>ELRP Enrollment</t>
    </r>
    <r>
      <rPr>
        <vertAlign val="superscript"/>
        <sz val="11"/>
        <color theme="1"/>
        <rFont val="Calibri"/>
        <family val="2"/>
        <scheme val="minor"/>
      </rPr>
      <t>2</t>
    </r>
  </si>
  <si>
    <t>Forecast Method: Ex Ante (1-in-2); Enrollment: as of 7/11/2023</t>
  </si>
  <si>
    <t>Automated Response Technology Program</t>
  </si>
  <si>
    <t>Total resources available as incremental above 17% RA requirement (i.e., progress toward the IOU's incremental effective PRM target)</t>
  </si>
  <si>
    <r>
      <rPr>
        <b/>
        <sz val="11"/>
        <color theme="1"/>
        <rFont val="Calibri"/>
        <family val="2"/>
        <scheme val="minor"/>
      </rPr>
      <t>2. Excess Resources from IOU Portfolio Above 17% PRM</t>
    </r>
    <r>
      <rPr>
        <sz val="11"/>
        <color theme="1"/>
        <rFont val="Calibri"/>
        <family val="2"/>
        <scheme val="minor"/>
      </rPr>
      <t>: Report any additional "excess resources" above the IOU's 17% PRM requirement being applied to CAM for each month.</t>
    </r>
  </si>
  <si>
    <t>ELRP Ex Ante (MW)</t>
  </si>
  <si>
    <t>2. Excess Resources from IOU Portfolio Above 17% PRM</t>
  </si>
  <si>
    <t>SPI</t>
  </si>
  <si>
    <t xml:space="preserve">Short-term Energy Only Call Option </t>
  </si>
  <si>
    <t>AL 7282-E</t>
  </si>
  <si>
    <t>Chevron Coalinga</t>
  </si>
  <si>
    <t>Chevron SE Kern River</t>
  </si>
  <si>
    <t>Chevron East Ridge</t>
  </si>
  <si>
    <t>Shasta Sustainable Resources</t>
  </si>
  <si>
    <t>On the Supply Plan</t>
  </si>
  <si>
    <t>Not on the Supply Plan (Proxy)</t>
  </si>
  <si>
    <t>Reflects customer-reported nominations as of April 1, 2025. For information on PG&amp;E's 2024 ELRP Load Impact evaluation, including 2024 ex post results and 2025 ex ante forecasts, see PG&amp;E's 2024 ELRP Load Impact Report.</t>
  </si>
  <si>
    <t>"Applying the TAC area CAISO load shares for each utility’s service territory to the contingency procurement set forth in this decision results in target procurement amounts of 900 MW-1,350 MW each for PG&amp;E and SCE service territories and 200 MW-300 MW for SDG&amp;E service territory." (D.21-12-015, Findings of Fact 28)  PG&amp;E has Excess Resources from its portfolio available to supplement the above listed resources in June 2025.  These supplemental megawatts are not captured in the above total and will not be subject to cost recovery through D.21-12-015.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</si>
</sst>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9"/>
      <color theme="1"/>
      <name val="Calibri"/>
      <family val="2"/>
      <scheme val="minor"/>
    </font>
    <font>
      <sz val="11"/>
      <color rgb="FF000000"/>
      <name val="Calibri"/>
      <family val="2"/>
    </font>
    <font>
      <vertAlign val="superscript"/>
      <sz val="11"/>
      <color theme="1"/>
      <name val="Calibri"/>
      <family val="2"/>
      <scheme val="minor"/>
    </font>
    <font>
      <sz val="11"/>
      <color theme="1"/>
      <name val="Calibri"/>
      <family val="2"/>
      <scheme val="minor"/>
    </font>
    <font>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s>
  <cellStyleXfs count="2">
    <xf numFmtId="0" fontId="0" fillId="0" borderId="0"/>
    <xf numFmtId="43" fontId="11" fillId="0" borderId="0" applyFont="0" applyFill="0" applyBorder="0" applyAlignment="0" applyProtection="0"/>
  </cellStyleXfs>
  <cellXfs count="122">
    <xf numFmtId="0" fontId="0" fillId="0" borderId="0" xfId="0"/>
    <xf numFmtId="0" fontId="0" fillId="0" borderId="0" xfId="0" applyAlignment="1">
      <alignment wrapText="1"/>
    </xf>
    <xf numFmtId="0" fontId="1" fillId="0" borderId="0" xfId="0" applyFont="1"/>
    <xf numFmtId="0" fontId="5" fillId="0" borderId="0" xfId="0" applyFont="1"/>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13" xfId="0" applyFont="1" applyFill="1" applyBorder="1" applyAlignment="1">
      <alignment horizontal="right"/>
    </xf>
    <xf numFmtId="0" fontId="3" fillId="0" borderId="0" xfId="0" applyFont="1"/>
    <xf numFmtId="0" fontId="1" fillId="6" borderId="23" xfId="0" applyFont="1" applyFill="1" applyBorder="1"/>
    <xf numFmtId="0" fontId="1" fillId="6" borderId="24" xfId="0" applyFont="1" applyFill="1" applyBorder="1"/>
    <xf numFmtId="0" fontId="1" fillId="6" borderId="14" xfId="0" applyFont="1" applyFill="1" applyBorder="1"/>
    <xf numFmtId="0" fontId="1" fillId="6" borderId="26" xfId="0" applyFont="1" applyFill="1" applyBorder="1"/>
    <xf numFmtId="0" fontId="7" fillId="7" borderId="8" xfId="0" applyFont="1" applyFill="1" applyBorder="1" applyAlignment="1">
      <alignment horizontal="center"/>
    </xf>
    <xf numFmtId="17" fontId="7" fillId="7" borderId="9" xfId="0" applyNumberFormat="1" applyFont="1" applyFill="1" applyBorder="1" applyAlignment="1">
      <alignment horizontal="center"/>
    </xf>
    <xf numFmtId="0" fontId="7" fillId="7" borderId="10" xfId="0" applyFont="1" applyFill="1" applyBorder="1" applyAlignment="1">
      <alignment horizontal="center" wrapText="1"/>
    </xf>
    <xf numFmtId="0" fontId="6" fillId="9" borderId="17" xfId="0" applyFont="1" applyFill="1" applyBorder="1" applyAlignment="1">
      <alignment horizontal="right"/>
    </xf>
    <xf numFmtId="0" fontId="0" fillId="9" borderId="33" xfId="0" applyFill="1" applyBorder="1"/>
    <xf numFmtId="0" fontId="7" fillId="7" borderId="34" xfId="0" applyFont="1" applyFill="1" applyBorder="1" applyAlignment="1">
      <alignment horizontal="center" wrapText="1"/>
    </xf>
    <xf numFmtId="0" fontId="3" fillId="9" borderId="36" xfId="0" applyFont="1" applyFill="1" applyBorder="1"/>
    <xf numFmtId="0" fontId="0" fillId="9" borderId="38" xfId="0" applyFill="1" applyBorder="1"/>
    <xf numFmtId="0" fontId="7" fillId="7" borderId="40" xfId="0" applyFont="1" applyFill="1" applyBorder="1" applyAlignment="1">
      <alignment horizontal="center" wrapText="1"/>
    </xf>
    <xf numFmtId="17" fontId="7" fillId="7" borderId="34" xfId="0" applyNumberFormat="1" applyFont="1" applyFill="1" applyBorder="1" applyAlignment="1">
      <alignment horizontal="center"/>
    </xf>
    <xf numFmtId="17" fontId="7" fillId="7" borderId="41" xfId="0" applyNumberFormat="1" applyFont="1" applyFill="1" applyBorder="1" applyAlignment="1">
      <alignment horizontal="center"/>
    </xf>
    <xf numFmtId="1" fontId="1" fillId="0" borderId="0" xfId="0" applyNumberFormat="1" applyFont="1" applyAlignment="1">
      <alignment horizontal="right"/>
    </xf>
    <xf numFmtId="0" fontId="6" fillId="0" borderId="0" xfId="0" applyFont="1" applyAlignment="1">
      <alignment horizontal="right"/>
    </xf>
    <xf numFmtId="0" fontId="0" fillId="0" borderId="20" xfId="0" applyBorder="1" applyAlignment="1">
      <alignment horizontal="center"/>
    </xf>
    <xf numFmtId="0" fontId="0" fillId="0" borderId="21" xfId="0" applyBorder="1" applyAlignment="1">
      <alignment horizontal="center"/>
    </xf>
    <xf numFmtId="0" fontId="1" fillId="2" borderId="16" xfId="0" applyFont="1" applyFill="1" applyBorder="1" applyAlignment="1">
      <alignment wrapText="1"/>
    </xf>
    <xf numFmtId="0" fontId="0" fillId="2" borderId="6" xfId="0" applyFill="1" applyBorder="1"/>
    <xf numFmtId="0" fontId="0" fillId="2" borderId="1" xfId="0" applyFill="1" applyBorder="1"/>
    <xf numFmtId="0" fontId="0" fillId="2" borderId="29" xfId="0" applyFill="1" applyBorder="1"/>
    <xf numFmtId="0" fontId="1" fillId="2" borderId="14" xfId="0" applyFont="1" applyFill="1" applyBorder="1"/>
    <xf numFmtId="0" fontId="0" fillId="2" borderId="39" xfId="0" applyFill="1" applyBorder="1"/>
    <xf numFmtId="0" fontId="0" fillId="2" borderId="26" xfId="0" applyFill="1" applyBorder="1"/>
    <xf numFmtId="17" fontId="4" fillId="0" borderId="0" xfId="0" applyNumberFormat="1" applyFont="1" applyAlignment="1">
      <alignment vertical="center"/>
    </xf>
    <xf numFmtId="0" fontId="2" fillId="2" borderId="1" xfId="0" applyFont="1" applyFill="1" applyBorder="1" applyAlignment="1">
      <alignment horizontal="center"/>
    </xf>
    <xf numFmtId="0" fontId="1" fillId="2" borderId="12" xfId="0" applyFont="1" applyFill="1" applyBorder="1" applyAlignment="1">
      <alignment wrapText="1"/>
    </xf>
    <xf numFmtId="0" fontId="2" fillId="2" borderId="21" xfId="0" applyFont="1" applyFill="1" applyBorder="1" applyAlignment="1">
      <alignment horizontal="center" wrapText="1"/>
    </xf>
    <xf numFmtId="3" fontId="1" fillId="9" borderId="36" xfId="0" applyNumberFormat="1" applyFont="1" applyFill="1" applyBorder="1" applyAlignment="1">
      <alignment horizontal="right"/>
    </xf>
    <xf numFmtId="3" fontId="1" fillId="9" borderId="32" xfId="0" applyNumberFormat="1" applyFont="1" applyFill="1" applyBorder="1" applyAlignment="1">
      <alignment horizontal="right"/>
    </xf>
    <xf numFmtId="3" fontId="1" fillId="9" borderId="18" xfId="0" applyNumberFormat="1" applyFont="1" applyFill="1" applyBorder="1" applyAlignment="1">
      <alignment horizontal="right"/>
    </xf>
    <xf numFmtId="3" fontId="1" fillId="8" borderId="35" xfId="0" applyNumberFormat="1" applyFont="1" applyFill="1" applyBorder="1" applyAlignment="1">
      <alignment horizontal="right"/>
    </xf>
    <xf numFmtId="3" fontId="1" fillId="8" borderId="31" xfId="0" applyNumberFormat="1" applyFont="1" applyFill="1" applyBorder="1" applyAlignment="1">
      <alignment horizontal="right"/>
    </xf>
    <xf numFmtId="3" fontId="1" fillId="8" borderId="26" xfId="0" applyNumberFormat="1" applyFont="1" applyFill="1" applyBorder="1" applyAlignment="1">
      <alignment horizontal="right"/>
    </xf>
    <xf numFmtId="3" fontId="0" fillId="4" borderId="6" xfId="0" applyNumberFormat="1" applyFill="1" applyBorder="1" applyAlignment="1">
      <alignment horizontal="right"/>
    </xf>
    <xf numFmtId="3" fontId="0" fillId="4" borderId="2" xfId="0" applyNumberFormat="1" applyFill="1" applyBorder="1" applyAlignment="1">
      <alignment horizontal="right"/>
    </xf>
    <xf numFmtId="3" fontId="0" fillId="4" borderId="29" xfId="0" applyNumberFormat="1" applyFill="1" applyBorder="1" applyAlignment="1">
      <alignment horizontal="right"/>
    </xf>
    <xf numFmtId="3" fontId="0" fillId="5" borderId="6" xfId="0" applyNumberFormat="1" applyFill="1" applyBorder="1" applyAlignment="1">
      <alignment horizontal="right"/>
    </xf>
    <xf numFmtId="3" fontId="0" fillId="5" borderId="2" xfId="0" applyNumberFormat="1" applyFill="1" applyBorder="1" applyAlignment="1">
      <alignment horizontal="right"/>
    </xf>
    <xf numFmtId="3" fontId="0" fillId="5" borderId="29" xfId="0" applyNumberFormat="1" applyFill="1" applyBorder="1" applyAlignment="1">
      <alignment horizontal="right"/>
    </xf>
    <xf numFmtId="3" fontId="0" fillId="10" borderId="37" xfId="0" applyNumberFormat="1" applyFill="1" applyBorder="1" applyAlignment="1">
      <alignment horizontal="right"/>
    </xf>
    <xf numFmtId="3" fontId="0" fillId="10" borderId="30" xfId="0" applyNumberFormat="1" applyFill="1" applyBorder="1" applyAlignment="1">
      <alignment horizontal="right"/>
    </xf>
    <xf numFmtId="3" fontId="0" fillId="10" borderId="19" xfId="0" applyNumberFormat="1" applyFill="1" applyBorder="1" applyAlignment="1">
      <alignment horizontal="right"/>
    </xf>
    <xf numFmtId="0" fontId="7" fillId="7" borderId="8" xfId="0" applyFont="1" applyFill="1" applyBorder="1" applyAlignment="1">
      <alignment horizontal="center" wrapText="1"/>
    </xf>
    <xf numFmtId="0" fontId="0" fillId="0" borderId="25" xfId="0" applyBorder="1" applyAlignment="1">
      <alignment horizontal="center" wrapText="1"/>
    </xf>
    <xf numFmtId="0" fontId="2" fillId="2" borderId="35" xfId="0" applyFont="1" applyFill="1" applyBorder="1" applyAlignment="1">
      <alignment horizontal="center" wrapText="1"/>
    </xf>
    <xf numFmtId="0" fontId="2" fillId="2" borderId="1" xfId="0" applyFont="1" applyFill="1" applyBorder="1" applyAlignment="1">
      <alignment horizontal="center" wrapText="1"/>
    </xf>
    <xf numFmtId="14" fontId="0" fillId="0" borderId="22" xfId="0" applyNumberFormat="1" applyBorder="1" applyAlignment="1">
      <alignment horizontal="center"/>
    </xf>
    <xf numFmtId="4" fontId="0" fillId="0" borderId="30" xfId="0" applyNumberFormat="1" applyBorder="1" applyAlignment="1">
      <alignment horizontal="right"/>
    </xf>
    <xf numFmtId="0" fontId="0" fillId="0" borderId="0" xfId="0" applyAlignment="1">
      <alignment vertical="center"/>
    </xf>
    <xf numFmtId="0" fontId="0" fillId="0" borderId="0" xfId="0" applyAlignment="1">
      <alignment vertical="top" wrapText="1"/>
    </xf>
    <xf numFmtId="17" fontId="7" fillId="7" borderId="46" xfId="0" applyNumberFormat="1" applyFont="1" applyFill="1" applyBorder="1" applyAlignment="1">
      <alignment horizontal="center"/>
    </xf>
    <xf numFmtId="0" fontId="7" fillId="7" borderId="47" xfId="0" applyFont="1" applyFill="1" applyBorder="1" applyAlignment="1">
      <alignment horizontal="center" wrapText="1"/>
    </xf>
    <xf numFmtId="0" fontId="7" fillId="7" borderId="48" xfId="0" applyFont="1" applyFill="1" applyBorder="1" applyAlignment="1">
      <alignment horizontal="center" wrapText="1"/>
    </xf>
    <xf numFmtId="2" fontId="9" fillId="0" borderId="1" xfId="0" applyNumberFormat="1" applyFont="1" applyBorder="1" applyAlignment="1">
      <alignment horizontal="center" vertical="center"/>
    </xf>
    <xf numFmtId="0" fontId="0" fillId="0" borderId="1" xfId="0" applyBorder="1"/>
    <xf numFmtId="4" fontId="0" fillId="0" borderId="19" xfId="0" applyNumberFormat="1" applyBorder="1" applyAlignment="1">
      <alignment horizontal="right"/>
    </xf>
    <xf numFmtId="43" fontId="0" fillId="10" borderId="0" xfId="1" applyFont="1" applyFill="1" applyBorder="1" applyAlignment="1">
      <alignment horizontal="left"/>
    </xf>
    <xf numFmtId="43" fontId="0" fillId="11" borderId="0" xfId="1" applyFont="1" applyFill="1" applyBorder="1" applyAlignment="1">
      <alignment horizontal="left"/>
    </xf>
    <xf numFmtId="0" fontId="0" fillId="10" borderId="23" xfId="0" applyFill="1" applyBorder="1" applyAlignment="1">
      <alignment horizontal="left" indent="3"/>
    </xf>
    <xf numFmtId="0" fontId="0" fillId="10" borderId="4" xfId="0" applyFill="1" applyBorder="1"/>
    <xf numFmtId="3" fontId="0" fillId="10" borderId="0" xfId="0" applyNumberFormat="1" applyFill="1" applyAlignment="1">
      <alignment horizontal="right"/>
    </xf>
    <xf numFmtId="3" fontId="0" fillId="10" borderId="5" xfId="0" applyNumberFormat="1" applyFill="1" applyBorder="1" applyAlignment="1">
      <alignment horizontal="right"/>
    </xf>
    <xf numFmtId="0" fontId="0" fillId="10" borderId="7" xfId="0" applyFill="1" applyBorder="1"/>
    <xf numFmtId="0" fontId="0" fillId="10" borderId="24" xfId="0" applyFill="1" applyBorder="1"/>
    <xf numFmtId="0" fontId="0" fillId="11" borderId="23" xfId="0" applyFill="1" applyBorder="1" applyAlignment="1">
      <alignment horizontal="left" indent="3"/>
    </xf>
    <xf numFmtId="0" fontId="0" fillId="11" borderId="4" xfId="0" applyFill="1" applyBorder="1"/>
    <xf numFmtId="3" fontId="0" fillId="11" borderId="4" xfId="0" applyNumberFormat="1" applyFill="1" applyBorder="1" applyAlignment="1">
      <alignment horizontal="right"/>
    </xf>
    <xf numFmtId="3" fontId="0" fillId="11" borderId="0" xfId="0" applyNumberFormat="1" applyFill="1" applyAlignment="1">
      <alignment horizontal="right"/>
    </xf>
    <xf numFmtId="3" fontId="0" fillId="11" borderId="5" xfId="0" applyNumberFormat="1" applyFill="1" applyBorder="1" applyAlignment="1">
      <alignment horizontal="right"/>
    </xf>
    <xf numFmtId="0" fontId="0" fillId="11" borderId="7" xfId="0" applyFill="1" applyBorder="1"/>
    <xf numFmtId="0" fontId="0" fillId="11" borderId="24" xfId="0" applyFill="1" applyBorder="1"/>
    <xf numFmtId="0" fontId="0" fillId="11" borderId="7" xfId="0" applyFill="1" applyBorder="1" applyAlignment="1">
      <alignment wrapText="1"/>
    </xf>
    <xf numFmtId="0" fontId="12" fillId="11" borderId="0" xfId="0" applyFont="1" applyFill="1" applyAlignment="1">
      <alignment horizontal="right" vertical="center"/>
    </xf>
    <xf numFmtId="4" fontId="0" fillId="0" borderId="37" xfId="0" applyNumberFormat="1" applyBorder="1" applyAlignment="1">
      <alignment horizontal="right"/>
    </xf>
    <xf numFmtId="3" fontId="0" fillId="11" borderId="49" xfId="0" applyNumberFormat="1" applyFill="1" applyBorder="1" applyAlignment="1">
      <alignment horizontal="right"/>
    </xf>
    <xf numFmtId="0" fontId="1" fillId="10" borderId="17" xfId="0" applyFont="1" applyFill="1" applyBorder="1" applyAlignment="1">
      <alignment horizontal="right"/>
    </xf>
    <xf numFmtId="0" fontId="1" fillId="10" borderId="18" xfId="0" applyFont="1" applyFill="1" applyBorder="1" applyAlignment="1">
      <alignment horizontal="right"/>
    </xf>
    <xf numFmtId="0" fontId="0" fillId="2" borderId="42" xfId="0" applyFill="1" applyBorder="1" applyAlignment="1">
      <alignment horizontal="left" vertical="top" wrapText="1"/>
    </xf>
    <xf numFmtId="0" fontId="0" fillId="2" borderId="43"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1" fillId="8" borderId="14" xfId="0" applyFont="1" applyFill="1" applyBorder="1" applyAlignment="1">
      <alignment horizontal="right"/>
    </xf>
    <xf numFmtId="0" fontId="1" fillId="8" borderId="15" xfId="0" applyFont="1" applyFill="1" applyBorder="1" applyAlignment="1">
      <alignment horizontal="right"/>
    </xf>
    <xf numFmtId="0" fontId="1" fillId="4" borderId="16" xfId="0" applyFont="1" applyFill="1" applyBorder="1" applyAlignment="1">
      <alignment horizontal="right"/>
    </xf>
    <xf numFmtId="0" fontId="1" fillId="4" borderId="3" xfId="0" applyFont="1" applyFill="1" applyBorder="1" applyAlignment="1">
      <alignment horizontal="right"/>
    </xf>
    <xf numFmtId="0" fontId="1" fillId="5" borderId="16" xfId="0" applyFont="1" applyFill="1" applyBorder="1" applyAlignment="1">
      <alignment horizontal="right"/>
    </xf>
    <xf numFmtId="0" fontId="1" fillId="5" borderId="3" xfId="0" applyFont="1" applyFill="1" applyBorder="1" applyAlignment="1">
      <alignment horizontal="right"/>
    </xf>
    <xf numFmtId="17" fontId="4" fillId="3" borderId="8" xfId="0" applyNumberFormat="1" applyFont="1" applyFill="1" applyBorder="1" applyAlignment="1">
      <alignment horizontal="center" vertical="center"/>
    </xf>
    <xf numFmtId="17" fontId="4" fillId="3" borderId="10" xfId="0" applyNumberFormat="1" applyFont="1" applyFill="1" applyBorder="1" applyAlignment="1">
      <alignment horizontal="center" vertical="center"/>
    </xf>
    <xf numFmtId="0" fontId="1" fillId="2" borderId="14" xfId="0" applyFont="1" applyFill="1" applyBorder="1" applyAlignment="1">
      <alignment horizontal="left" vertical="top" wrapText="1"/>
    </xf>
    <xf numFmtId="0" fontId="1" fillId="2" borderId="26" xfId="0" applyFont="1" applyFill="1" applyBorder="1" applyAlignment="1">
      <alignment horizontal="left" vertical="top" wrapText="1"/>
    </xf>
    <xf numFmtId="0" fontId="2" fillId="2" borderId="6"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35" xfId="0" applyFont="1" applyFill="1" applyBorder="1" applyAlignment="1">
      <alignment horizontal="center" wrapText="1"/>
    </xf>
    <xf numFmtId="0" fontId="2" fillId="2" borderId="31" xfId="0" applyFont="1" applyFill="1" applyBorder="1" applyAlignment="1">
      <alignment horizontal="center" wrapText="1"/>
    </xf>
    <xf numFmtId="0" fontId="2" fillId="2" borderId="15" xfId="0" applyFont="1" applyFill="1" applyBorder="1" applyAlignment="1">
      <alignment horizontal="center" wrapText="1"/>
    </xf>
    <xf numFmtId="0" fontId="2" fillId="2" borderId="1" xfId="0" applyFont="1" applyFill="1" applyBorder="1" applyAlignment="1">
      <alignment horizontal="center" wrapText="1"/>
    </xf>
    <xf numFmtId="0" fontId="0" fillId="2" borderId="25" xfId="0" applyFill="1" applyBorder="1" applyAlignment="1">
      <alignment horizontal="left" vertical="top" wrapText="1"/>
    </xf>
    <xf numFmtId="0" fontId="0" fillId="2" borderId="19" xfId="0" applyFill="1" applyBorder="1" applyAlignment="1">
      <alignment horizontal="left" vertical="top" wrapText="1"/>
    </xf>
    <xf numFmtId="0" fontId="8" fillId="0" borderId="0" xfId="0" applyFont="1" applyAlignment="1">
      <alignment horizontal="left" vertical="top" wrapText="1"/>
    </xf>
    <xf numFmtId="0" fontId="7" fillId="7" borderId="44" xfId="0" applyFont="1" applyFill="1" applyBorder="1" applyAlignment="1">
      <alignment horizontal="center" wrapText="1"/>
    </xf>
    <xf numFmtId="0" fontId="7" fillId="7" borderId="45" xfId="0" applyFont="1" applyFill="1" applyBorder="1" applyAlignment="1">
      <alignment horizontal="center" wrapText="1"/>
    </xf>
    <xf numFmtId="0" fontId="0" fillId="0" borderId="6" xfId="0" applyBorder="1" applyAlignment="1">
      <alignment horizontal="center"/>
    </xf>
    <xf numFmtId="0" fontId="0" fillId="0" borderId="3" xfId="0" applyBorder="1" applyAlignment="1">
      <alignment horizontal="center"/>
    </xf>
    <xf numFmtId="0" fontId="0" fillId="6" borderId="23" xfId="0" applyFill="1" applyBorder="1" applyAlignment="1">
      <alignment horizontal="left" wrapText="1"/>
    </xf>
    <xf numFmtId="0" fontId="0" fillId="6" borderId="24" xfId="0" applyFill="1" applyBorder="1" applyAlignment="1">
      <alignment horizontal="left" wrapText="1"/>
    </xf>
    <xf numFmtId="0" fontId="0" fillId="6" borderId="27" xfId="0" applyFill="1" applyBorder="1" applyAlignment="1">
      <alignment horizontal="left" wrapText="1"/>
    </xf>
    <xf numFmtId="0" fontId="0" fillId="6" borderId="28" xfId="0" applyFill="1" applyBorder="1" applyAlignment="1">
      <alignment horizontal="left" wrapText="1"/>
    </xf>
    <xf numFmtId="0" fontId="0" fillId="6" borderId="25" xfId="0" applyFill="1" applyBorder="1" applyAlignment="1">
      <alignment horizontal="left" wrapText="1"/>
    </xf>
    <xf numFmtId="0" fontId="0" fillId="6" borderId="19" xfId="0"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sheetPr>
    <pageSetUpPr fitToPage="1"/>
  </sheetPr>
  <dimension ref="A1:J72"/>
  <sheetViews>
    <sheetView tabSelected="1" topLeftCell="A64" zoomScale="85" zoomScaleNormal="85" workbookViewId="0">
      <selection activeCell="F74" sqref="F74"/>
    </sheetView>
  </sheetViews>
  <sheetFormatPr defaultRowHeight="15" x14ac:dyDescent="0.25"/>
  <cols>
    <col min="1" max="1" width="21.140625" customWidth="1"/>
    <col min="2" max="2" width="51.42578125" customWidth="1"/>
    <col min="3" max="3" width="49" customWidth="1"/>
    <col min="4" max="8" width="8.28515625" customWidth="1"/>
    <col min="9" max="9" width="26.140625" customWidth="1"/>
    <col min="10" max="10" width="68" customWidth="1"/>
  </cols>
  <sheetData>
    <row r="1" spans="2:7" ht="15.75" thickBot="1" x14ac:dyDescent="0.3"/>
    <row r="2" spans="2:7" ht="24" thickBot="1" x14ac:dyDescent="0.3">
      <c r="B2" s="98" t="s">
        <v>0</v>
      </c>
      <c r="C2" s="99"/>
      <c r="D2" s="34"/>
      <c r="E2" s="34"/>
      <c r="G2" s="2"/>
    </row>
    <row r="3" spans="2:7" ht="15.75" thickBot="1" x14ac:dyDescent="0.3"/>
    <row r="4" spans="2:7" x14ac:dyDescent="0.25">
      <c r="B4" s="4" t="s">
        <v>1</v>
      </c>
      <c r="C4" s="25" t="s">
        <v>36</v>
      </c>
    </row>
    <row r="5" spans="2:7" x14ac:dyDescent="0.25">
      <c r="B5" s="5" t="s">
        <v>2</v>
      </c>
      <c r="C5" s="26">
        <v>765</v>
      </c>
    </row>
    <row r="6" spans="2:7" ht="15.75" thickBot="1" x14ac:dyDescent="0.3">
      <c r="B6" s="6" t="s">
        <v>3</v>
      </c>
      <c r="C6" s="57">
        <v>45796</v>
      </c>
    </row>
    <row r="7" spans="2:7" ht="15.75" thickBot="1" x14ac:dyDescent="0.3"/>
    <row r="8" spans="2:7" ht="15" customHeight="1" x14ac:dyDescent="0.25">
      <c r="B8" s="100" t="s">
        <v>4</v>
      </c>
      <c r="C8" s="101"/>
    </row>
    <row r="9" spans="2:7" ht="15" customHeight="1" x14ac:dyDescent="0.25">
      <c r="B9" s="88" t="s">
        <v>5</v>
      </c>
      <c r="C9" s="89"/>
    </row>
    <row r="10" spans="2:7" ht="15" customHeight="1" x14ac:dyDescent="0.25">
      <c r="B10" s="90"/>
      <c r="C10" s="91"/>
    </row>
    <row r="11" spans="2:7" ht="15" customHeight="1" x14ac:dyDescent="0.25">
      <c r="B11" s="90" t="s">
        <v>6</v>
      </c>
      <c r="C11" s="91"/>
    </row>
    <row r="12" spans="2:7" ht="15" customHeight="1" x14ac:dyDescent="0.25">
      <c r="B12" s="90"/>
      <c r="C12" s="91"/>
    </row>
    <row r="13" spans="2:7" ht="15" customHeight="1" x14ac:dyDescent="0.25">
      <c r="B13" s="90"/>
      <c r="C13" s="91"/>
    </row>
    <row r="14" spans="2:7" ht="15" customHeight="1" x14ac:dyDescent="0.25">
      <c r="B14" s="90" t="s">
        <v>52</v>
      </c>
      <c r="C14" s="91"/>
    </row>
    <row r="15" spans="2:7" x14ac:dyDescent="0.25">
      <c r="B15" s="90"/>
      <c r="C15" s="91"/>
    </row>
    <row r="16" spans="2:7" ht="15" customHeight="1" x14ac:dyDescent="0.25">
      <c r="B16" s="90" t="s">
        <v>7</v>
      </c>
      <c r="C16" s="91"/>
    </row>
    <row r="17" spans="2:10" ht="15" customHeight="1" thickBot="1" x14ac:dyDescent="0.3">
      <c r="B17" s="109"/>
      <c r="C17" s="110"/>
    </row>
    <row r="19" spans="2:10" ht="19.5" thickBot="1" x14ac:dyDescent="0.35">
      <c r="C19" s="3" t="s">
        <v>8</v>
      </c>
    </row>
    <row r="20" spans="2:10" ht="16.5" thickBot="1" x14ac:dyDescent="0.3">
      <c r="C20" s="53"/>
      <c r="D20" s="21">
        <v>45809</v>
      </c>
      <c r="E20" s="21">
        <v>45839</v>
      </c>
      <c r="F20" s="21">
        <v>45870</v>
      </c>
      <c r="G20" s="21">
        <v>45901</v>
      </c>
      <c r="H20" s="21">
        <v>45931</v>
      </c>
      <c r="I20" s="67" t="s">
        <v>62</v>
      </c>
    </row>
    <row r="21" spans="2:10" ht="15.75" thickBot="1" x14ac:dyDescent="0.3">
      <c r="C21" s="54" t="s">
        <v>9</v>
      </c>
      <c r="D21" s="84">
        <v>832.42</v>
      </c>
      <c r="E21" s="58">
        <v>3.63</v>
      </c>
      <c r="F21" s="58"/>
      <c r="G21" s="58"/>
      <c r="H21" s="66"/>
      <c r="I21" s="68" t="s">
        <v>63</v>
      </c>
    </row>
    <row r="23" spans="2:10" ht="19.5" thickBot="1" x14ac:dyDescent="0.35">
      <c r="B23" s="3" t="s">
        <v>51</v>
      </c>
      <c r="C23" s="3"/>
    </row>
    <row r="24" spans="2:10" ht="32.25" thickBot="1" x14ac:dyDescent="0.3">
      <c r="B24" s="12" t="s">
        <v>10</v>
      </c>
      <c r="C24" s="17" t="s">
        <v>11</v>
      </c>
      <c r="D24" s="21">
        <v>45444</v>
      </c>
      <c r="E24" s="13">
        <v>45474</v>
      </c>
      <c r="F24" s="13">
        <v>45505</v>
      </c>
      <c r="G24" s="13">
        <v>45536</v>
      </c>
      <c r="H24" s="22">
        <v>45566</v>
      </c>
      <c r="I24" s="20" t="s">
        <v>12</v>
      </c>
      <c r="J24" s="14" t="s">
        <v>13</v>
      </c>
    </row>
    <row r="25" spans="2:10" ht="29.25" customHeight="1" x14ac:dyDescent="0.25">
      <c r="B25" s="36" t="s">
        <v>14</v>
      </c>
      <c r="C25" s="56" t="s">
        <v>15</v>
      </c>
      <c r="D25" s="108" t="s">
        <v>16</v>
      </c>
      <c r="E25" s="108"/>
      <c r="F25" s="108"/>
      <c r="G25" s="108"/>
      <c r="H25" s="108"/>
      <c r="I25" s="35" t="s">
        <v>17</v>
      </c>
      <c r="J25" s="37" t="s">
        <v>18</v>
      </c>
    </row>
    <row r="26" spans="2:10" x14ac:dyDescent="0.25">
      <c r="B26" s="75" t="s">
        <v>37</v>
      </c>
      <c r="C26" s="76" t="s">
        <v>39</v>
      </c>
      <c r="D26" s="77">
        <v>0</v>
      </c>
      <c r="E26" s="78">
        <v>10</v>
      </c>
      <c r="F26" s="78"/>
      <c r="G26" s="78"/>
      <c r="H26" s="79"/>
      <c r="I26" s="80" t="s">
        <v>40</v>
      </c>
      <c r="J26" s="81" t="s">
        <v>41</v>
      </c>
    </row>
    <row r="27" spans="2:10" x14ac:dyDescent="0.25">
      <c r="B27" s="75" t="s">
        <v>38</v>
      </c>
      <c r="C27" s="76" t="s">
        <v>39</v>
      </c>
      <c r="D27" s="77">
        <v>0</v>
      </c>
      <c r="E27" s="78">
        <v>10</v>
      </c>
      <c r="F27" s="78"/>
      <c r="G27" s="78"/>
      <c r="H27" s="79"/>
      <c r="I27" s="80" t="s">
        <v>40</v>
      </c>
      <c r="J27" s="81" t="s">
        <v>41</v>
      </c>
    </row>
    <row r="28" spans="2:10" x14ac:dyDescent="0.25">
      <c r="B28" s="75" t="s">
        <v>55</v>
      </c>
      <c r="C28" s="76" t="s">
        <v>56</v>
      </c>
      <c r="D28" s="77">
        <v>7</v>
      </c>
      <c r="E28" s="78">
        <v>7</v>
      </c>
      <c r="F28" s="78"/>
      <c r="G28" s="78"/>
      <c r="H28" s="79"/>
      <c r="I28" s="80" t="s">
        <v>57</v>
      </c>
      <c r="J28" s="81"/>
    </row>
    <row r="29" spans="2:10" x14ac:dyDescent="0.25">
      <c r="B29" s="75" t="s">
        <v>58</v>
      </c>
      <c r="C29" s="76" t="s">
        <v>56</v>
      </c>
      <c r="D29" s="77">
        <v>3.2</v>
      </c>
      <c r="E29" s="78">
        <v>3.2</v>
      </c>
      <c r="F29" s="78"/>
      <c r="G29" s="78"/>
      <c r="H29" s="79"/>
      <c r="I29" s="80" t="s">
        <v>57</v>
      </c>
      <c r="J29" s="81"/>
    </row>
    <row r="30" spans="2:10" ht="15" customHeight="1" x14ac:dyDescent="0.25">
      <c r="B30" s="75" t="s">
        <v>59</v>
      </c>
      <c r="C30" s="76" t="s">
        <v>56</v>
      </c>
      <c r="D30" s="77">
        <v>15</v>
      </c>
      <c r="E30" s="78">
        <v>15</v>
      </c>
      <c r="F30" s="78"/>
      <c r="G30" s="78"/>
      <c r="H30" s="79"/>
      <c r="I30" s="80" t="s">
        <v>57</v>
      </c>
      <c r="J30" s="81"/>
    </row>
    <row r="31" spans="2:10" x14ac:dyDescent="0.25">
      <c r="B31" s="75" t="s">
        <v>60</v>
      </c>
      <c r="C31" s="76" t="s">
        <v>56</v>
      </c>
      <c r="D31" s="77">
        <v>3</v>
      </c>
      <c r="E31" s="78">
        <v>3</v>
      </c>
      <c r="F31" s="78"/>
      <c r="G31" s="78"/>
      <c r="H31" s="79"/>
      <c r="I31" s="80" t="s">
        <v>57</v>
      </c>
      <c r="J31" s="81"/>
    </row>
    <row r="32" spans="2:10" x14ac:dyDescent="0.25">
      <c r="B32" s="75" t="s">
        <v>61</v>
      </c>
      <c r="C32" s="76" t="s">
        <v>56</v>
      </c>
      <c r="D32" s="77">
        <v>15.9</v>
      </c>
      <c r="E32" s="78">
        <v>15.9</v>
      </c>
      <c r="F32" s="78"/>
      <c r="G32" s="78"/>
      <c r="H32" s="79"/>
      <c r="I32" s="80" t="s">
        <v>57</v>
      </c>
      <c r="J32" s="81"/>
    </row>
    <row r="33" spans="2:10" ht="15" customHeight="1" x14ac:dyDescent="0.25">
      <c r="B33" s="75"/>
      <c r="C33" s="82"/>
      <c r="D33" s="83"/>
      <c r="E33" s="83"/>
      <c r="F33" s="83"/>
      <c r="G33" s="83"/>
      <c r="H33" s="83"/>
      <c r="I33" s="80"/>
      <c r="J33" s="81"/>
    </row>
    <row r="34" spans="2:10" x14ac:dyDescent="0.25">
      <c r="B34" s="75"/>
      <c r="C34" s="82"/>
      <c r="D34" s="83"/>
      <c r="E34" s="83"/>
      <c r="F34" s="83"/>
      <c r="G34" s="83"/>
      <c r="H34" s="83"/>
      <c r="I34" s="80"/>
      <c r="J34" s="81"/>
    </row>
    <row r="35" spans="2:10" x14ac:dyDescent="0.25">
      <c r="B35" s="27" t="s">
        <v>54</v>
      </c>
      <c r="C35" s="28"/>
      <c r="D35" s="102" t="s">
        <v>16</v>
      </c>
      <c r="E35" s="103"/>
      <c r="F35" s="103"/>
      <c r="G35" s="103"/>
      <c r="H35" s="104"/>
      <c r="I35" s="29"/>
      <c r="J35" s="30"/>
    </row>
    <row r="36" spans="2:10" x14ac:dyDescent="0.25">
      <c r="B36" s="69" t="s">
        <v>42</v>
      </c>
      <c r="C36" s="70" t="s">
        <v>43</v>
      </c>
      <c r="D36" s="71">
        <v>832.42</v>
      </c>
      <c r="E36" s="71">
        <v>3.63</v>
      </c>
      <c r="F36" s="71"/>
      <c r="G36" s="71"/>
      <c r="H36" s="72"/>
      <c r="I36" s="73"/>
      <c r="J36" s="74" t="s">
        <v>44</v>
      </c>
    </row>
    <row r="37" spans="2:10" ht="15.75" thickBot="1" x14ac:dyDescent="0.3">
      <c r="B37" s="15" t="s">
        <v>19</v>
      </c>
      <c r="C37" s="18"/>
      <c r="D37" s="38">
        <f>SUM(D26:D34)+D36</f>
        <v>876.52</v>
      </c>
      <c r="E37" s="39">
        <f>SUM(E26:E34)+E36</f>
        <v>67.73</v>
      </c>
      <c r="F37" s="39">
        <f>SUM(F26:F34)+F36</f>
        <v>0</v>
      </c>
      <c r="G37" s="39">
        <f>SUM(G26:G34)+G36</f>
        <v>0</v>
      </c>
      <c r="H37" s="40">
        <f>SUM(H26:H34)+H36</f>
        <v>0</v>
      </c>
      <c r="I37" s="19"/>
      <c r="J37" s="16"/>
    </row>
    <row r="38" spans="2:10" x14ac:dyDescent="0.25">
      <c r="B38" s="31" t="s">
        <v>20</v>
      </c>
      <c r="C38" s="55" t="s">
        <v>21</v>
      </c>
      <c r="D38" s="105" t="s">
        <v>22</v>
      </c>
      <c r="E38" s="106"/>
      <c r="F38" s="106"/>
      <c r="G38" s="106"/>
      <c r="H38" s="107"/>
      <c r="I38" s="32"/>
      <c r="J38" s="33"/>
    </row>
    <row r="39" spans="2:10" x14ac:dyDescent="0.25">
      <c r="B39" s="75" t="s">
        <v>53</v>
      </c>
      <c r="C39" s="76"/>
      <c r="D39" s="85">
        <v>90</v>
      </c>
      <c r="E39" s="78">
        <v>88</v>
      </c>
      <c r="F39" s="78"/>
      <c r="G39" s="78"/>
      <c r="H39" s="79"/>
      <c r="I39" s="80" t="s">
        <v>23</v>
      </c>
      <c r="J39" s="81" t="s">
        <v>49</v>
      </c>
    </row>
    <row r="40" spans="2:10" x14ac:dyDescent="0.25">
      <c r="B40" s="75" t="s">
        <v>50</v>
      </c>
      <c r="C40" s="76"/>
      <c r="D40" s="77">
        <v>10</v>
      </c>
      <c r="E40" s="78">
        <v>9</v>
      </c>
      <c r="F40" s="78"/>
      <c r="G40" s="78"/>
      <c r="H40" s="79"/>
      <c r="I40" s="80" t="s">
        <v>23</v>
      </c>
      <c r="J40" s="81"/>
    </row>
    <row r="41" spans="2:10" ht="15.75" thickBot="1" x14ac:dyDescent="0.3">
      <c r="B41" s="15" t="s">
        <v>24</v>
      </c>
      <c r="C41" s="18"/>
      <c r="D41" s="38">
        <f>SUM(D39:D40)</f>
        <v>100</v>
      </c>
      <c r="E41" s="39">
        <f>SUM(E39:E40)</f>
        <v>97</v>
      </c>
      <c r="F41" s="39">
        <f>SUM(F39:F40)</f>
        <v>0</v>
      </c>
      <c r="G41" s="39">
        <f>SUM(G39:G40)</f>
        <v>0</v>
      </c>
      <c r="H41" s="40">
        <f>SUM(H39:H40)</f>
        <v>0</v>
      </c>
      <c r="I41" s="19"/>
      <c r="J41" s="16"/>
    </row>
    <row r="42" spans="2:10" ht="15.75" thickBot="1" x14ac:dyDescent="0.3">
      <c r="B42" s="24"/>
      <c r="C42" s="7"/>
      <c r="D42" s="23"/>
      <c r="E42" s="23"/>
      <c r="F42" s="23"/>
      <c r="G42" s="23"/>
      <c r="H42" s="23"/>
    </row>
    <row r="43" spans="2:10" ht="15" customHeight="1" x14ac:dyDescent="0.25">
      <c r="B43" s="92" t="s">
        <v>25</v>
      </c>
      <c r="C43" s="93"/>
      <c r="D43" s="41">
        <f>D37+D41</f>
        <v>976.52</v>
      </c>
      <c r="E43" s="42">
        <f>E37+E41</f>
        <v>164.73000000000002</v>
      </c>
      <c r="F43" s="42">
        <f>F37+F41</f>
        <v>0</v>
      </c>
      <c r="G43" s="42">
        <f>G37+G41</f>
        <v>0</v>
      </c>
      <c r="H43" s="43">
        <f>H37+H41</f>
        <v>0</v>
      </c>
      <c r="I43" s="7" t="s">
        <v>26</v>
      </c>
    </row>
    <row r="44" spans="2:10" x14ac:dyDescent="0.25">
      <c r="B44" s="94" t="s">
        <v>27</v>
      </c>
      <c r="C44" s="95"/>
      <c r="D44" s="44">
        <f>$C$5</f>
        <v>765</v>
      </c>
      <c r="E44" s="45">
        <f>$C$5</f>
        <v>765</v>
      </c>
      <c r="F44" s="45">
        <f>$C$5</f>
        <v>765</v>
      </c>
      <c r="G44" s="45">
        <f t="shared" ref="G44:H44" si="0">$C$5</f>
        <v>765</v>
      </c>
      <c r="H44" s="46">
        <f t="shared" si="0"/>
        <v>765</v>
      </c>
    </row>
    <row r="45" spans="2:10" x14ac:dyDescent="0.25">
      <c r="B45" s="96" t="s">
        <v>28</v>
      </c>
      <c r="C45" s="97"/>
      <c r="D45" s="47">
        <f>D44-D43</f>
        <v>-211.51999999999998</v>
      </c>
      <c r="E45" s="48">
        <f>E44-E43</f>
        <v>600.27</v>
      </c>
      <c r="F45" s="48">
        <f>F44-F43</f>
        <v>765</v>
      </c>
      <c r="G45" s="48">
        <f>G44-G43</f>
        <v>765</v>
      </c>
      <c r="H45" s="49">
        <f>H44-H43</f>
        <v>765</v>
      </c>
      <c r="I45" s="7" t="s">
        <v>29</v>
      </c>
    </row>
    <row r="46" spans="2:10" ht="15.75" thickBot="1" x14ac:dyDescent="0.3">
      <c r="B46" s="86" t="s">
        <v>30</v>
      </c>
      <c r="C46" s="87"/>
      <c r="D46" s="50">
        <f>D44*1.5-D37</f>
        <v>270.98</v>
      </c>
      <c r="E46" s="51">
        <f>E44*1.5-E37</f>
        <v>1079.77</v>
      </c>
      <c r="F46" s="51">
        <f>F44*1.5-F37</f>
        <v>1147.5</v>
      </c>
      <c r="G46" s="51">
        <f>G44*1.5-G37</f>
        <v>1147.5</v>
      </c>
      <c r="H46" s="52">
        <f>H44*1.5-H37</f>
        <v>1147.5</v>
      </c>
      <c r="I46" s="7" t="s">
        <v>31</v>
      </c>
    </row>
    <row r="47" spans="2:10" x14ac:dyDescent="0.25">
      <c r="B47" t="s">
        <v>32</v>
      </c>
    </row>
    <row r="49" spans="2:5" ht="15.75" thickBot="1" x14ac:dyDescent="0.3"/>
    <row r="50" spans="2:5" x14ac:dyDescent="0.25">
      <c r="B50" s="10" t="s">
        <v>33</v>
      </c>
      <c r="C50" s="11"/>
    </row>
    <row r="51" spans="2:5" x14ac:dyDescent="0.25">
      <c r="B51" s="116" t="s">
        <v>34</v>
      </c>
      <c r="C51" s="117"/>
      <c r="D51" s="1"/>
      <c r="E51" s="1"/>
    </row>
    <row r="52" spans="2:5" x14ac:dyDescent="0.25">
      <c r="B52" s="116"/>
      <c r="C52" s="117"/>
      <c r="D52" s="1"/>
      <c r="E52" s="1"/>
    </row>
    <row r="53" spans="2:5" x14ac:dyDescent="0.25">
      <c r="B53" s="116"/>
      <c r="C53" s="117"/>
      <c r="D53" s="1"/>
      <c r="E53" s="1"/>
    </row>
    <row r="54" spans="2:5" ht="15" customHeight="1" x14ac:dyDescent="0.25">
      <c r="B54" s="116"/>
      <c r="C54" s="117"/>
      <c r="D54" s="1"/>
      <c r="E54" s="1"/>
    </row>
    <row r="55" spans="2:5" x14ac:dyDescent="0.25">
      <c r="B55" s="116"/>
      <c r="C55" s="117"/>
      <c r="D55" s="1"/>
      <c r="E55" s="1"/>
    </row>
    <row r="56" spans="2:5" x14ac:dyDescent="0.25">
      <c r="B56" s="116"/>
      <c r="C56" s="117"/>
      <c r="D56" s="1"/>
      <c r="E56" s="1"/>
    </row>
    <row r="57" spans="2:5" x14ac:dyDescent="0.25">
      <c r="B57" s="116"/>
      <c r="C57" s="117"/>
      <c r="D57" s="1"/>
      <c r="E57" s="1"/>
    </row>
    <row r="58" spans="2:5" x14ac:dyDescent="0.25">
      <c r="B58" s="116"/>
      <c r="C58" s="117"/>
      <c r="D58" s="1"/>
      <c r="E58" s="1"/>
    </row>
    <row r="59" spans="2:5" ht="16.5" customHeight="1" x14ac:dyDescent="0.25">
      <c r="B59" s="116"/>
      <c r="C59" s="117"/>
      <c r="D59" s="1"/>
      <c r="E59" s="1"/>
    </row>
    <row r="60" spans="2:5" x14ac:dyDescent="0.25">
      <c r="B60" s="118"/>
      <c r="C60" s="119"/>
      <c r="D60" s="1"/>
      <c r="E60" s="1"/>
    </row>
    <row r="61" spans="2:5" ht="30" customHeight="1" x14ac:dyDescent="0.25">
      <c r="B61" s="8" t="s">
        <v>33</v>
      </c>
      <c r="C61" s="9"/>
    </row>
    <row r="62" spans="2:5" x14ac:dyDescent="0.25">
      <c r="B62" s="116" t="s">
        <v>35</v>
      </c>
      <c r="C62" s="117"/>
      <c r="D62" s="1"/>
      <c r="E62" s="1"/>
    </row>
    <row r="63" spans="2:5" x14ac:dyDescent="0.25">
      <c r="B63" s="116"/>
      <c r="C63" s="117"/>
      <c r="D63" s="1"/>
      <c r="E63" s="1"/>
    </row>
    <row r="64" spans="2:5" x14ac:dyDescent="0.25">
      <c r="B64" s="116"/>
      <c r="C64" s="117"/>
      <c r="D64" s="1"/>
      <c r="E64" s="1"/>
    </row>
    <row r="65" spans="1:10" ht="15.75" thickBot="1" x14ac:dyDescent="0.3">
      <c r="B65" s="120"/>
      <c r="C65" s="121"/>
      <c r="D65" s="1"/>
      <c r="E65" s="1"/>
    </row>
    <row r="67" spans="1:10" ht="141" customHeight="1" x14ac:dyDescent="0.25">
      <c r="A67" s="59" t="s">
        <v>45</v>
      </c>
      <c r="B67" s="111" t="s">
        <v>65</v>
      </c>
      <c r="C67" s="111"/>
      <c r="D67" s="60"/>
    </row>
    <row r="68" spans="1:10" ht="15" customHeight="1" x14ac:dyDescent="0.25"/>
    <row r="69" spans="1:10" ht="32.25" customHeight="1" x14ac:dyDescent="0.25">
      <c r="A69" s="59" t="s">
        <v>46</v>
      </c>
      <c r="B69" s="111" t="s">
        <v>64</v>
      </c>
      <c r="C69" s="111"/>
    </row>
    <row r="70" spans="1:10" ht="15.75" thickBot="1" x14ac:dyDescent="0.3"/>
    <row r="71" spans="1:10" ht="15.75" x14ac:dyDescent="0.25">
      <c r="B71" s="112" t="s">
        <v>47</v>
      </c>
      <c r="C71" s="113"/>
      <c r="D71" s="61">
        <v>45809</v>
      </c>
      <c r="E71" s="61">
        <v>45839</v>
      </c>
      <c r="F71" s="61">
        <v>45870</v>
      </c>
      <c r="G71" s="61">
        <v>45901</v>
      </c>
      <c r="H71" s="61">
        <v>45931</v>
      </c>
      <c r="I71" s="62"/>
      <c r="J71" s="63" t="s">
        <v>13</v>
      </c>
    </row>
    <row r="72" spans="1:10" ht="17.25" x14ac:dyDescent="0.25">
      <c r="B72" s="114" t="s">
        <v>48</v>
      </c>
      <c r="C72" s="115"/>
      <c r="D72" s="64">
        <v>760</v>
      </c>
      <c r="E72" s="64">
        <v>760</v>
      </c>
      <c r="F72" s="64"/>
      <c r="G72" s="64"/>
      <c r="H72" s="64"/>
      <c r="I72" s="65"/>
      <c r="J72" s="65"/>
    </row>
  </sheetData>
  <mergeCells count="19">
    <mergeCell ref="B67:C67"/>
    <mergeCell ref="B69:C69"/>
    <mergeCell ref="B71:C71"/>
    <mergeCell ref="B72:C72"/>
    <mergeCell ref="B51:C60"/>
    <mergeCell ref="B62:C65"/>
    <mergeCell ref="B2:C2"/>
    <mergeCell ref="B8:C8"/>
    <mergeCell ref="B14:C15"/>
    <mergeCell ref="D35:H35"/>
    <mergeCell ref="D38:H38"/>
    <mergeCell ref="D25:H25"/>
    <mergeCell ref="B16:C17"/>
    <mergeCell ref="B11:C13"/>
    <mergeCell ref="B46:C46"/>
    <mergeCell ref="B9:C10"/>
    <mergeCell ref="B43:C43"/>
    <mergeCell ref="B44:C44"/>
    <mergeCell ref="B45:C45"/>
  </mergeCells>
  <pageMargins left="0.7" right="0.7" top="0.75" bottom="0.75" header="0.3" footer="0.3"/>
  <pageSetup scale="40" orientation="landscape"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CD8856E94EF54C8844AA4F23A76EB5" ma:contentTypeVersion="17" ma:contentTypeDescription="Create a new document." ma:contentTypeScope="" ma:versionID="6d3d59b8fb613ae3caa2b08025540d28">
  <xsd:schema xmlns:xsd="http://www.w3.org/2001/XMLSchema" xmlns:xs="http://www.w3.org/2001/XMLSchema" xmlns:p="http://schemas.microsoft.com/office/2006/metadata/properties" xmlns:ns2="97e57212-3e02-407f-8b2d-05f7d7f19b15" xmlns:ns3="e88bc686-2a5a-4a8c-98ae-cb9429efaf58" xmlns:ns4="5552328c-943d-4268-805b-1f781d962ef2" targetNamespace="http://schemas.microsoft.com/office/2006/metadata/properties" ma:root="true" ma:fieldsID="e86dd3fb3013eb08f1768c12aea6f8e0" ns2:_="" ns3:_="" ns4:_="">
    <xsd:import namespace="97e57212-3e02-407f-8b2d-05f7d7f19b15"/>
    <xsd:import namespace="e88bc686-2a5a-4a8c-98ae-cb9429efaf58"/>
    <xsd:import namespace="5552328c-943d-4268-805b-1f781d962ef2"/>
    <xsd:element name="properties">
      <xsd:complexType>
        <xsd:sequence>
          <xsd:element name="documentManagement">
            <xsd:complexType>
              <xsd:all>
                <xsd:element ref="ns2:mca9ac2a47d44219b4ff213ace4480ec" minOccurs="0"/>
                <xsd:element ref="ns2:TaxCatchAll" minOccurs="0"/>
                <xsd:element ref="ns2:TaxCatchAllLabel" minOccurs="0"/>
                <xsd:element ref="ns2:pgeRetentionTriggerDate" minOccurs="0"/>
                <xsd:element ref="ns3:SharedWithUsers" minOccurs="0"/>
                <xsd:element ref="ns3:SharedWithDetails" minOccurs="0"/>
                <xsd:element ref="ns4:MediaServiceMetadata" minOccurs="0"/>
                <xsd:element ref="ns4:MediaServiceFastMetadata" minOccurs="0"/>
                <xsd:element ref="ns4:MediaServiceAutoKeyPoints" minOccurs="0"/>
                <xsd:element ref="ns4:MediaServiceKeyPoint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mca9ac2a47d44219b4ff213ace4480ec" ma:index="8"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855729ee-09ea-4683-9021-30fabac2bab5}" ma:internalName="TaxCatchAll" ma:showField="CatchAllData"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55729ee-09ea-4683-9021-30fabac2bab5}" ma:internalName="TaxCatchAllLabel" ma:readOnly="true" ma:showField="CatchAllDataLabel"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pgeRetentionTriggerDate" ma:index="1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88bc686-2a5a-4a8c-98ae-cb9429efaf5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52328c-943d-4268-805b-1f781d962ef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3.xml><?xml version="1.0" encoding="utf-8"?>
<?mso-contentType ?>
<SharedContentType xmlns="Microsoft.SharePoint.Taxonomy.ContentTypeSync" SourceId="b06c99b3-cd83-43e5-b4c1-d62f316c1e37" ContentTypeId="0x0101" PreviousValue="false" LastSyncTimeStamp="2020-01-27T23:41:31.003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AAC76B-E7B3-422A-9C5C-BA52E8F46B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e88bc686-2a5a-4a8c-98ae-cb9429efaf58"/>
    <ds:schemaRef ds:uri="5552328c-943d-4268-805b-1f781d962e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 ds:uri="97e57212-3e02-407f-8b2d-05f7d7f19b15"/>
  </ds:schemaRefs>
</ds:datastoreItem>
</file>

<file path=customXml/itemProps3.xml><?xml version="1.0" encoding="utf-8"?>
<ds:datastoreItem xmlns:ds="http://schemas.openxmlformats.org/officeDocument/2006/customXml" ds:itemID="{C8F5518D-E9EF-499E-B1FB-E0853ADFB824}">
  <ds:schemaRefs>
    <ds:schemaRef ds:uri="Microsoft.SharePoint.Taxonomy.ContentTypeSync"/>
  </ds:schemaRefs>
</ds:datastoreItem>
</file>

<file path=customXml/itemProps4.xml><?xml version="1.0" encoding="utf-8"?>
<ds:datastoreItem xmlns:ds="http://schemas.openxmlformats.org/officeDocument/2006/customXml" ds:itemID="{7ADE7D72-56B6-490D-86D9-BD8DCE8781A1}">
  <ds:schemaRefs>
    <ds:schemaRef ds:uri="http://schemas.microsoft.com/sharepoint/v3/contenttype/forms"/>
  </ds:schemaRefs>
</ds:datastoreItem>
</file>

<file path=docMetadata/LabelInfo.xml><?xml version="1.0" encoding="utf-8"?>
<clbl:labelList xmlns:clbl="http://schemas.microsoft.com/office/2020/mipLabelMetadata">
  <clbl:label id="{746d2a3f-4d51-44da-b226-f025675a294d}"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IOU Excess Resources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Zahariudakis, George</cp:lastModifiedBy>
  <cp:revision/>
  <cp:lastPrinted>2025-05-19T19:24:11Z</cp:lastPrinted>
  <dcterms:created xsi:type="dcterms:W3CDTF">2021-04-08T22:24:45Z</dcterms:created>
  <dcterms:modified xsi:type="dcterms:W3CDTF">2025-05-19T19:24:16Z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0x0101000DCD8856E94EF54C8844AA4F23A76EB5</vt:lpwstr>
  </property>
  <property fmtid="{D5CDD505-2E9C-101B-9397-08002B2CF9AE}" pid="3" name="MSIP_Label_c5dfce28-a393-415c-a886-b7f3e3fd647c_Enabled">
    <vt:lpwstr>true</vt:lpwstr>
  </property>
  <property fmtid="{D5CDD505-2E9C-101B-9397-08002B2CF9AE}" pid="4" name="MSIP_Label_c5dfce28-a393-415c-a886-b7f3e3fd647c_SetDate">
    <vt:lpwstr>2023-08-17T00:22:53Z</vt:lpwstr>
  </property>
  <property fmtid="{D5CDD505-2E9C-101B-9397-08002B2CF9AE}" pid="5" name="MSIP_Label_c5dfce28-a393-415c-a886-b7f3e3fd647c_Method">
    <vt:lpwstr>Privileged</vt:lpwstr>
  </property>
  <property fmtid="{D5CDD505-2E9C-101B-9397-08002B2CF9AE}" pid="6" name="MSIP_Label_c5dfce28-a393-415c-a886-b7f3e3fd647c_Name">
    <vt:lpwstr>Confidential (With Markings)</vt:lpwstr>
  </property>
  <property fmtid="{D5CDD505-2E9C-101B-9397-08002B2CF9AE}" pid="7" name="MSIP_Label_c5dfce28-a393-415c-a886-b7f3e3fd647c_SiteId">
    <vt:lpwstr>44ae661a-ece6-41aa-bc96-7c2c85a08941</vt:lpwstr>
  </property>
  <property fmtid="{D5CDD505-2E9C-101B-9397-08002B2CF9AE}" pid="8" name="MSIP_Label_c5dfce28-a393-415c-a886-b7f3e3fd647c_ActionId">
    <vt:lpwstr>d44353a7-7cb2-4a80-b808-842661dd2134</vt:lpwstr>
  </property>
  <property fmtid="{D5CDD505-2E9C-101B-9397-08002B2CF9AE}" pid="9" name="MSIP_Label_c5dfce28-a393-415c-a886-b7f3e3fd647c_ContentBits">
    <vt:lpwstr>3</vt:lpwstr>
  </property>
</Properties>
</file>