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autoCompressPictures="0"/>
  <xr:revisionPtr revIDLastSave="0" documentId="13_ncr:1_{7A631C0C-0E9E-4805-82BE-7906FEE9B576}" xr6:coauthVersionLast="47" xr6:coauthVersionMax="47" xr10:uidLastSave="{00000000-0000-0000-0000-000000000000}"/>
  <bookViews>
    <workbookView xWindow="47880" yWindow="-120" windowWidth="29040" windowHeight="15840" tabRatio="500" firstSheet="3" activeTab="4" xr2:uid="{00000000-000D-0000-FFFF-FFFF00000000}"/>
  </bookViews>
  <sheets>
    <sheet name="PG&amp;E 2024 DR Allocations" sheetId="1" r:id="rId1"/>
    <sheet name="PG&amp;E 2024 DR Allocations wDLF" sheetId="4" r:id="rId2"/>
    <sheet name="PG&amp;E 2025 DR Allocations" sheetId="2" r:id="rId3"/>
    <sheet name="PG&amp;E 2025 DR Allocations wDLF" sheetId="5" r:id="rId4"/>
    <sheet name="PG&amp;E 2026 DR Allocations" sheetId="3" r:id="rId5"/>
    <sheet name="PG&amp;E 2026 DR Allocations wDLF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0" i="6" l="1"/>
  <c r="F110" i="6"/>
  <c r="G110" i="6"/>
  <c r="H110" i="6"/>
  <c r="I110" i="6"/>
  <c r="J110" i="6"/>
  <c r="K110" i="6"/>
  <c r="L110" i="6"/>
  <c r="M110" i="6"/>
  <c r="N110" i="6"/>
  <c r="O110" i="6"/>
  <c r="D110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E102" i="6"/>
  <c r="F102" i="6"/>
  <c r="G102" i="6"/>
  <c r="H102" i="6"/>
  <c r="I102" i="6"/>
  <c r="J102" i="6"/>
  <c r="K102" i="6"/>
  <c r="L102" i="6"/>
  <c r="M102" i="6"/>
  <c r="N102" i="6"/>
  <c r="O102" i="6"/>
  <c r="D102" i="6"/>
  <c r="E52" i="6"/>
  <c r="F52" i="6"/>
  <c r="G52" i="6"/>
  <c r="H52" i="6"/>
  <c r="I52" i="6"/>
  <c r="J52" i="6"/>
  <c r="K52" i="6"/>
  <c r="L52" i="6"/>
  <c r="M52" i="6"/>
  <c r="N52" i="6"/>
  <c r="O52" i="6"/>
  <c r="D52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49" i="6"/>
  <c r="E49" i="6"/>
  <c r="F49" i="6"/>
  <c r="G49" i="6"/>
  <c r="H49" i="6"/>
  <c r="I49" i="6"/>
  <c r="J49" i="6"/>
  <c r="K49" i="6"/>
  <c r="L49" i="6"/>
  <c r="M49" i="6"/>
  <c r="N49" i="6"/>
  <c r="O49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E44" i="6"/>
  <c r="F44" i="6"/>
  <c r="G44" i="6"/>
  <c r="H44" i="6"/>
  <c r="I44" i="6"/>
  <c r="J44" i="6"/>
  <c r="K44" i="6"/>
  <c r="L44" i="6"/>
  <c r="M44" i="6"/>
  <c r="N44" i="6"/>
  <c r="O44" i="6"/>
  <c r="D44" i="6"/>
  <c r="E43" i="6"/>
  <c r="F43" i="6"/>
  <c r="G43" i="6"/>
  <c r="H43" i="6"/>
  <c r="I43" i="6"/>
  <c r="J43" i="6"/>
  <c r="K43" i="6"/>
  <c r="L43" i="6"/>
  <c r="M43" i="6"/>
  <c r="N43" i="6"/>
  <c r="O43" i="6"/>
  <c r="D43" i="6"/>
  <c r="E34" i="6"/>
  <c r="F34" i="6"/>
  <c r="G34" i="6"/>
  <c r="H34" i="6"/>
  <c r="I34" i="6"/>
  <c r="J34" i="6"/>
  <c r="K34" i="6"/>
  <c r="L34" i="6"/>
  <c r="M34" i="6"/>
  <c r="N34" i="6"/>
  <c r="O34" i="6"/>
  <c r="D34" i="6"/>
  <c r="E25" i="6"/>
  <c r="F25" i="6"/>
  <c r="G25" i="6"/>
  <c r="H25" i="6"/>
  <c r="I25" i="6"/>
  <c r="J25" i="6"/>
  <c r="K25" i="6"/>
  <c r="L25" i="6"/>
  <c r="M25" i="6"/>
  <c r="N25" i="6"/>
  <c r="O25" i="6"/>
  <c r="D25" i="6"/>
  <c r="E16" i="6"/>
  <c r="F16" i="6"/>
  <c r="G16" i="6"/>
  <c r="H16" i="6"/>
  <c r="I16" i="6"/>
  <c r="J16" i="6"/>
  <c r="K16" i="6"/>
  <c r="L16" i="6"/>
  <c r="M16" i="6"/>
  <c r="N16" i="6"/>
  <c r="O16" i="6"/>
  <c r="D16" i="6"/>
  <c r="D43" i="3"/>
  <c r="E43" i="3"/>
  <c r="F43" i="3"/>
  <c r="G43" i="3"/>
  <c r="H43" i="3"/>
  <c r="I43" i="3"/>
  <c r="J43" i="3"/>
  <c r="K43" i="3"/>
  <c r="L43" i="3"/>
  <c r="M43" i="3"/>
  <c r="N43" i="3"/>
  <c r="O43" i="3"/>
  <c r="D44" i="3"/>
  <c r="E44" i="3"/>
  <c r="F44" i="3"/>
  <c r="G44" i="3"/>
  <c r="H44" i="3"/>
  <c r="I44" i="3"/>
  <c r="J44" i="3"/>
  <c r="K44" i="3"/>
  <c r="L44" i="3"/>
  <c r="M44" i="3"/>
  <c r="N44" i="3"/>
  <c r="O44" i="3"/>
  <c r="D45" i="3"/>
  <c r="E45" i="3"/>
  <c r="F45" i="3"/>
  <c r="G45" i="3"/>
  <c r="H45" i="3"/>
  <c r="I45" i="3"/>
  <c r="J45" i="3"/>
  <c r="K45" i="3"/>
  <c r="L45" i="3"/>
  <c r="M45" i="3"/>
  <c r="N45" i="3"/>
  <c r="O45" i="3"/>
  <c r="D46" i="3"/>
  <c r="E46" i="3"/>
  <c r="F46" i="3"/>
  <c r="G46" i="3"/>
  <c r="H46" i="3"/>
  <c r="I46" i="3"/>
  <c r="J46" i="3"/>
  <c r="K46" i="3"/>
  <c r="L46" i="3"/>
  <c r="M46" i="3"/>
  <c r="N46" i="3"/>
  <c r="O46" i="3"/>
  <c r="D47" i="3"/>
  <c r="E47" i="3"/>
  <c r="F47" i="3"/>
  <c r="G47" i="3"/>
  <c r="H47" i="3"/>
  <c r="I47" i="3"/>
  <c r="J47" i="3"/>
  <c r="K47" i="3"/>
  <c r="L47" i="3"/>
  <c r="M47" i="3"/>
  <c r="N47" i="3"/>
  <c r="O47" i="3"/>
  <c r="D48" i="3"/>
  <c r="E48" i="3"/>
  <c r="F48" i="3"/>
  <c r="G48" i="3"/>
  <c r="H48" i="3"/>
  <c r="I48" i="3"/>
  <c r="J48" i="3"/>
  <c r="K48" i="3"/>
  <c r="L48" i="3"/>
  <c r="M48" i="3"/>
  <c r="N48" i="3"/>
  <c r="O48" i="3"/>
  <c r="D49" i="3"/>
  <c r="E49" i="3"/>
  <c r="F49" i="3"/>
  <c r="G49" i="3"/>
  <c r="H49" i="3"/>
  <c r="I49" i="3"/>
  <c r="J49" i="3"/>
  <c r="K49" i="3"/>
  <c r="L49" i="3"/>
  <c r="M49" i="3"/>
  <c r="N49" i="3"/>
  <c r="O49" i="3"/>
  <c r="E42" i="3"/>
  <c r="F42" i="3"/>
  <c r="G42" i="3"/>
  <c r="H42" i="3"/>
  <c r="I42" i="3"/>
  <c r="I50" i="3" s="1"/>
  <c r="J42" i="3"/>
  <c r="J50" i="3" s="1"/>
  <c r="K42" i="3"/>
  <c r="K50" i="3" s="1"/>
  <c r="L42" i="3"/>
  <c r="L50" i="3" s="1"/>
  <c r="M42" i="3"/>
  <c r="N42" i="3"/>
  <c r="O42" i="3"/>
  <c r="D42" i="3"/>
  <c r="E41" i="3"/>
  <c r="F41" i="3"/>
  <c r="G41" i="3"/>
  <c r="H41" i="3"/>
  <c r="I41" i="3"/>
  <c r="J41" i="3"/>
  <c r="K41" i="3"/>
  <c r="L41" i="3"/>
  <c r="M41" i="3"/>
  <c r="N41" i="3"/>
  <c r="O41" i="3"/>
  <c r="D41" i="3"/>
  <c r="E32" i="3"/>
  <c r="F32" i="3"/>
  <c r="G32" i="3"/>
  <c r="H32" i="3"/>
  <c r="I32" i="3"/>
  <c r="J32" i="3"/>
  <c r="K32" i="3"/>
  <c r="L32" i="3"/>
  <c r="M32" i="3"/>
  <c r="N32" i="3"/>
  <c r="O32" i="3"/>
  <c r="D32" i="3"/>
  <c r="E23" i="3"/>
  <c r="F23" i="3"/>
  <c r="G23" i="3"/>
  <c r="H23" i="3"/>
  <c r="I23" i="3"/>
  <c r="J23" i="3"/>
  <c r="K23" i="3"/>
  <c r="L23" i="3"/>
  <c r="M23" i="3"/>
  <c r="N23" i="3"/>
  <c r="O23" i="3"/>
  <c r="D23" i="3"/>
  <c r="E14" i="3"/>
  <c r="F14" i="3"/>
  <c r="G14" i="3"/>
  <c r="H14" i="3"/>
  <c r="I14" i="3"/>
  <c r="J14" i="3"/>
  <c r="K14" i="3"/>
  <c r="L14" i="3"/>
  <c r="M14" i="3"/>
  <c r="N14" i="3"/>
  <c r="O14" i="3"/>
  <c r="D14" i="3"/>
  <c r="E51" i="5"/>
  <c r="F51" i="5"/>
  <c r="G51" i="5"/>
  <c r="H51" i="5"/>
  <c r="I51" i="5"/>
  <c r="J51" i="5"/>
  <c r="K51" i="5"/>
  <c r="L51" i="5"/>
  <c r="M51" i="5"/>
  <c r="N51" i="5"/>
  <c r="O51" i="5"/>
  <c r="D51" i="5"/>
  <c r="D44" i="5"/>
  <c r="E44" i="5"/>
  <c r="F44" i="5"/>
  <c r="G44" i="5"/>
  <c r="H44" i="5"/>
  <c r="I44" i="5"/>
  <c r="J44" i="5"/>
  <c r="K44" i="5"/>
  <c r="L44" i="5"/>
  <c r="M44" i="5"/>
  <c r="N44" i="5"/>
  <c r="O44" i="5"/>
  <c r="D45" i="5"/>
  <c r="E45" i="5"/>
  <c r="F45" i="5"/>
  <c r="G45" i="5"/>
  <c r="H45" i="5"/>
  <c r="I45" i="5"/>
  <c r="J45" i="5"/>
  <c r="K45" i="5"/>
  <c r="L45" i="5"/>
  <c r="M45" i="5"/>
  <c r="N45" i="5"/>
  <c r="O45" i="5"/>
  <c r="D46" i="5"/>
  <c r="E46" i="5"/>
  <c r="F46" i="5"/>
  <c r="G46" i="5"/>
  <c r="H46" i="5"/>
  <c r="I46" i="5"/>
  <c r="J46" i="5"/>
  <c r="K46" i="5"/>
  <c r="L46" i="5"/>
  <c r="M46" i="5"/>
  <c r="N46" i="5"/>
  <c r="O46" i="5"/>
  <c r="D47" i="5"/>
  <c r="E47" i="5"/>
  <c r="F47" i="5"/>
  <c r="G47" i="5"/>
  <c r="H47" i="5"/>
  <c r="I47" i="5"/>
  <c r="J47" i="5"/>
  <c r="K47" i="5"/>
  <c r="L47" i="5"/>
  <c r="M47" i="5"/>
  <c r="N47" i="5"/>
  <c r="O47" i="5"/>
  <c r="D48" i="5"/>
  <c r="E48" i="5"/>
  <c r="F48" i="5"/>
  <c r="G48" i="5"/>
  <c r="H48" i="5"/>
  <c r="I48" i="5"/>
  <c r="J48" i="5"/>
  <c r="K48" i="5"/>
  <c r="L48" i="5"/>
  <c r="M48" i="5"/>
  <c r="N48" i="5"/>
  <c r="O48" i="5"/>
  <c r="D49" i="5"/>
  <c r="E49" i="5"/>
  <c r="F49" i="5"/>
  <c r="G49" i="5"/>
  <c r="H49" i="5"/>
  <c r="I49" i="5"/>
  <c r="J49" i="5"/>
  <c r="K49" i="5"/>
  <c r="L49" i="5"/>
  <c r="M49" i="5"/>
  <c r="N49" i="5"/>
  <c r="O49" i="5"/>
  <c r="D50" i="5"/>
  <c r="E50" i="5"/>
  <c r="F50" i="5"/>
  <c r="G50" i="5"/>
  <c r="H50" i="5"/>
  <c r="I50" i="5"/>
  <c r="J50" i="5"/>
  <c r="K50" i="5"/>
  <c r="L50" i="5"/>
  <c r="M50" i="5"/>
  <c r="N50" i="5"/>
  <c r="O50" i="5"/>
  <c r="E43" i="5"/>
  <c r="F43" i="5"/>
  <c r="G43" i="5"/>
  <c r="H43" i="5"/>
  <c r="I43" i="5"/>
  <c r="J43" i="5"/>
  <c r="K43" i="5"/>
  <c r="L43" i="5"/>
  <c r="M43" i="5"/>
  <c r="N43" i="5"/>
  <c r="O43" i="5"/>
  <c r="D43" i="5"/>
  <c r="E42" i="5"/>
  <c r="F42" i="5"/>
  <c r="G42" i="5"/>
  <c r="H42" i="5"/>
  <c r="I42" i="5"/>
  <c r="J42" i="5"/>
  <c r="K42" i="5"/>
  <c r="L42" i="5"/>
  <c r="M42" i="5"/>
  <c r="N42" i="5"/>
  <c r="O42" i="5"/>
  <c r="D42" i="5"/>
  <c r="E33" i="5"/>
  <c r="F33" i="5"/>
  <c r="G33" i="5"/>
  <c r="H33" i="5"/>
  <c r="I33" i="5"/>
  <c r="J33" i="5"/>
  <c r="K33" i="5"/>
  <c r="L33" i="5"/>
  <c r="M33" i="5"/>
  <c r="N33" i="5"/>
  <c r="O33" i="5"/>
  <c r="D33" i="5"/>
  <c r="E24" i="5"/>
  <c r="F24" i="5"/>
  <c r="G24" i="5"/>
  <c r="H24" i="5"/>
  <c r="I24" i="5"/>
  <c r="J24" i="5"/>
  <c r="K24" i="5"/>
  <c r="L24" i="5"/>
  <c r="M24" i="5"/>
  <c r="N24" i="5"/>
  <c r="O24" i="5"/>
  <c r="D24" i="5"/>
  <c r="E15" i="5"/>
  <c r="F15" i="5"/>
  <c r="G15" i="5"/>
  <c r="H15" i="5"/>
  <c r="I15" i="5"/>
  <c r="J15" i="5"/>
  <c r="K15" i="5"/>
  <c r="L15" i="5"/>
  <c r="M15" i="5"/>
  <c r="N15" i="5"/>
  <c r="O15" i="5"/>
  <c r="D15" i="5"/>
  <c r="D43" i="2"/>
  <c r="E43" i="2"/>
  <c r="F43" i="2"/>
  <c r="G43" i="2"/>
  <c r="H43" i="2"/>
  <c r="I43" i="2"/>
  <c r="J43" i="2"/>
  <c r="K43" i="2"/>
  <c r="L43" i="2"/>
  <c r="M43" i="2"/>
  <c r="N43" i="2"/>
  <c r="O43" i="2"/>
  <c r="D44" i="2"/>
  <c r="E44" i="2"/>
  <c r="F44" i="2"/>
  <c r="G44" i="2"/>
  <c r="H44" i="2"/>
  <c r="I44" i="2"/>
  <c r="J44" i="2"/>
  <c r="K44" i="2"/>
  <c r="L44" i="2"/>
  <c r="M44" i="2"/>
  <c r="N44" i="2"/>
  <c r="O44" i="2"/>
  <c r="D45" i="2"/>
  <c r="E45" i="2"/>
  <c r="F45" i="2"/>
  <c r="G45" i="2"/>
  <c r="H45" i="2"/>
  <c r="I45" i="2"/>
  <c r="J45" i="2"/>
  <c r="K45" i="2"/>
  <c r="L45" i="2"/>
  <c r="M45" i="2"/>
  <c r="N45" i="2"/>
  <c r="O45" i="2"/>
  <c r="D46" i="2"/>
  <c r="E46" i="2"/>
  <c r="F46" i="2"/>
  <c r="G46" i="2"/>
  <c r="H46" i="2"/>
  <c r="I46" i="2"/>
  <c r="J46" i="2"/>
  <c r="K46" i="2"/>
  <c r="L46" i="2"/>
  <c r="M46" i="2"/>
  <c r="N46" i="2"/>
  <c r="O46" i="2"/>
  <c r="D47" i="2"/>
  <c r="E47" i="2"/>
  <c r="F47" i="2"/>
  <c r="G47" i="2"/>
  <c r="H47" i="2"/>
  <c r="I47" i="2"/>
  <c r="J47" i="2"/>
  <c r="K47" i="2"/>
  <c r="L47" i="2"/>
  <c r="M47" i="2"/>
  <c r="N47" i="2"/>
  <c r="O47" i="2"/>
  <c r="D48" i="2"/>
  <c r="E48" i="2"/>
  <c r="F48" i="2"/>
  <c r="G48" i="2"/>
  <c r="H48" i="2"/>
  <c r="I48" i="2"/>
  <c r="J48" i="2"/>
  <c r="K48" i="2"/>
  <c r="L48" i="2"/>
  <c r="M48" i="2"/>
  <c r="N48" i="2"/>
  <c r="O48" i="2"/>
  <c r="D49" i="2"/>
  <c r="E49" i="2"/>
  <c r="F49" i="2"/>
  <c r="G49" i="2"/>
  <c r="H49" i="2"/>
  <c r="I49" i="2"/>
  <c r="J49" i="2"/>
  <c r="K49" i="2"/>
  <c r="L49" i="2"/>
  <c r="M49" i="2"/>
  <c r="N49" i="2"/>
  <c r="O49" i="2"/>
  <c r="E42" i="2"/>
  <c r="E50" i="2" s="1"/>
  <c r="F42" i="2"/>
  <c r="F50" i="2" s="1"/>
  <c r="G42" i="2"/>
  <c r="H42" i="2"/>
  <c r="H50" i="2" s="1"/>
  <c r="I42" i="2"/>
  <c r="I50" i="2" s="1"/>
  <c r="J42" i="2"/>
  <c r="J50" i="2" s="1"/>
  <c r="K42" i="2"/>
  <c r="L42" i="2"/>
  <c r="L50" i="2" s="1"/>
  <c r="M42" i="2"/>
  <c r="M50" i="2" s="1"/>
  <c r="N42" i="2"/>
  <c r="N50" i="2" s="1"/>
  <c r="O42" i="2"/>
  <c r="D42" i="2"/>
  <c r="D50" i="2" s="1"/>
  <c r="E41" i="2"/>
  <c r="F41" i="2"/>
  <c r="G41" i="2"/>
  <c r="H41" i="2"/>
  <c r="I41" i="2"/>
  <c r="J41" i="2"/>
  <c r="K41" i="2"/>
  <c r="L41" i="2"/>
  <c r="M41" i="2"/>
  <c r="N41" i="2"/>
  <c r="O41" i="2"/>
  <c r="D41" i="2"/>
  <c r="E32" i="2"/>
  <c r="F32" i="2"/>
  <c r="G32" i="2"/>
  <c r="H32" i="2"/>
  <c r="I32" i="2"/>
  <c r="J32" i="2"/>
  <c r="K32" i="2"/>
  <c r="L32" i="2"/>
  <c r="M32" i="2"/>
  <c r="N32" i="2"/>
  <c r="O32" i="2"/>
  <c r="D32" i="2"/>
  <c r="E23" i="2"/>
  <c r="F23" i="2"/>
  <c r="G23" i="2"/>
  <c r="H23" i="2"/>
  <c r="I23" i="2"/>
  <c r="J23" i="2"/>
  <c r="K23" i="2"/>
  <c r="L23" i="2"/>
  <c r="M23" i="2"/>
  <c r="N23" i="2"/>
  <c r="O23" i="2"/>
  <c r="D23" i="2"/>
  <c r="E14" i="2"/>
  <c r="F14" i="2"/>
  <c r="G14" i="2"/>
  <c r="H14" i="2"/>
  <c r="I14" i="2"/>
  <c r="J14" i="2"/>
  <c r="K14" i="2"/>
  <c r="L14" i="2"/>
  <c r="M14" i="2"/>
  <c r="N14" i="2"/>
  <c r="O14" i="2"/>
  <c r="D14" i="2"/>
  <c r="D44" i="4"/>
  <c r="E44" i="4"/>
  <c r="F44" i="4"/>
  <c r="G44" i="4"/>
  <c r="H44" i="4"/>
  <c r="I44" i="4"/>
  <c r="J44" i="4"/>
  <c r="K44" i="4"/>
  <c r="L44" i="4"/>
  <c r="M44" i="4"/>
  <c r="N44" i="4"/>
  <c r="O44" i="4"/>
  <c r="D45" i="4"/>
  <c r="E45" i="4"/>
  <c r="F45" i="4"/>
  <c r="G45" i="4"/>
  <c r="H45" i="4"/>
  <c r="I45" i="4"/>
  <c r="J45" i="4"/>
  <c r="K45" i="4"/>
  <c r="L45" i="4"/>
  <c r="M45" i="4"/>
  <c r="N45" i="4"/>
  <c r="O45" i="4"/>
  <c r="D46" i="4"/>
  <c r="E46" i="4"/>
  <c r="F46" i="4"/>
  <c r="G46" i="4"/>
  <c r="H46" i="4"/>
  <c r="I46" i="4"/>
  <c r="J46" i="4"/>
  <c r="K46" i="4"/>
  <c r="L46" i="4"/>
  <c r="M46" i="4"/>
  <c r="N46" i="4"/>
  <c r="O46" i="4"/>
  <c r="D47" i="4"/>
  <c r="E47" i="4"/>
  <c r="F47" i="4"/>
  <c r="G47" i="4"/>
  <c r="H47" i="4"/>
  <c r="I47" i="4"/>
  <c r="J47" i="4"/>
  <c r="K47" i="4"/>
  <c r="L47" i="4"/>
  <c r="M47" i="4"/>
  <c r="N47" i="4"/>
  <c r="O47" i="4"/>
  <c r="D48" i="4"/>
  <c r="E48" i="4"/>
  <c r="F48" i="4"/>
  <c r="G48" i="4"/>
  <c r="H48" i="4"/>
  <c r="I48" i="4"/>
  <c r="J48" i="4"/>
  <c r="K48" i="4"/>
  <c r="L48" i="4"/>
  <c r="M48" i="4"/>
  <c r="N48" i="4"/>
  <c r="O48" i="4"/>
  <c r="D49" i="4"/>
  <c r="E49" i="4"/>
  <c r="F49" i="4"/>
  <c r="G49" i="4"/>
  <c r="H49" i="4"/>
  <c r="I49" i="4"/>
  <c r="J49" i="4"/>
  <c r="K49" i="4"/>
  <c r="L49" i="4"/>
  <c r="M49" i="4"/>
  <c r="N49" i="4"/>
  <c r="O49" i="4"/>
  <c r="D50" i="4"/>
  <c r="E50" i="4"/>
  <c r="F50" i="4"/>
  <c r="G50" i="4"/>
  <c r="H50" i="4"/>
  <c r="I50" i="4"/>
  <c r="J50" i="4"/>
  <c r="K50" i="4"/>
  <c r="L50" i="4"/>
  <c r="M50" i="4"/>
  <c r="N50" i="4"/>
  <c r="O50" i="4"/>
  <c r="E43" i="4"/>
  <c r="E51" i="4" s="1"/>
  <c r="F43" i="4"/>
  <c r="G43" i="4"/>
  <c r="H43" i="4"/>
  <c r="H51" i="4" s="1"/>
  <c r="I43" i="4"/>
  <c r="I51" i="4" s="1"/>
  <c r="J43" i="4"/>
  <c r="K43" i="4"/>
  <c r="L43" i="4"/>
  <c r="M43" i="4"/>
  <c r="M51" i="4" s="1"/>
  <c r="N43" i="4"/>
  <c r="O43" i="4"/>
  <c r="D43" i="4"/>
  <c r="D51" i="4" s="1"/>
  <c r="E42" i="4"/>
  <c r="F42" i="4"/>
  <c r="G42" i="4"/>
  <c r="H42" i="4"/>
  <c r="I42" i="4"/>
  <c r="J42" i="4"/>
  <c r="K42" i="4"/>
  <c r="L42" i="4"/>
  <c r="M42" i="4"/>
  <c r="N42" i="4"/>
  <c r="O42" i="4"/>
  <c r="D42" i="4"/>
  <c r="E33" i="4"/>
  <c r="F33" i="4"/>
  <c r="G33" i="4"/>
  <c r="H33" i="4"/>
  <c r="I33" i="4"/>
  <c r="J33" i="4"/>
  <c r="K33" i="4"/>
  <c r="L33" i="4"/>
  <c r="M33" i="4"/>
  <c r="N33" i="4"/>
  <c r="O33" i="4"/>
  <c r="D33" i="4"/>
  <c r="E24" i="4"/>
  <c r="F24" i="4"/>
  <c r="G24" i="4"/>
  <c r="H24" i="4"/>
  <c r="I24" i="4"/>
  <c r="J24" i="4"/>
  <c r="K24" i="4"/>
  <c r="L24" i="4"/>
  <c r="M24" i="4"/>
  <c r="N24" i="4"/>
  <c r="O24" i="4"/>
  <c r="D24" i="4"/>
  <c r="E15" i="4"/>
  <c r="F15" i="4"/>
  <c r="G15" i="4"/>
  <c r="H15" i="4"/>
  <c r="I15" i="4"/>
  <c r="J15" i="4"/>
  <c r="K15" i="4"/>
  <c r="L15" i="4"/>
  <c r="M15" i="4"/>
  <c r="N15" i="4"/>
  <c r="O15" i="4"/>
  <c r="D15" i="4"/>
  <c r="K50" i="2" l="1"/>
  <c r="O50" i="2"/>
  <c r="G50" i="2"/>
  <c r="H50" i="3"/>
  <c r="O50" i="3"/>
  <c r="G50" i="3"/>
  <c r="N50" i="3"/>
  <c r="F50" i="3"/>
  <c r="M50" i="3"/>
  <c r="E50" i="3"/>
  <c r="D50" i="3"/>
  <c r="O51" i="4"/>
  <c r="N51" i="4"/>
  <c r="F51" i="4"/>
  <c r="L51" i="4"/>
  <c r="K51" i="4"/>
  <c r="G51" i="4"/>
  <c r="J51" i="4"/>
  <c r="E43" i="1"/>
  <c r="F43" i="1"/>
  <c r="G43" i="1"/>
  <c r="H43" i="1"/>
  <c r="I43" i="1"/>
  <c r="J43" i="1"/>
  <c r="K43" i="1"/>
  <c r="L43" i="1"/>
  <c r="M43" i="1"/>
  <c r="N43" i="1"/>
  <c r="O43" i="1"/>
  <c r="E44" i="1"/>
  <c r="F44" i="1"/>
  <c r="G44" i="1"/>
  <c r="H44" i="1"/>
  <c r="I44" i="1"/>
  <c r="J44" i="1"/>
  <c r="K44" i="1"/>
  <c r="L44" i="1"/>
  <c r="M44" i="1"/>
  <c r="N44" i="1"/>
  <c r="O44" i="1"/>
  <c r="E45" i="1"/>
  <c r="F45" i="1"/>
  <c r="G45" i="1"/>
  <c r="H45" i="1"/>
  <c r="I45" i="1"/>
  <c r="J45" i="1"/>
  <c r="K45" i="1"/>
  <c r="L45" i="1"/>
  <c r="M45" i="1"/>
  <c r="N45" i="1"/>
  <c r="O45" i="1"/>
  <c r="E46" i="1"/>
  <c r="F46" i="1"/>
  <c r="G46" i="1"/>
  <c r="H46" i="1"/>
  <c r="I46" i="1"/>
  <c r="J46" i="1"/>
  <c r="K46" i="1"/>
  <c r="L46" i="1"/>
  <c r="M46" i="1"/>
  <c r="N46" i="1"/>
  <c r="O46" i="1"/>
  <c r="E47" i="1"/>
  <c r="F47" i="1"/>
  <c r="G47" i="1"/>
  <c r="H47" i="1"/>
  <c r="I47" i="1"/>
  <c r="J47" i="1"/>
  <c r="K47" i="1"/>
  <c r="L47" i="1"/>
  <c r="M47" i="1"/>
  <c r="N47" i="1"/>
  <c r="O47" i="1"/>
  <c r="E48" i="1"/>
  <c r="F48" i="1"/>
  <c r="G48" i="1"/>
  <c r="H48" i="1"/>
  <c r="I48" i="1"/>
  <c r="J48" i="1"/>
  <c r="K48" i="1"/>
  <c r="L48" i="1"/>
  <c r="M48" i="1"/>
  <c r="N48" i="1"/>
  <c r="O48" i="1"/>
  <c r="E49" i="1"/>
  <c r="F49" i="1"/>
  <c r="G49" i="1"/>
  <c r="H49" i="1"/>
  <c r="I49" i="1"/>
  <c r="J49" i="1"/>
  <c r="K49" i="1"/>
  <c r="L49" i="1"/>
  <c r="M49" i="1"/>
  <c r="N49" i="1"/>
  <c r="O49" i="1"/>
  <c r="D43" i="1"/>
  <c r="D44" i="1"/>
  <c r="D45" i="1"/>
  <c r="D46" i="1"/>
  <c r="D47" i="1"/>
  <c r="D48" i="1"/>
  <c r="D49" i="1"/>
  <c r="E42" i="1"/>
  <c r="F42" i="1"/>
  <c r="F50" i="1" s="1"/>
  <c r="G42" i="1"/>
  <c r="H42" i="1"/>
  <c r="I42" i="1"/>
  <c r="J42" i="1"/>
  <c r="K42" i="1"/>
  <c r="L42" i="1"/>
  <c r="M42" i="1"/>
  <c r="N42" i="1"/>
  <c r="N50" i="1" s="1"/>
  <c r="O42" i="1"/>
  <c r="D42" i="1"/>
  <c r="D50" i="1" s="1"/>
  <c r="E41" i="1"/>
  <c r="F41" i="1"/>
  <c r="G41" i="1"/>
  <c r="H41" i="1"/>
  <c r="I41" i="1"/>
  <c r="J41" i="1"/>
  <c r="K41" i="1"/>
  <c r="L41" i="1"/>
  <c r="M41" i="1"/>
  <c r="N41" i="1"/>
  <c r="O41" i="1"/>
  <c r="D41" i="1"/>
  <c r="E32" i="1"/>
  <c r="F32" i="1"/>
  <c r="G32" i="1"/>
  <c r="H32" i="1"/>
  <c r="I32" i="1"/>
  <c r="J32" i="1"/>
  <c r="K32" i="1"/>
  <c r="L32" i="1"/>
  <c r="M32" i="1"/>
  <c r="N32" i="1"/>
  <c r="O32" i="1"/>
  <c r="D32" i="1"/>
  <c r="E23" i="1"/>
  <c r="F23" i="1"/>
  <c r="G23" i="1"/>
  <c r="H23" i="1"/>
  <c r="I23" i="1"/>
  <c r="J23" i="1"/>
  <c r="K23" i="1"/>
  <c r="L23" i="1"/>
  <c r="M23" i="1"/>
  <c r="N23" i="1"/>
  <c r="O23" i="1"/>
  <c r="D23" i="1"/>
  <c r="E14" i="1"/>
  <c r="F14" i="1"/>
  <c r="G14" i="1"/>
  <c r="H14" i="1"/>
  <c r="I14" i="1"/>
  <c r="J14" i="1"/>
  <c r="K14" i="1"/>
  <c r="L14" i="1"/>
  <c r="M14" i="1"/>
  <c r="N14" i="1"/>
  <c r="O14" i="1"/>
  <c r="D14" i="1"/>
  <c r="E50" i="1" l="1"/>
  <c r="L50" i="1"/>
  <c r="K50" i="1"/>
  <c r="J50" i="1"/>
  <c r="M50" i="1"/>
  <c r="I50" i="1"/>
  <c r="H50" i="1"/>
  <c r="O50" i="1"/>
  <c r="G50" i="1"/>
  <c r="E61" i="1"/>
  <c r="F61" i="1"/>
  <c r="G61" i="1"/>
  <c r="H61" i="1"/>
  <c r="I61" i="1"/>
  <c r="J61" i="1"/>
  <c r="K61" i="1"/>
  <c r="L61" i="1"/>
  <c r="M61" i="1"/>
  <c r="N61" i="1"/>
  <c r="O61" i="1"/>
  <c r="D61" i="1"/>
  <c r="D63" i="4" l="1"/>
  <c r="E63" i="4"/>
  <c r="M63" i="4"/>
  <c r="N63" i="4"/>
  <c r="F63" i="4"/>
  <c r="J63" i="4"/>
  <c r="O90" i="6"/>
  <c r="N90" i="6"/>
  <c r="M90" i="6"/>
  <c r="L90" i="6"/>
  <c r="K90" i="6"/>
  <c r="J90" i="6"/>
  <c r="I90" i="6"/>
  <c r="H90" i="6"/>
  <c r="G90" i="6"/>
  <c r="F90" i="6"/>
  <c r="E90" i="6"/>
  <c r="D90" i="6"/>
  <c r="O89" i="6"/>
  <c r="N89" i="6"/>
  <c r="M89" i="6"/>
  <c r="L89" i="6"/>
  <c r="K89" i="6"/>
  <c r="J89" i="6"/>
  <c r="I89" i="6"/>
  <c r="H89" i="6"/>
  <c r="G89" i="6"/>
  <c r="F89" i="6"/>
  <c r="E89" i="6"/>
  <c r="D89" i="6"/>
  <c r="O88" i="6"/>
  <c r="N88" i="6"/>
  <c r="M88" i="6"/>
  <c r="L88" i="6"/>
  <c r="K88" i="6"/>
  <c r="J88" i="6"/>
  <c r="I88" i="6"/>
  <c r="H88" i="6"/>
  <c r="G88" i="6"/>
  <c r="F88" i="6"/>
  <c r="E88" i="6"/>
  <c r="D88" i="6"/>
  <c r="O87" i="6"/>
  <c r="N87" i="6"/>
  <c r="M87" i="6"/>
  <c r="L87" i="6"/>
  <c r="K87" i="6"/>
  <c r="J87" i="6"/>
  <c r="I87" i="6"/>
  <c r="H87" i="6"/>
  <c r="G87" i="6"/>
  <c r="F87" i="6"/>
  <c r="E87" i="6"/>
  <c r="D87" i="6"/>
  <c r="O86" i="6"/>
  <c r="N86" i="6"/>
  <c r="M86" i="6"/>
  <c r="L86" i="6"/>
  <c r="K86" i="6"/>
  <c r="J86" i="6"/>
  <c r="I86" i="6"/>
  <c r="H86" i="6"/>
  <c r="G86" i="6"/>
  <c r="F86" i="6"/>
  <c r="E86" i="6"/>
  <c r="D86" i="6"/>
  <c r="O85" i="6"/>
  <c r="N85" i="6"/>
  <c r="M85" i="6"/>
  <c r="L85" i="6"/>
  <c r="K85" i="6"/>
  <c r="J85" i="6"/>
  <c r="I85" i="6"/>
  <c r="H85" i="6"/>
  <c r="G85" i="6"/>
  <c r="F85" i="6"/>
  <c r="E85" i="6"/>
  <c r="D85" i="6"/>
  <c r="O84" i="6"/>
  <c r="N84" i="6"/>
  <c r="M84" i="6"/>
  <c r="L84" i="6"/>
  <c r="K84" i="6"/>
  <c r="J84" i="6"/>
  <c r="I84" i="6"/>
  <c r="H84" i="6"/>
  <c r="G84" i="6"/>
  <c r="F84" i="6"/>
  <c r="E84" i="6"/>
  <c r="D84" i="6"/>
  <c r="O83" i="6"/>
  <c r="N83" i="6"/>
  <c r="M83" i="6"/>
  <c r="L83" i="6"/>
  <c r="K83" i="6"/>
  <c r="J83" i="6"/>
  <c r="I83" i="6"/>
  <c r="H83" i="6"/>
  <c r="G83" i="6"/>
  <c r="F83" i="6"/>
  <c r="E83" i="6"/>
  <c r="D83" i="6"/>
  <c r="O81" i="6"/>
  <c r="N81" i="6"/>
  <c r="M81" i="6"/>
  <c r="L81" i="6"/>
  <c r="K81" i="6"/>
  <c r="J81" i="6"/>
  <c r="I81" i="6"/>
  <c r="H81" i="6"/>
  <c r="G81" i="6"/>
  <c r="F81" i="6"/>
  <c r="E81" i="6"/>
  <c r="D81" i="6"/>
  <c r="O80" i="6"/>
  <c r="N80" i="6"/>
  <c r="M80" i="6"/>
  <c r="L80" i="6"/>
  <c r="K80" i="6"/>
  <c r="J80" i="6"/>
  <c r="I80" i="6"/>
  <c r="H80" i="6"/>
  <c r="G80" i="6"/>
  <c r="F80" i="6"/>
  <c r="E80" i="6"/>
  <c r="D80" i="6"/>
  <c r="O79" i="6"/>
  <c r="N79" i="6"/>
  <c r="M79" i="6"/>
  <c r="L79" i="6"/>
  <c r="K79" i="6"/>
  <c r="J79" i="6"/>
  <c r="I79" i="6"/>
  <c r="H79" i="6"/>
  <c r="G79" i="6"/>
  <c r="F79" i="6"/>
  <c r="E79" i="6"/>
  <c r="D79" i="6"/>
  <c r="O78" i="6"/>
  <c r="N78" i="6"/>
  <c r="M78" i="6"/>
  <c r="L78" i="6"/>
  <c r="K78" i="6"/>
  <c r="J78" i="6"/>
  <c r="I78" i="6"/>
  <c r="H78" i="6"/>
  <c r="G78" i="6"/>
  <c r="F78" i="6"/>
  <c r="E78" i="6"/>
  <c r="D78" i="6"/>
  <c r="O77" i="6"/>
  <c r="N77" i="6"/>
  <c r="M77" i="6"/>
  <c r="L77" i="6"/>
  <c r="K77" i="6"/>
  <c r="J77" i="6"/>
  <c r="I77" i="6"/>
  <c r="H77" i="6"/>
  <c r="G77" i="6"/>
  <c r="F77" i="6"/>
  <c r="E77" i="6"/>
  <c r="D77" i="6"/>
  <c r="O76" i="6"/>
  <c r="N76" i="6"/>
  <c r="M76" i="6"/>
  <c r="L76" i="6"/>
  <c r="K76" i="6"/>
  <c r="J76" i="6"/>
  <c r="I76" i="6"/>
  <c r="H76" i="6"/>
  <c r="G76" i="6"/>
  <c r="F76" i="6"/>
  <c r="E76" i="6"/>
  <c r="D76" i="6"/>
  <c r="O75" i="6"/>
  <c r="N75" i="6"/>
  <c r="M75" i="6"/>
  <c r="L75" i="6"/>
  <c r="K75" i="6"/>
  <c r="J75" i="6"/>
  <c r="I75" i="6"/>
  <c r="H75" i="6"/>
  <c r="G75" i="6"/>
  <c r="F75" i="6"/>
  <c r="E75" i="6"/>
  <c r="D75" i="6"/>
  <c r="O74" i="6"/>
  <c r="N74" i="6"/>
  <c r="M74" i="6"/>
  <c r="L74" i="6"/>
  <c r="K74" i="6"/>
  <c r="J74" i="6"/>
  <c r="I74" i="6"/>
  <c r="H74" i="6"/>
  <c r="G74" i="6"/>
  <c r="F74" i="6"/>
  <c r="E74" i="6"/>
  <c r="D74" i="6"/>
  <c r="O72" i="6"/>
  <c r="N72" i="6"/>
  <c r="M72" i="6"/>
  <c r="L72" i="6"/>
  <c r="K72" i="6"/>
  <c r="J72" i="6"/>
  <c r="I72" i="6"/>
  <c r="H72" i="6"/>
  <c r="G72" i="6"/>
  <c r="F72" i="6"/>
  <c r="E72" i="6"/>
  <c r="D72" i="6"/>
  <c r="O71" i="6"/>
  <c r="N71" i="6"/>
  <c r="M71" i="6"/>
  <c r="L71" i="6"/>
  <c r="K71" i="6"/>
  <c r="J71" i="6"/>
  <c r="I71" i="6"/>
  <c r="H71" i="6"/>
  <c r="G71" i="6"/>
  <c r="F71" i="6"/>
  <c r="E71" i="6"/>
  <c r="D71" i="6"/>
  <c r="O70" i="6"/>
  <c r="N70" i="6"/>
  <c r="M70" i="6"/>
  <c r="L70" i="6"/>
  <c r="K70" i="6"/>
  <c r="J70" i="6"/>
  <c r="I70" i="6"/>
  <c r="H70" i="6"/>
  <c r="G70" i="6"/>
  <c r="F70" i="6"/>
  <c r="E70" i="6"/>
  <c r="D70" i="6"/>
  <c r="O69" i="6"/>
  <c r="N69" i="6"/>
  <c r="M69" i="6"/>
  <c r="L69" i="6"/>
  <c r="K69" i="6"/>
  <c r="J69" i="6"/>
  <c r="I69" i="6"/>
  <c r="H69" i="6"/>
  <c r="G69" i="6"/>
  <c r="F69" i="6"/>
  <c r="E69" i="6"/>
  <c r="D69" i="6"/>
  <c r="O68" i="6"/>
  <c r="N68" i="6"/>
  <c r="M68" i="6"/>
  <c r="L68" i="6"/>
  <c r="K68" i="6"/>
  <c r="J68" i="6"/>
  <c r="I68" i="6"/>
  <c r="H68" i="6"/>
  <c r="G68" i="6"/>
  <c r="F68" i="6"/>
  <c r="E68" i="6"/>
  <c r="D68" i="6"/>
  <c r="O67" i="6"/>
  <c r="N67" i="6"/>
  <c r="M67" i="6"/>
  <c r="L67" i="6"/>
  <c r="K67" i="6"/>
  <c r="J67" i="6"/>
  <c r="I67" i="6"/>
  <c r="H67" i="6"/>
  <c r="G67" i="6"/>
  <c r="F67" i="6"/>
  <c r="E67" i="6"/>
  <c r="D67" i="6"/>
  <c r="O66" i="6"/>
  <c r="N66" i="6"/>
  <c r="M66" i="6"/>
  <c r="L66" i="6"/>
  <c r="K66" i="6"/>
  <c r="J66" i="6"/>
  <c r="I66" i="6"/>
  <c r="H66" i="6"/>
  <c r="G66" i="6"/>
  <c r="F66" i="6"/>
  <c r="E66" i="6"/>
  <c r="D66" i="6"/>
  <c r="O65" i="6"/>
  <c r="N65" i="6"/>
  <c r="M65" i="6"/>
  <c r="L65" i="6"/>
  <c r="K65" i="6"/>
  <c r="J65" i="6"/>
  <c r="I65" i="6"/>
  <c r="H65" i="6"/>
  <c r="G65" i="6"/>
  <c r="F65" i="6"/>
  <c r="E65" i="6"/>
  <c r="D65" i="6"/>
  <c r="O63" i="6"/>
  <c r="N63" i="6"/>
  <c r="M63" i="6"/>
  <c r="L63" i="6"/>
  <c r="K63" i="6"/>
  <c r="J63" i="6"/>
  <c r="I63" i="6"/>
  <c r="H63" i="6"/>
  <c r="G63" i="6"/>
  <c r="F63" i="6"/>
  <c r="E63" i="6"/>
  <c r="D63" i="6"/>
  <c r="O62" i="6"/>
  <c r="N62" i="6"/>
  <c r="M62" i="6"/>
  <c r="L62" i="6"/>
  <c r="K62" i="6"/>
  <c r="J62" i="6"/>
  <c r="I62" i="6"/>
  <c r="H62" i="6"/>
  <c r="G62" i="6"/>
  <c r="F62" i="6"/>
  <c r="E62" i="6"/>
  <c r="D62" i="6"/>
  <c r="O61" i="6"/>
  <c r="N61" i="6"/>
  <c r="M61" i="6"/>
  <c r="L61" i="6"/>
  <c r="K61" i="6"/>
  <c r="J61" i="6"/>
  <c r="I61" i="6"/>
  <c r="H61" i="6"/>
  <c r="G61" i="6"/>
  <c r="F61" i="6"/>
  <c r="E61" i="6"/>
  <c r="D61" i="6"/>
  <c r="O60" i="6"/>
  <c r="N60" i="6"/>
  <c r="M60" i="6"/>
  <c r="L60" i="6"/>
  <c r="K60" i="6"/>
  <c r="J60" i="6"/>
  <c r="I60" i="6"/>
  <c r="H60" i="6"/>
  <c r="G60" i="6"/>
  <c r="F60" i="6"/>
  <c r="E60" i="6"/>
  <c r="D60" i="6"/>
  <c r="O59" i="6"/>
  <c r="N59" i="6"/>
  <c r="M59" i="6"/>
  <c r="L59" i="6"/>
  <c r="K59" i="6"/>
  <c r="J59" i="6"/>
  <c r="I59" i="6"/>
  <c r="H59" i="6"/>
  <c r="G59" i="6"/>
  <c r="F59" i="6"/>
  <c r="E59" i="6"/>
  <c r="D59" i="6"/>
  <c r="O58" i="6"/>
  <c r="N58" i="6"/>
  <c r="M58" i="6"/>
  <c r="L58" i="6"/>
  <c r="K58" i="6"/>
  <c r="J58" i="6"/>
  <c r="I58" i="6"/>
  <c r="H58" i="6"/>
  <c r="G58" i="6"/>
  <c r="F58" i="6"/>
  <c r="E58" i="6"/>
  <c r="D58" i="6"/>
  <c r="O57" i="6"/>
  <c r="N57" i="6"/>
  <c r="M57" i="6"/>
  <c r="L57" i="6"/>
  <c r="K57" i="6"/>
  <c r="J57" i="6"/>
  <c r="I57" i="6"/>
  <c r="H57" i="6"/>
  <c r="G57" i="6"/>
  <c r="F57" i="6"/>
  <c r="E57" i="6"/>
  <c r="D57" i="6"/>
  <c r="O56" i="6"/>
  <c r="N56" i="6"/>
  <c r="M56" i="6"/>
  <c r="L56" i="6"/>
  <c r="K56" i="6"/>
  <c r="J56" i="6"/>
  <c r="I56" i="6"/>
  <c r="H56" i="6"/>
  <c r="G56" i="6"/>
  <c r="F56" i="6"/>
  <c r="E56" i="6"/>
  <c r="D56" i="6"/>
  <c r="O97" i="3"/>
  <c r="N97" i="3"/>
  <c r="M97" i="3"/>
  <c r="L97" i="3"/>
  <c r="K97" i="3"/>
  <c r="J97" i="3"/>
  <c r="I97" i="3"/>
  <c r="H97" i="3"/>
  <c r="G97" i="3"/>
  <c r="F97" i="3"/>
  <c r="E97" i="3"/>
  <c r="D97" i="3"/>
  <c r="O96" i="3"/>
  <c r="N96" i="3"/>
  <c r="M96" i="3"/>
  <c r="L96" i="3"/>
  <c r="K96" i="3"/>
  <c r="J96" i="3"/>
  <c r="I96" i="3"/>
  <c r="H96" i="3"/>
  <c r="G96" i="3"/>
  <c r="F96" i="3"/>
  <c r="E96" i="3"/>
  <c r="D96" i="3"/>
  <c r="O95" i="3"/>
  <c r="N95" i="3"/>
  <c r="M95" i="3"/>
  <c r="L95" i="3"/>
  <c r="K95" i="3"/>
  <c r="J95" i="3"/>
  <c r="I95" i="3"/>
  <c r="H95" i="3"/>
  <c r="G95" i="3"/>
  <c r="F95" i="3"/>
  <c r="E95" i="3"/>
  <c r="D95" i="3"/>
  <c r="O94" i="3"/>
  <c r="N94" i="3"/>
  <c r="M94" i="3"/>
  <c r="L94" i="3"/>
  <c r="K94" i="3"/>
  <c r="J94" i="3"/>
  <c r="I94" i="3"/>
  <c r="H94" i="3"/>
  <c r="G94" i="3"/>
  <c r="F94" i="3"/>
  <c r="E94" i="3"/>
  <c r="D94" i="3"/>
  <c r="O93" i="3"/>
  <c r="N93" i="3"/>
  <c r="M93" i="3"/>
  <c r="L93" i="3"/>
  <c r="K93" i="3"/>
  <c r="J93" i="3"/>
  <c r="I93" i="3"/>
  <c r="H93" i="3"/>
  <c r="G93" i="3"/>
  <c r="F93" i="3"/>
  <c r="E93" i="3"/>
  <c r="D93" i="3"/>
  <c r="O92" i="3"/>
  <c r="N92" i="3"/>
  <c r="M92" i="3"/>
  <c r="L92" i="3"/>
  <c r="K92" i="3"/>
  <c r="J92" i="3"/>
  <c r="I92" i="3"/>
  <c r="H92" i="3"/>
  <c r="G92" i="3"/>
  <c r="F92" i="3"/>
  <c r="E92" i="3"/>
  <c r="D92" i="3"/>
  <c r="O91" i="3"/>
  <c r="N91" i="3"/>
  <c r="M91" i="3"/>
  <c r="L91" i="3"/>
  <c r="K91" i="3"/>
  <c r="J91" i="3"/>
  <c r="I91" i="3"/>
  <c r="H91" i="3"/>
  <c r="G91" i="3"/>
  <c r="F91" i="3"/>
  <c r="E91" i="3"/>
  <c r="D91" i="3"/>
  <c r="O90" i="3"/>
  <c r="N90" i="3"/>
  <c r="M90" i="3"/>
  <c r="L90" i="3"/>
  <c r="K90" i="3"/>
  <c r="J90" i="3"/>
  <c r="I90" i="3"/>
  <c r="H90" i="3"/>
  <c r="G90" i="3"/>
  <c r="F90" i="3"/>
  <c r="E90" i="3"/>
  <c r="D90" i="3"/>
  <c r="O89" i="3"/>
  <c r="O91" i="6" s="1"/>
  <c r="N89" i="3"/>
  <c r="N91" i="6" s="1"/>
  <c r="M89" i="3"/>
  <c r="M91" i="6" s="1"/>
  <c r="L89" i="3"/>
  <c r="L91" i="6" s="1"/>
  <c r="K89" i="3"/>
  <c r="K91" i="6" s="1"/>
  <c r="J89" i="3"/>
  <c r="J91" i="6" s="1"/>
  <c r="I89" i="3"/>
  <c r="I91" i="6" s="1"/>
  <c r="H89" i="3"/>
  <c r="H91" i="6" s="1"/>
  <c r="G89" i="3"/>
  <c r="G91" i="6" s="1"/>
  <c r="F89" i="3"/>
  <c r="F91" i="6" s="1"/>
  <c r="E89" i="3"/>
  <c r="E91" i="6" s="1"/>
  <c r="D89" i="3"/>
  <c r="D91" i="6" s="1"/>
  <c r="O80" i="3"/>
  <c r="O82" i="6" s="1"/>
  <c r="N80" i="3"/>
  <c r="N82" i="6" s="1"/>
  <c r="M80" i="3"/>
  <c r="M82" i="6" s="1"/>
  <c r="L80" i="3"/>
  <c r="L82" i="6" s="1"/>
  <c r="K80" i="3"/>
  <c r="K82" i="6" s="1"/>
  <c r="J80" i="3"/>
  <c r="J82" i="6" s="1"/>
  <c r="I80" i="3"/>
  <c r="I82" i="6" s="1"/>
  <c r="H80" i="3"/>
  <c r="H82" i="6" s="1"/>
  <c r="G80" i="3"/>
  <c r="G82" i="6" s="1"/>
  <c r="F80" i="3"/>
  <c r="F82" i="6" s="1"/>
  <c r="E80" i="3"/>
  <c r="E82" i="6" s="1"/>
  <c r="D80" i="3"/>
  <c r="D82" i="6" s="1"/>
  <c r="O71" i="3"/>
  <c r="O73" i="6" s="1"/>
  <c r="N71" i="3"/>
  <c r="N73" i="6" s="1"/>
  <c r="M71" i="3"/>
  <c r="M73" i="6" s="1"/>
  <c r="L71" i="3"/>
  <c r="L73" i="6" s="1"/>
  <c r="K71" i="3"/>
  <c r="K73" i="6" s="1"/>
  <c r="J71" i="3"/>
  <c r="J73" i="6" s="1"/>
  <c r="I71" i="3"/>
  <c r="I73" i="6" s="1"/>
  <c r="H71" i="3"/>
  <c r="H73" i="6" s="1"/>
  <c r="G71" i="3"/>
  <c r="G73" i="6" s="1"/>
  <c r="F71" i="3"/>
  <c r="F73" i="6" s="1"/>
  <c r="E71" i="3"/>
  <c r="E73" i="6" s="1"/>
  <c r="D71" i="3"/>
  <c r="D73" i="6" s="1"/>
  <c r="O62" i="3"/>
  <c r="N62" i="3"/>
  <c r="N64" i="6" s="1"/>
  <c r="M62" i="3"/>
  <c r="L62" i="3"/>
  <c r="L64" i="6" s="1"/>
  <c r="K62" i="3"/>
  <c r="J62" i="3"/>
  <c r="I62" i="3"/>
  <c r="I64" i="6" s="1"/>
  <c r="H62" i="3"/>
  <c r="G62" i="3"/>
  <c r="G64" i="6" s="1"/>
  <c r="F62" i="3"/>
  <c r="F64" i="6" s="1"/>
  <c r="E62" i="3"/>
  <c r="E64" i="6" s="1"/>
  <c r="D62" i="3"/>
  <c r="D64" i="6" s="1"/>
  <c r="O89" i="5"/>
  <c r="N89" i="5"/>
  <c r="M89" i="5"/>
  <c r="L89" i="5"/>
  <c r="K89" i="5"/>
  <c r="J89" i="5"/>
  <c r="I89" i="5"/>
  <c r="H89" i="5"/>
  <c r="G89" i="5"/>
  <c r="F89" i="5"/>
  <c r="E89" i="5"/>
  <c r="D89" i="5"/>
  <c r="O88" i="5"/>
  <c r="N88" i="5"/>
  <c r="M88" i="5"/>
  <c r="L88" i="5"/>
  <c r="K88" i="5"/>
  <c r="J88" i="5"/>
  <c r="I88" i="5"/>
  <c r="H88" i="5"/>
  <c r="G88" i="5"/>
  <c r="F88" i="5"/>
  <c r="E88" i="5"/>
  <c r="D88" i="5"/>
  <c r="O87" i="5"/>
  <c r="N87" i="5"/>
  <c r="M87" i="5"/>
  <c r="L87" i="5"/>
  <c r="K87" i="5"/>
  <c r="J87" i="5"/>
  <c r="I87" i="5"/>
  <c r="H87" i="5"/>
  <c r="G87" i="5"/>
  <c r="F87" i="5"/>
  <c r="E87" i="5"/>
  <c r="D87" i="5"/>
  <c r="O86" i="5"/>
  <c r="N86" i="5"/>
  <c r="M86" i="5"/>
  <c r="L86" i="5"/>
  <c r="K86" i="5"/>
  <c r="J86" i="5"/>
  <c r="I86" i="5"/>
  <c r="H86" i="5"/>
  <c r="G86" i="5"/>
  <c r="F86" i="5"/>
  <c r="E86" i="5"/>
  <c r="D86" i="5"/>
  <c r="O85" i="5"/>
  <c r="N85" i="5"/>
  <c r="M85" i="5"/>
  <c r="L85" i="5"/>
  <c r="K85" i="5"/>
  <c r="J85" i="5"/>
  <c r="I85" i="5"/>
  <c r="H85" i="5"/>
  <c r="G85" i="5"/>
  <c r="F85" i="5"/>
  <c r="E85" i="5"/>
  <c r="D85" i="5"/>
  <c r="O84" i="5"/>
  <c r="N84" i="5"/>
  <c r="M84" i="5"/>
  <c r="L84" i="5"/>
  <c r="K84" i="5"/>
  <c r="J84" i="5"/>
  <c r="I84" i="5"/>
  <c r="H84" i="5"/>
  <c r="G84" i="5"/>
  <c r="F84" i="5"/>
  <c r="E84" i="5"/>
  <c r="D84" i="5"/>
  <c r="O83" i="5"/>
  <c r="N83" i="5"/>
  <c r="M83" i="5"/>
  <c r="L83" i="5"/>
  <c r="K83" i="5"/>
  <c r="J83" i="5"/>
  <c r="I83" i="5"/>
  <c r="H83" i="5"/>
  <c r="G83" i="5"/>
  <c r="F83" i="5"/>
  <c r="E83" i="5"/>
  <c r="D83" i="5"/>
  <c r="O82" i="5"/>
  <c r="N82" i="5"/>
  <c r="M82" i="5"/>
  <c r="L82" i="5"/>
  <c r="K82" i="5"/>
  <c r="J82" i="5"/>
  <c r="I82" i="5"/>
  <c r="H82" i="5"/>
  <c r="G82" i="5"/>
  <c r="F82" i="5"/>
  <c r="E82" i="5"/>
  <c r="D82" i="5"/>
  <c r="O80" i="5"/>
  <c r="N80" i="5"/>
  <c r="M80" i="5"/>
  <c r="L80" i="5"/>
  <c r="K80" i="5"/>
  <c r="J80" i="5"/>
  <c r="I80" i="5"/>
  <c r="H80" i="5"/>
  <c r="G80" i="5"/>
  <c r="F80" i="5"/>
  <c r="E80" i="5"/>
  <c r="D80" i="5"/>
  <c r="O79" i="5"/>
  <c r="N79" i="5"/>
  <c r="M79" i="5"/>
  <c r="L79" i="5"/>
  <c r="K79" i="5"/>
  <c r="J79" i="5"/>
  <c r="I79" i="5"/>
  <c r="H79" i="5"/>
  <c r="G79" i="5"/>
  <c r="F79" i="5"/>
  <c r="E79" i="5"/>
  <c r="D79" i="5"/>
  <c r="O78" i="5"/>
  <c r="N78" i="5"/>
  <c r="M78" i="5"/>
  <c r="L78" i="5"/>
  <c r="K78" i="5"/>
  <c r="J78" i="5"/>
  <c r="I78" i="5"/>
  <c r="H78" i="5"/>
  <c r="G78" i="5"/>
  <c r="F78" i="5"/>
  <c r="E78" i="5"/>
  <c r="D78" i="5"/>
  <c r="O77" i="5"/>
  <c r="N77" i="5"/>
  <c r="M77" i="5"/>
  <c r="L77" i="5"/>
  <c r="K77" i="5"/>
  <c r="J77" i="5"/>
  <c r="I77" i="5"/>
  <c r="H77" i="5"/>
  <c r="G77" i="5"/>
  <c r="F77" i="5"/>
  <c r="E77" i="5"/>
  <c r="D77" i="5"/>
  <c r="O76" i="5"/>
  <c r="N76" i="5"/>
  <c r="M76" i="5"/>
  <c r="L76" i="5"/>
  <c r="K76" i="5"/>
  <c r="J76" i="5"/>
  <c r="I76" i="5"/>
  <c r="H76" i="5"/>
  <c r="G76" i="5"/>
  <c r="F76" i="5"/>
  <c r="E76" i="5"/>
  <c r="D76" i="5"/>
  <c r="O75" i="5"/>
  <c r="N75" i="5"/>
  <c r="M75" i="5"/>
  <c r="L75" i="5"/>
  <c r="K75" i="5"/>
  <c r="J75" i="5"/>
  <c r="I75" i="5"/>
  <c r="H75" i="5"/>
  <c r="G75" i="5"/>
  <c r="F75" i="5"/>
  <c r="E75" i="5"/>
  <c r="D75" i="5"/>
  <c r="O74" i="5"/>
  <c r="N74" i="5"/>
  <c r="M74" i="5"/>
  <c r="L74" i="5"/>
  <c r="K74" i="5"/>
  <c r="J74" i="5"/>
  <c r="I74" i="5"/>
  <c r="H74" i="5"/>
  <c r="G74" i="5"/>
  <c r="F74" i="5"/>
  <c r="E74" i="5"/>
  <c r="D74" i="5"/>
  <c r="O73" i="5"/>
  <c r="N73" i="5"/>
  <c r="M73" i="5"/>
  <c r="L73" i="5"/>
  <c r="K73" i="5"/>
  <c r="J73" i="5"/>
  <c r="I73" i="5"/>
  <c r="H73" i="5"/>
  <c r="G73" i="5"/>
  <c r="F73" i="5"/>
  <c r="E73" i="5"/>
  <c r="D73" i="5"/>
  <c r="O71" i="5"/>
  <c r="N71" i="5"/>
  <c r="M71" i="5"/>
  <c r="L71" i="5"/>
  <c r="K71" i="5"/>
  <c r="J71" i="5"/>
  <c r="I71" i="5"/>
  <c r="H71" i="5"/>
  <c r="G71" i="5"/>
  <c r="F71" i="5"/>
  <c r="E71" i="5"/>
  <c r="D71" i="5"/>
  <c r="O70" i="5"/>
  <c r="N70" i="5"/>
  <c r="M70" i="5"/>
  <c r="L70" i="5"/>
  <c r="K70" i="5"/>
  <c r="J70" i="5"/>
  <c r="I70" i="5"/>
  <c r="H70" i="5"/>
  <c r="G70" i="5"/>
  <c r="F70" i="5"/>
  <c r="E70" i="5"/>
  <c r="D70" i="5"/>
  <c r="O69" i="5"/>
  <c r="N69" i="5"/>
  <c r="M69" i="5"/>
  <c r="L69" i="5"/>
  <c r="K69" i="5"/>
  <c r="J69" i="5"/>
  <c r="I69" i="5"/>
  <c r="H69" i="5"/>
  <c r="G69" i="5"/>
  <c r="F69" i="5"/>
  <c r="E69" i="5"/>
  <c r="D69" i="5"/>
  <c r="O68" i="5"/>
  <c r="N68" i="5"/>
  <c r="M68" i="5"/>
  <c r="L68" i="5"/>
  <c r="K68" i="5"/>
  <c r="J68" i="5"/>
  <c r="I68" i="5"/>
  <c r="H68" i="5"/>
  <c r="G68" i="5"/>
  <c r="F68" i="5"/>
  <c r="E68" i="5"/>
  <c r="D68" i="5"/>
  <c r="O67" i="5"/>
  <c r="N67" i="5"/>
  <c r="M67" i="5"/>
  <c r="L67" i="5"/>
  <c r="K67" i="5"/>
  <c r="J67" i="5"/>
  <c r="I67" i="5"/>
  <c r="H67" i="5"/>
  <c r="G67" i="5"/>
  <c r="F67" i="5"/>
  <c r="E67" i="5"/>
  <c r="D67" i="5"/>
  <c r="O66" i="5"/>
  <c r="N66" i="5"/>
  <c r="M66" i="5"/>
  <c r="L66" i="5"/>
  <c r="K66" i="5"/>
  <c r="J66" i="5"/>
  <c r="I66" i="5"/>
  <c r="H66" i="5"/>
  <c r="G66" i="5"/>
  <c r="F66" i="5"/>
  <c r="E66" i="5"/>
  <c r="D66" i="5"/>
  <c r="O65" i="5"/>
  <c r="N65" i="5"/>
  <c r="M65" i="5"/>
  <c r="L65" i="5"/>
  <c r="K65" i="5"/>
  <c r="J65" i="5"/>
  <c r="I65" i="5"/>
  <c r="H65" i="5"/>
  <c r="G65" i="5"/>
  <c r="F65" i="5"/>
  <c r="E65" i="5"/>
  <c r="D65" i="5"/>
  <c r="O64" i="5"/>
  <c r="N64" i="5"/>
  <c r="M64" i="5"/>
  <c r="L64" i="5"/>
  <c r="K64" i="5"/>
  <c r="J64" i="5"/>
  <c r="I64" i="5"/>
  <c r="H64" i="5"/>
  <c r="G64" i="5"/>
  <c r="F64" i="5"/>
  <c r="E64" i="5"/>
  <c r="D64" i="5"/>
  <c r="O62" i="5"/>
  <c r="N62" i="5"/>
  <c r="M62" i="5"/>
  <c r="L62" i="5"/>
  <c r="K62" i="5"/>
  <c r="J62" i="5"/>
  <c r="I62" i="5"/>
  <c r="H62" i="5"/>
  <c r="G62" i="5"/>
  <c r="F62" i="5"/>
  <c r="E62" i="5"/>
  <c r="D62" i="5"/>
  <c r="O61" i="5"/>
  <c r="N61" i="5"/>
  <c r="M61" i="5"/>
  <c r="L61" i="5"/>
  <c r="K61" i="5"/>
  <c r="J61" i="5"/>
  <c r="I61" i="5"/>
  <c r="H61" i="5"/>
  <c r="G61" i="5"/>
  <c r="F61" i="5"/>
  <c r="E61" i="5"/>
  <c r="D61" i="5"/>
  <c r="O60" i="5"/>
  <c r="N60" i="5"/>
  <c r="M60" i="5"/>
  <c r="L60" i="5"/>
  <c r="K60" i="5"/>
  <c r="J60" i="5"/>
  <c r="I60" i="5"/>
  <c r="H60" i="5"/>
  <c r="G60" i="5"/>
  <c r="F60" i="5"/>
  <c r="E60" i="5"/>
  <c r="D60" i="5"/>
  <c r="O59" i="5"/>
  <c r="N59" i="5"/>
  <c r="M59" i="5"/>
  <c r="L59" i="5"/>
  <c r="K59" i="5"/>
  <c r="J59" i="5"/>
  <c r="I59" i="5"/>
  <c r="H59" i="5"/>
  <c r="G59" i="5"/>
  <c r="F59" i="5"/>
  <c r="E59" i="5"/>
  <c r="D59" i="5"/>
  <c r="O58" i="5"/>
  <c r="N58" i="5"/>
  <c r="M58" i="5"/>
  <c r="L58" i="5"/>
  <c r="K58" i="5"/>
  <c r="J58" i="5"/>
  <c r="I58" i="5"/>
  <c r="H58" i="5"/>
  <c r="G58" i="5"/>
  <c r="F58" i="5"/>
  <c r="E58" i="5"/>
  <c r="D58" i="5"/>
  <c r="O57" i="5"/>
  <c r="N57" i="5"/>
  <c r="M57" i="5"/>
  <c r="L57" i="5"/>
  <c r="K57" i="5"/>
  <c r="J57" i="5"/>
  <c r="I57" i="5"/>
  <c r="H57" i="5"/>
  <c r="G57" i="5"/>
  <c r="F57" i="5"/>
  <c r="E57" i="5"/>
  <c r="D57" i="5"/>
  <c r="O56" i="5"/>
  <c r="N56" i="5"/>
  <c r="M56" i="5"/>
  <c r="L56" i="5"/>
  <c r="K56" i="5"/>
  <c r="J56" i="5"/>
  <c r="I56" i="5"/>
  <c r="H56" i="5"/>
  <c r="G56" i="5"/>
  <c r="F56" i="5"/>
  <c r="E56" i="5"/>
  <c r="D56" i="5"/>
  <c r="O55" i="5"/>
  <c r="N55" i="5"/>
  <c r="M55" i="5"/>
  <c r="L55" i="5"/>
  <c r="K55" i="5"/>
  <c r="J55" i="5"/>
  <c r="I55" i="5"/>
  <c r="H55" i="5"/>
  <c r="G55" i="5"/>
  <c r="F55" i="5"/>
  <c r="E55" i="5"/>
  <c r="D55" i="5"/>
  <c r="O97" i="2"/>
  <c r="O98" i="5" s="1"/>
  <c r="O109" i="5" s="1"/>
  <c r="N97" i="2"/>
  <c r="N98" i="5" s="1"/>
  <c r="N109" i="5" s="1"/>
  <c r="M97" i="2"/>
  <c r="M98" i="5" s="1"/>
  <c r="M109" i="5" s="1"/>
  <c r="L97" i="2"/>
  <c r="L98" i="5" s="1"/>
  <c r="L109" i="5" s="1"/>
  <c r="K97" i="2"/>
  <c r="K98" i="5" s="1"/>
  <c r="K109" i="5" s="1"/>
  <c r="J97" i="2"/>
  <c r="J98" i="5" s="1"/>
  <c r="J109" i="5" s="1"/>
  <c r="I97" i="2"/>
  <c r="I98" i="5" s="1"/>
  <c r="I109" i="5" s="1"/>
  <c r="H97" i="2"/>
  <c r="H98" i="5" s="1"/>
  <c r="H109" i="5" s="1"/>
  <c r="G97" i="2"/>
  <c r="G98" i="5" s="1"/>
  <c r="G109" i="5" s="1"/>
  <c r="F97" i="2"/>
  <c r="F98" i="5" s="1"/>
  <c r="F109" i="5" s="1"/>
  <c r="E97" i="2"/>
  <c r="E98" i="5" s="1"/>
  <c r="E109" i="5" s="1"/>
  <c r="D97" i="2"/>
  <c r="D98" i="5" s="1"/>
  <c r="D109" i="5" s="1"/>
  <c r="O96" i="2"/>
  <c r="O97" i="5" s="1"/>
  <c r="O108" i="5" s="1"/>
  <c r="N96" i="2"/>
  <c r="N97" i="5" s="1"/>
  <c r="N108" i="5" s="1"/>
  <c r="M96" i="2"/>
  <c r="M97" i="5" s="1"/>
  <c r="M108" i="5" s="1"/>
  <c r="L96" i="2"/>
  <c r="L97" i="5" s="1"/>
  <c r="L108" i="5" s="1"/>
  <c r="K96" i="2"/>
  <c r="K97" i="5" s="1"/>
  <c r="K108" i="5" s="1"/>
  <c r="J96" i="2"/>
  <c r="J97" i="5" s="1"/>
  <c r="J108" i="5" s="1"/>
  <c r="I96" i="2"/>
  <c r="I97" i="5" s="1"/>
  <c r="I108" i="5" s="1"/>
  <c r="H96" i="2"/>
  <c r="H97" i="5" s="1"/>
  <c r="H108" i="5" s="1"/>
  <c r="G96" i="2"/>
  <c r="G97" i="5" s="1"/>
  <c r="G108" i="5" s="1"/>
  <c r="F96" i="2"/>
  <c r="F97" i="5" s="1"/>
  <c r="F108" i="5" s="1"/>
  <c r="E96" i="2"/>
  <c r="E97" i="5" s="1"/>
  <c r="E108" i="5" s="1"/>
  <c r="D96" i="2"/>
  <c r="D97" i="5" s="1"/>
  <c r="D108" i="5" s="1"/>
  <c r="O95" i="2"/>
  <c r="O96" i="5" s="1"/>
  <c r="O107" i="5" s="1"/>
  <c r="N95" i="2"/>
  <c r="N96" i="5" s="1"/>
  <c r="N107" i="5" s="1"/>
  <c r="M95" i="2"/>
  <c r="M96" i="5" s="1"/>
  <c r="M107" i="5" s="1"/>
  <c r="L95" i="2"/>
  <c r="L96" i="5" s="1"/>
  <c r="L107" i="5" s="1"/>
  <c r="K95" i="2"/>
  <c r="K96" i="5" s="1"/>
  <c r="K107" i="5" s="1"/>
  <c r="J95" i="2"/>
  <c r="J96" i="5" s="1"/>
  <c r="J107" i="5" s="1"/>
  <c r="I95" i="2"/>
  <c r="I96" i="5" s="1"/>
  <c r="I107" i="5" s="1"/>
  <c r="H95" i="2"/>
  <c r="H96" i="5" s="1"/>
  <c r="H107" i="5" s="1"/>
  <c r="G95" i="2"/>
  <c r="G96" i="5" s="1"/>
  <c r="G107" i="5" s="1"/>
  <c r="F95" i="2"/>
  <c r="F96" i="5" s="1"/>
  <c r="F107" i="5" s="1"/>
  <c r="E95" i="2"/>
  <c r="E96" i="5" s="1"/>
  <c r="E107" i="5" s="1"/>
  <c r="D95" i="2"/>
  <c r="D96" i="5" s="1"/>
  <c r="D107" i="5" s="1"/>
  <c r="O94" i="2"/>
  <c r="O95" i="5" s="1"/>
  <c r="O106" i="5" s="1"/>
  <c r="N94" i="2"/>
  <c r="N95" i="5" s="1"/>
  <c r="N106" i="5" s="1"/>
  <c r="M94" i="2"/>
  <c r="M95" i="5" s="1"/>
  <c r="M106" i="5" s="1"/>
  <c r="L94" i="2"/>
  <c r="L95" i="5" s="1"/>
  <c r="L106" i="5" s="1"/>
  <c r="K94" i="2"/>
  <c r="K95" i="5" s="1"/>
  <c r="K106" i="5" s="1"/>
  <c r="J94" i="2"/>
  <c r="J95" i="5" s="1"/>
  <c r="J106" i="5" s="1"/>
  <c r="I94" i="2"/>
  <c r="I95" i="5" s="1"/>
  <c r="I106" i="5" s="1"/>
  <c r="H94" i="2"/>
  <c r="H95" i="5" s="1"/>
  <c r="H106" i="5" s="1"/>
  <c r="G94" i="2"/>
  <c r="G95" i="5" s="1"/>
  <c r="G106" i="5" s="1"/>
  <c r="F94" i="2"/>
  <c r="F95" i="5" s="1"/>
  <c r="F106" i="5" s="1"/>
  <c r="E94" i="2"/>
  <c r="E95" i="5" s="1"/>
  <c r="E106" i="5" s="1"/>
  <c r="D94" i="2"/>
  <c r="D95" i="5" s="1"/>
  <c r="D106" i="5" s="1"/>
  <c r="O93" i="2"/>
  <c r="O94" i="5" s="1"/>
  <c r="O105" i="5" s="1"/>
  <c r="N93" i="2"/>
  <c r="N94" i="5" s="1"/>
  <c r="N105" i="5" s="1"/>
  <c r="M93" i="2"/>
  <c r="M94" i="5" s="1"/>
  <c r="M105" i="5" s="1"/>
  <c r="L93" i="2"/>
  <c r="L94" i="5" s="1"/>
  <c r="L105" i="5" s="1"/>
  <c r="K93" i="2"/>
  <c r="K94" i="5" s="1"/>
  <c r="K105" i="5" s="1"/>
  <c r="J93" i="2"/>
  <c r="J94" i="5" s="1"/>
  <c r="J105" i="5" s="1"/>
  <c r="I93" i="2"/>
  <c r="I94" i="5" s="1"/>
  <c r="I105" i="5" s="1"/>
  <c r="H93" i="2"/>
  <c r="H94" i="5" s="1"/>
  <c r="H105" i="5" s="1"/>
  <c r="G93" i="2"/>
  <c r="G94" i="5" s="1"/>
  <c r="G105" i="5" s="1"/>
  <c r="F93" i="2"/>
  <c r="F94" i="5" s="1"/>
  <c r="F105" i="5" s="1"/>
  <c r="E93" i="2"/>
  <c r="E94" i="5" s="1"/>
  <c r="E105" i="5" s="1"/>
  <c r="D93" i="2"/>
  <c r="D94" i="5" s="1"/>
  <c r="D105" i="5" s="1"/>
  <c r="O92" i="2"/>
  <c r="O93" i="5" s="1"/>
  <c r="O104" i="5" s="1"/>
  <c r="N92" i="2"/>
  <c r="N93" i="5" s="1"/>
  <c r="N104" i="5" s="1"/>
  <c r="M92" i="2"/>
  <c r="M93" i="5" s="1"/>
  <c r="M104" i="5" s="1"/>
  <c r="L92" i="2"/>
  <c r="L93" i="5" s="1"/>
  <c r="L104" i="5" s="1"/>
  <c r="K92" i="2"/>
  <c r="K93" i="5" s="1"/>
  <c r="K104" i="5" s="1"/>
  <c r="J92" i="2"/>
  <c r="J93" i="5" s="1"/>
  <c r="J104" i="5" s="1"/>
  <c r="I92" i="2"/>
  <c r="I93" i="5" s="1"/>
  <c r="I104" i="5" s="1"/>
  <c r="H92" i="2"/>
  <c r="H93" i="5" s="1"/>
  <c r="H104" i="5" s="1"/>
  <c r="G92" i="2"/>
  <c r="G93" i="5" s="1"/>
  <c r="G104" i="5" s="1"/>
  <c r="F92" i="2"/>
  <c r="F93" i="5" s="1"/>
  <c r="F104" i="5" s="1"/>
  <c r="E92" i="2"/>
  <c r="E93" i="5" s="1"/>
  <c r="E104" i="5" s="1"/>
  <c r="D92" i="2"/>
  <c r="D93" i="5" s="1"/>
  <c r="D104" i="5" s="1"/>
  <c r="O91" i="2"/>
  <c r="O92" i="5" s="1"/>
  <c r="O103" i="5" s="1"/>
  <c r="N91" i="2"/>
  <c r="N92" i="5" s="1"/>
  <c r="N103" i="5" s="1"/>
  <c r="M91" i="2"/>
  <c r="M92" i="5" s="1"/>
  <c r="M103" i="5" s="1"/>
  <c r="L91" i="2"/>
  <c r="L92" i="5" s="1"/>
  <c r="L103" i="5" s="1"/>
  <c r="K91" i="2"/>
  <c r="K92" i="5" s="1"/>
  <c r="K103" i="5" s="1"/>
  <c r="J91" i="2"/>
  <c r="J92" i="5" s="1"/>
  <c r="J103" i="5" s="1"/>
  <c r="I91" i="2"/>
  <c r="I92" i="5" s="1"/>
  <c r="I103" i="5" s="1"/>
  <c r="H91" i="2"/>
  <c r="H92" i="5" s="1"/>
  <c r="H103" i="5" s="1"/>
  <c r="G91" i="2"/>
  <c r="G92" i="5" s="1"/>
  <c r="G103" i="5" s="1"/>
  <c r="F91" i="2"/>
  <c r="F92" i="5" s="1"/>
  <c r="F103" i="5" s="1"/>
  <c r="E91" i="2"/>
  <c r="E92" i="5" s="1"/>
  <c r="E103" i="5" s="1"/>
  <c r="D91" i="2"/>
  <c r="D92" i="5" s="1"/>
  <c r="D103" i="5" s="1"/>
  <c r="O90" i="2"/>
  <c r="O91" i="5" s="1"/>
  <c r="O102" i="5" s="1"/>
  <c r="N90" i="2"/>
  <c r="N91" i="5" s="1"/>
  <c r="N102" i="5" s="1"/>
  <c r="M90" i="2"/>
  <c r="M91" i="5" s="1"/>
  <c r="M102" i="5" s="1"/>
  <c r="L90" i="2"/>
  <c r="L91" i="5" s="1"/>
  <c r="L102" i="5" s="1"/>
  <c r="L110" i="5" s="1"/>
  <c r="K90" i="2"/>
  <c r="K91" i="5" s="1"/>
  <c r="K102" i="5" s="1"/>
  <c r="K110" i="5" s="1"/>
  <c r="J90" i="2"/>
  <c r="J91" i="5" s="1"/>
  <c r="J102" i="5" s="1"/>
  <c r="I90" i="2"/>
  <c r="I91" i="5" s="1"/>
  <c r="I102" i="5" s="1"/>
  <c r="I110" i="5" s="1"/>
  <c r="H90" i="2"/>
  <c r="H91" i="5" s="1"/>
  <c r="H102" i="5" s="1"/>
  <c r="G90" i="2"/>
  <c r="G91" i="5" s="1"/>
  <c r="G102" i="5" s="1"/>
  <c r="F90" i="2"/>
  <c r="F91" i="5" s="1"/>
  <c r="F102" i="5" s="1"/>
  <c r="E90" i="2"/>
  <c r="E91" i="5" s="1"/>
  <c r="E102" i="5" s="1"/>
  <c r="D90" i="2"/>
  <c r="D91" i="5" s="1"/>
  <c r="D102" i="5" s="1"/>
  <c r="D110" i="5" s="1"/>
  <c r="O89" i="2"/>
  <c r="O90" i="5" s="1"/>
  <c r="N89" i="2"/>
  <c r="N90" i="5" s="1"/>
  <c r="M89" i="2"/>
  <c r="M90" i="5" s="1"/>
  <c r="L89" i="2"/>
  <c r="L90" i="5" s="1"/>
  <c r="K89" i="2"/>
  <c r="K90" i="5" s="1"/>
  <c r="J89" i="2"/>
  <c r="J90" i="5" s="1"/>
  <c r="I89" i="2"/>
  <c r="I90" i="5" s="1"/>
  <c r="H89" i="2"/>
  <c r="H90" i="5" s="1"/>
  <c r="G89" i="2"/>
  <c r="G90" i="5" s="1"/>
  <c r="F89" i="2"/>
  <c r="F90" i="5" s="1"/>
  <c r="E89" i="2"/>
  <c r="E90" i="5" s="1"/>
  <c r="D89" i="2"/>
  <c r="D90" i="5" s="1"/>
  <c r="O80" i="2"/>
  <c r="O81" i="5" s="1"/>
  <c r="N80" i="2"/>
  <c r="N81" i="5" s="1"/>
  <c r="M80" i="2"/>
  <c r="M81" i="5" s="1"/>
  <c r="L80" i="2"/>
  <c r="L81" i="5" s="1"/>
  <c r="K80" i="2"/>
  <c r="K81" i="5" s="1"/>
  <c r="J80" i="2"/>
  <c r="J81" i="5" s="1"/>
  <c r="I80" i="2"/>
  <c r="I81" i="5" s="1"/>
  <c r="H80" i="2"/>
  <c r="H81" i="5" s="1"/>
  <c r="G80" i="2"/>
  <c r="G81" i="5" s="1"/>
  <c r="F80" i="2"/>
  <c r="F81" i="5" s="1"/>
  <c r="E80" i="2"/>
  <c r="E81" i="5" s="1"/>
  <c r="D80" i="2"/>
  <c r="D81" i="5" s="1"/>
  <c r="O71" i="2"/>
  <c r="O72" i="5" s="1"/>
  <c r="N71" i="2"/>
  <c r="N72" i="5" s="1"/>
  <c r="M71" i="2"/>
  <c r="M72" i="5" s="1"/>
  <c r="L71" i="2"/>
  <c r="L72" i="5" s="1"/>
  <c r="K71" i="2"/>
  <c r="K72" i="5" s="1"/>
  <c r="J71" i="2"/>
  <c r="J72" i="5" s="1"/>
  <c r="I71" i="2"/>
  <c r="I72" i="5" s="1"/>
  <c r="H71" i="2"/>
  <c r="H72" i="5" s="1"/>
  <c r="G71" i="2"/>
  <c r="G72" i="5" s="1"/>
  <c r="F71" i="2"/>
  <c r="F72" i="5" s="1"/>
  <c r="E71" i="2"/>
  <c r="E72" i="5" s="1"/>
  <c r="D71" i="2"/>
  <c r="D72" i="5" s="1"/>
  <c r="O62" i="2"/>
  <c r="N62" i="2"/>
  <c r="N63" i="5" s="1"/>
  <c r="M62" i="2"/>
  <c r="L62" i="2"/>
  <c r="L63" i="5" s="1"/>
  <c r="K62" i="2"/>
  <c r="K98" i="2" s="1"/>
  <c r="K99" i="5" s="1"/>
  <c r="J62" i="2"/>
  <c r="J63" i="5" s="1"/>
  <c r="I62" i="2"/>
  <c r="I63" i="5" s="1"/>
  <c r="H62" i="2"/>
  <c r="G62" i="2"/>
  <c r="G63" i="5" s="1"/>
  <c r="F62" i="2"/>
  <c r="F63" i="5" s="1"/>
  <c r="E62" i="2"/>
  <c r="D62" i="2"/>
  <c r="D63" i="5" s="1"/>
  <c r="O89" i="4"/>
  <c r="N89" i="4"/>
  <c r="M89" i="4"/>
  <c r="L89" i="4"/>
  <c r="K89" i="4"/>
  <c r="J89" i="4"/>
  <c r="I89" i="4"/>
  <c r="H89" i="4"/>
  <c r="G89" i="4"/>
  <c r="F89" i="4"/>
  <c r="E89" i="4"/>
  <c r="D89" i="4"/>
  <c r="O88" i="4"/>
  <c r="N88" i="4"/>
  <c r="M88" i="4"/>
  <c r="L88" i="4"/>
  <c r="K88" i="4"/>
  <c r="J88" i="4"/>
  <c r="I88" i="4"/>
  <c r="H88" i="4"/>
  <c r="G88" i="4"/>
  <c r="F88" i="4"/>
  <c r="E88" i="4"/>
  <c r="D88" i="4"/>
  <c r="O87" i="4"/>
  <c r="N87" i="4"/>
  <c r="M87" i="4"/>
  <c r="L87" i="4"/>
  <c r="K87" i="4"/>
  <c r="J87" i="4"/>
  <c r="I87" i="4"/>
  <c r="H87" i="4"/>
  <c r="G87" i="4"/>
  <c r="F87" i="4"/>
  <c r="E87" i="4"/>
  <c r="D87" i="4"/>
  <c r="O86" i="4"/>
  <c r="N86" i="4"/>
  <c r="M86" i="4"/>
  <c r="L86" i="4"/>
  <c r="K86" i="4"/>
  <c r="J86" i="4"/>
  <c r="I86" i="4"/>
  <c r="H86" i="4"/>
  <c r="G86" i="4"/>
  <c r="F86" i="4"/>
  <c r="E86" i="4"/>
  <c r="D86" i="4"/>
  <c r="O85" i="4"/>
  <c r="N85" i="4"/>
  <c r="M85" i="4"/>
  <c r="L85" i="4"/>
  <c r="K85" i="4"/>
  <c r="J85" i="4"/>
  <c r="I85" i="4"/>
  <c r="H85" i="4"/>
  <c r="G85" i="4"/>
  <c r="F85" i="4"/>
  <c r="E85" i="4"/>
  <c r="D85" i="4"/>
  <c r="O84" i="4"/>
  <c r="N84" i="4"/>
  <c r="M84" i="4"/>
  <c r="L84" i="4"/>
  <c r="K84" i="4"/>
  <c r="J84" i="4"/>
  <c r="I84" i="4"/>
  <c r="H84" i="4"/>
  <c r="G84" i="4"/>
  <c r="F84" i="4"/>
  <c r="E84" i="4"/>
  <c r="D84" i="4"/>
  <c r="O83" i="4"/>
  <c r="N83" i="4"/>
  <c r="M83" i="4"/>
  <c r="L83" i="4"/>
  <c r="K83" i="4"/>
  <c r="J83" i="4"/>
  <c r="I83" i="4"/>
  <c r="H83" i="4"/>
  <c r="G83" i="4"/>
  <c r="F83" i="4"/>
  <c r="E83" i="4"/>
  <c r="D83" i="4"/>
  <c r="O82" i="4"/>
  <c r="N82" i="4"/>
  <c r="M82" i="4"/>
  <c r="L82" i="4"/>
  <c r="K82" i="4"/>
  <c r="J82" i="4"/>
  <c r="I82" i="4"/>
  <c r="H82" i="4"/>
  <c r="G82" i="4"/>
  <c r="F82" i="4"/>
  <c r="E82" i="4"/>
  <c r="D82" i="4"/>
  <c r="O80" i="4"/>
  <c r="N80" i="4"/>
  <c r="M80" i="4"/>
  <c r="L80" i="4"/>
  <c r="K80" i="4"/>
  <c r="J80" i="4"/>
  <c r="I80" i="4"/>
  <c r="H80" i="4"/>
  <c r="G80" i="4"/>
  <c r="F80" i="4"/>
  <c r="E80" i="4"/>
  <c r="D80" i="4"/>
  <c r="O79" i="4"/>
  <c r="N79" i="4"/>
  <c r="M79" i="4"/>
  <c r="L79" i="4"/>
  <c r="K79" i="4"/>
  <c r="J79" i="4"/>
  <c r="I79" i="4"/>
  <c r="H79" i="4"/>
  <c r="G79" i="4"/>
  <c r="F79" i="4"/>
  <c r="E79" i="4"/>
  <c r="D79" i="4"/>
  <c r="O78" i="4"/>
  <c r="N78" i="4"/>
  <c r="M78" i="4"/>
  <c r="L78" i="4"/>
  <c r="K78" i="4"/>
  <c r="J78" i="4"/>
  <c r="I78" i="4"/>
  <c r="H78" i="4"/>
  <c r="G78" i="4"/>
  <c r="F78" i="4"/>
  <c r="E78" i="4"/>
  <c r="D78" i="4"/>
  <c r="O77" i="4"/>
  <c r="N77" i="4"/>
  <c r="M77" i="4"/>
  <c r="L77" i="4"/>
  <c r="K77" i="4"/>
  <c r="J77" i="4"/>
  <c r="I77" i="4"/>
  <c r="H77" i="4"/>
  <c r="G77" i="4"/>
  <c r="F77" i="4"/>
  <c r="E77" i="4"/>
  <c r="D77" i="4"/>
  <c r="O76" i="4"/>
  <c r="N76" i="4"/>
  <c r="M76" i="4"/>
  <c r="L76" i="4"/>
  <c r="K76" i="4"/>
  <c r="J76" i="4"/>
  <c r="I76" i="4"/>
  <c r="H76" i="4"/>
  <c r="G76" i="4"/>
  <c r="F76" i="4"/>
  <c r="E76" i="4"/>
  <c r="D76" i="4"/>
  <c r="O75" i="4"/>
  <c r="N75" i="4"/>
  <c r="M75" i="4"/>
  <c r="L75" i="4"/>
  <c r="K75" i="4"/>
  <c r="J75" i="4"/>
  <c r="I75" i="4"/>
  <c r="H75" i="4"/>
  <c r="G75" i="4"/>
  <c r="F75" i="4"/>
  <c r="E75" i="4"/>
  <c r="D75" i="4"/>
  <c r="O74" i="4"/>
  <c r="N74" i="4"/>
  <c r="M74" i="4"/>
  <c r="L74" i="4"/>
  <c r="K74" i="4"/>
  <c r="J74" i="4"/>
  <c r="I74" i="4"/>
  <c r="H74" i="4"/>
  <c r="G74" i="4"/>
  <c r="F74" i="4"/>
  <c r="E74" i="4"/>
  <c r="D74" i="4"/>
  <c r="O73" i="4"/>
  <c r="N73" i="4"/>
  <c r="M73" i="4"/>
  <c r="L73" i="4"/>
  <c r="K73" i="4"/>
  <c r="J73" i="4"/>
  <c r="I73" i="4"/>
  <c r="H73" i="4"/>
  <c r="G73" i="4"/>
  <c r="F73" i="4"/>
  <c r="E73" i="4"/>
  <c r="D73" i="4"/>
  <c r="O71" i="4"/>
  <c r="N71" i="4"/>
  <c r="M71" i="4"/>
  <c r="L71" i="4"/>
  <c r="K71" i="4"/>
  <c r="J71" i="4"/>
  <c r="I71" i="4"/>
  <c r="H71" i="4"/>
  <c r="G71" i="4"/>
  <c r="F71" i="4"/>
  <c r="E71" i="4"/>
  <c r="D71" i="4"/>
  <c r="O70" i="4"/>
  <c r="N70" i="4"/>
  <c r="M70" i="4"/>
  <c r="L70" i="4"/>
  <c r="K70" i="4"/>
  <c r="J70" i="4"/>
  <c r="I70" i="4"/>
  <c r="H70" i="4"/>
  <c r="G70" i="4"/>
  <c r="F70" i="4"/>
  <c r="E70" i="4"/>
  <c r="D70" i="4"/>
  <c r="O69" i="4"/>
  <c r="N69" i="4"/>
  <c r="M69" i="4"/>
  <c r="L69" i="4"/>
  <c r="K69" i="4"/>
  <c r="J69" i="4"/>
  <c r="I69" i="4"/>
  <c r="H69" i="4"/>
  <c r="G69" i="4"/>
  <c r="F69" i="4"/>
  <c r="E69" i="4"/>
  <c r="D69" i="4"/>
  <c r="O68" i="4"/>
  <c r="N68" i="4"/>
  <c r="M68" i="4"/>
  <c r="L68" i="4"/>
  <c r="K68" i="4"/>
  <c r="J68" i="4"/>
  <c r="I68" i="4"/>
  <c r="H68" i="4"/>
  <c r="G68" i="4"/>
  <c r="F68" i="4"/>
  <c r="E68" i="4"/>
  <c r="D68" i="4"/>
  <c r="O67" i="4"/>
  <c r="N67" i="4"/>
  <c r="M67" i="4"/>
  <c r="L67" i="4"/>
  <c r="K67" i="4"/>
  <c r="J67" i="4"/>
  <c r="I67" i="4"/>
  <c r="H67" i="4"/>
  <c r="G67" i="4"/>
  <c r="F67" i="4"/>
  <c r="E67" i="4"/>
  <c r="D67" i="4"/>
  <c r="O66" i="4"/>
  <c r="N66" i="4"/>
  <c r="M66" i="4"/>
  <c r="L66" i="4"/>
  <c r="K66" i="4"/>
  <c r="J66" i="4"/>
  <c r="I66" i="4"/>
  <c r="H66" i="4"/>
  <c r="G66" i="4"/>
  <c r="F66" i="4"/>
  <c r="E66" i="4"/>
  <c r="D66" i="4"/>
  <c r="O65" i="4"/>
  <c r="N65" i="4"/>
  <c r="M65" i="4"/>
  <c r="L65" i="4"/>
  <c r="K65" i="4"/>
  <c r="J65" i="4"/>
  <c r="I65" i="4"/>
  <c r="H65" i="4"/>
  <c r="G65" i="4"/>
  <c r="F65" i="4"/>
  <c r="E65" i="4"/>
  <c r="D65" i="4"/>
  <c r="O64" i="4"/>
  <c r="N64" i="4"/>
  <c r="M64" i="4"/>
  <c r="L64" i="4"/>
  <c r="K64" i="4"/>
  <c r="J64" i="4"/>
  <c r="I64" i="4"/>
  <c r="H64" i="4"/>
  <c r="G64" i="4"/>
  <c r="F64" i="4"/>
  <c r="E64" i="4"/>
  <c r="D64" i="4"/>
  <c r="O62" i="4"/>
  <c r="N62" i="4"/>
  <c r="M62" i="4"/>
  <c r="L62" i="4"/>
  <c r="K62" i="4"/>
  <c r="J62" i="4"/>
  <c r="I62" i="4"/>
  <c r="H62" i="4"/>
  <c r="G62" i="4"/>
  <c r="F62" i="4"/>
  <c r="E62" i="4"/>
  <c r="D62" i="4"/>
  <c r="O61" i="4"/>
  <c r="N61" i="4"/>
  <c r="M61" i="4"/>
  <c r="L61" i="4"/>
  <c r="K61" i="4"/>
  <c r="J61" i="4"/>
  <c r="I61" i="4"/>
  <c r="H61" i="4"/>
  <c r="G61" i="4"/>
  <c r="F61" i="4"/>
  <c r="E61" i="4"/>
  <c r="D61" i="4"/>
  <c r="O60" i="4"/>
  <c r="N60" i="4"/>
  <c r="M60" i="4"/>
  <c r="L60" i="4"/>
  <c r="K60" i="4"/>
  <c r="J60" i="4"/>
  <c r="I60" i="4"/>
  <c r="H60" i="4"/>
  <c r="G60" i="4"/>
  <c r="F60" i="4"/>
  <c r="E60" i="4"/>
  <c r="D60" i="4"/>
  <c r="O59" i="4"/>
  <c r="N59" i="4"/>
  <c r="M59" i="4"/>
  <c r="L59" i="4"/>
  <c r="K59" i="4"/>
  <c r="J59" i="4"/>
  <c r="I59" i="4"/>
  <c r="H59" i="4"/>
  <c r="G59" i="4"/>
  <c r="F59" i="4"/>
  <c r="E59" i="4"/>
  <c r="D59" i="4"/>
  <c r="O58" i="4"/>
  <c r="N58" i="4"/>
  <c r="M58" i="4"/>
  <c r="L58" i="4"/>
  <c r="K58" i="4"/>
  <c r="J58" i="4"/>
  <c r="I58" i="4"/>
  <c r="H58" i="4"/>
  <c r="G58" i="4"/>
  <c r="F58" i="4"/>
  <c r="E58" i="4"/>
  <c r="D58" i="4"/>
  <c r="O57" i="4"/>
  <c r="N57" i="4"/>
  <c r="M57" i="4"/>
  <c r="L57" i="4"/>
  <c r="K57" i="4"/>
  <c r="J57" i="4"/>
  <c r="I57" i="4"/>
  <c r="H57" i="4"/>
  <c r="G57" i="4"/>
  <c r="F57" i="4"/>
  <c r="E57" i="4"/>
  <c r="D57" i="4"/>
  <c r="O56" i="4"/>
  <c r="N56" i="4"/>
  <c r="M56" i="4"/>
  <c r="L56" i="4"/>
  <c r="K56" i="4"/>
  <c r="J56" i="4"/>
  <c r="I56" i="4"/>
  <c r="H56" i="4"/>
  <c r="G56" i="4"/>
  <c r="F56" i="4"/>
  <c r="E56" i="4"/>
  <c r="D56" i="4"/>
  <c r="O55" i="4"/>
  <c r="N55" i="4"/>
  <c r="M55" i="4"/>
  <c r="L55" i="4"/>
  <c r="K55" i="4"/>
  <c r="J55" i="4"/>
  <c r="I55" i="4"/>
  <c r="H55" i="4"/>
  <c r="G55" i="4"/>
  <c r="F55" i="4"/>
  <c r="E55" i="4"/>
  <c r="D55" i="4"/>
  <c r="O96" i="1"/>
  <c r="N96" i="1"/>
  <c r="M96" i="1"/>
  <c r="L96" i="1"/>
  <c r="K96" i="1"/>
  <c r="J96" i="1"/>
  <c r="I96" i="1"/>
  <c r="H96" i="1"/>
  <c r="G96" i="1"/>
  <c r="F96" i="1"/>
  <c r="E96" i="1"/>
  <c r="D96" i="1"/>
  <c r="O95" i="1"/>
  <c r="N95" i="1"/>
  <c r="M95" i="1"/>
  <c r="L95" i="1"/>
  <c r="K95" i="1"/>
  <c r="J95" i="1"/>
  <c r="I95" i="1"/>
  <c r="H95" i="1"/>
  <c r="G95" i="1"/>
  <c r="F95" i="1"/>
  <c r="E95" i="1"/>
  <c r="D95" i="1"/>
  <c r="O94" i="1"/>
  <c r="N94" i="1"/>
  <c r="M94" i="1"/>
  <c r="L94" i="1"/>
  <c r="K94" i="1"/>
  <c r="J94" i="1"/>
  <c r="I94" i="1"/>
  <c r="H94" i="1"/>
  <c r="G94" i="1"/>
  <c r="F94" i="1"/>
  <c r="E94" i="1"/>
  <c r="D94" i="1"/>
  <c r="O93" i="1"/>
  <c r="N93" i="1"/>
  <c r="M93" i="1"/>
  <c r="L93" i="1"/>
  <c r="K93" i="1"/>
  <c r="J93" i="1"/>
  <c r="I93" i="1"/>
  <c r="H93" i="1"/>
  <c r="G93" i="1"/>
  <c r="F93" i="1"/>
  <c r="E93" i="1"/>
  <c r="D93" i="1"/>
  <c r="O92" i="1"/>
  <c r="N92" i="1"/>
  <c r="M92" i="1"/>
  <c r="L92" i="1"/>
  <c r="K92" i="1"/>
  <c r="J92" i="1"/>
  <c r="I92" i="1"/>
  <c r="H92" i="1"/>
  <c r="G92" i="1"/>
  <c r="F92" i="1"/>
  <c r="E92" i="1"/>
  <c r="D92" i="1"/>
  <c r="O91" i="1"/>
  <c r="N91" i="1"/>
  <c r="M91" i="1"/>
  <c r="L91" i="1"/>
  <c r="K91" i="1"/>
  <c r="J91" i="1"/>
  <c r="I91" i="1"/>
  <c r="H91" i="1"/>
  <c r="G91" i="1"/>
  <c r="F91" i="1"/>
  <c r="E91" i="1"/>
  <c r="D91" i="1"/>
  <c r="O90" i="1"/>
  <c r="N90" i="1"/>
  <c r="M90" i="1"/>
  <c r="L90" i="1"/>
  <c r="K90" i="1"/>
  <c r="J90" i="1"/>
  <c r="I90" i="1"/>
  <c r="H90" i="1"/>
  <c r="G90" i="1"/>
  <c r="F90" i="1"/>
  <c r="E90" i="1"/>
  <c r="D90" i="1"/>
  <c r="O89" i="1"/>
  <c r="N89" i="1"/>
  <c r="M89" i="1"/>
  <c r="L89" i="1"/>
  <c r="K89" i="1"/>
  <c r="J89" i="1"/>
  <c r="I89" i="1"/>
  <c r="H89" i="1"/>
  <c r="G89" i="1"/>
  <c r="F89" i="1"/>
  <c r="E89" i="1"/>
  <c r="D89" i="1"/>
  <c r="O88" i="1"/>
  <c r="O90" i="4" s="1"/>
  <c r="N88" i="1"/>
  <c r="N90" i="4" s="1"/>
  <c r="M88" i="1"/>
  <c r="M90" i="4" s="1"/>
  <c r="L88" i="1"/>
  <c r="L90" i="4" s="1"/>
  <c r="K88" i="1"/>
  <c r="K90" i="4" s="1"/>
  <c r="J88" i="1"/>
  <c r="J90" i="4" s="1"/>
  <c r="I88" i="1"/>
  <c r="I90" i="4" s="1"/>
  <c r="H88" i="1"/>
  <c r="H90" i="4" s="1"/>
  <c r="G88" i="1"/>
  <c r="G90" i="4" s="1"/>
  <c r="F88" i="1"/>
  <c r="F90" i="4" s="1"/>
  <c r="E88" i="1"/>
  <c r="E90" i="4" s="1"/>
  <c r="D88" i="1"/>
  <c r="D90" i="4" s="1"/>
  <c r="O79" i="1"/>
  <c r="O81" i="4" s="1"/>
  <c r="N79" i="1"/>
  <c r="N81" i="4" s="1"/>
  <c r="M79" i="1"/>
  <c r="M81" i="4" s="1"/>
  <c r="L79" i="1"/>
  <c r="L81" i="4" s="1"/>
  <c r="K79" i="1"/>
  <c r="K81" i="4" s="1"/>
  <c r="J79" i="1"/>
  <c r="J81" i="4" s="1"/>
  <c r="I79" i="1"/>
  <c r="I81" i="4" s="1"/>
  <c r="H79" i="1"/>
  <c r="H81" i="4" s="1"/>
  <c r="G79" i="1"/>
  <c r="G81" i="4" s="1"/>
  <c r="F79" i="1"/>
  <c r="F81" i="4" s="1"/>
  <c r="E79" i="1"/>
  <c r="E81" i="4" s="1"/>
  <c r="D79" i="1"/>
  <c r="D81" i="4" s="1"/>
  <c r="O70" i="1"/>
  <c r="O72" i="4" s="1"/>
  <c r="N70" i="1"/>
  <c r="N72" i="4" s="1"/>
  <c r="M70" i="1"/>
  <c r="M72" i="4" s="1"/>
  <c r="L70" i="1"/>
  <c r="L72" i="4" s="1"/>
  <c r="K70" i="1"/>
  <c r="K72" i="4" s="1"/>
  <c r="J70" i="1"/>
  <c r="J72" i="4" s="1"/>
  <c r="I70" i="1"/>
  <c r="I72" i="4" s="1"/>
  <c r="H70" i="1"/>
  <c r="H72" i="4" s="1"/>
  <c r="G70" i="1"/>
  <c r="G72" i="4" s="1"/>
  <c r="F70" i="1"/>
  <c r="F72" i="4" s="1"/>
  <c r="E70" i="1"/>
  <c r="E72" i="4" s="1"/>
  <c r="D70" i="1"/>
  <c r="D72" i="4" s="1"/>
  <c r="O63" i="4"/>
  <c r="L63" i="4"/>
  <c r="G63" i="4"/>
  <c r="G94" i="4" l="1"/>
  <c r="G104" i="4" s="1"/>
  <c r="G102" i="1"/>
  <c r="K97" i="4"/>
  <c r="K107" i="4" s="1"/>
  <c r="K105" i="1"/>
  <c r="L91" i="4"/>
  <c r="L101" i="4" s="1"/>
  <c r="L99" i="1"/>
  <c r="H94" i="4"/>
  <c r="H104" i="4" s="1"/>
  <c r="H102" i="1"/>
  <c r="L97" i="4"/>
  <c r="L107" i="4" s="1"/>
  <c r="L105" i="1"/>
  <c r="J91" i="4"/>
  <c r="J101" i="4" s="1"/>
  <c r="J99" i="1"/>
  <c r="F92" i="4"/>
  <c r="F102" i="4" s="1"/>
  <c r="F100" i="1"/>
  <c r="N92" i="4"/>
  <c r="N102" i="4" s="1"/>
  <c r="N100" i="1"/>
  <c r="J93" i="4"/>
  <c r="J103" i="4" s="1"/>
  <c r="J101" i="1"/>
  <c r="F94" i="4"/>
  <c r="F104" i="4" s="1"/>
  <c r="F102" i="1"/>
  <c r="N94" i="4"/>
  <c r="N104" i="4" s="1"/>
  <c r="N102" i="1"/>
  <c r="J95" i="4"/>
  <c r="J105" i="4" s="1"/>
  <c r="J103" i="1"/>
  <c r="F96" i="4"/>
  <c r="F106" i="4" s="1"/>
  <c r="F104" i="1"/>
  <c r="N96" i="4"/>
  <c r="N106" i="4" s="1"/>
  <c r="N104" i="1"/>
  <c r="J97" i="4"/>
  <c r="J107" i="4" s="1"/>
  <c r="J105" i="1"/>
  <c r="F98" i="4"/>
  <c r="F108" i="4" s="1"/>
  <c r="F106" i="1"/>
  <c r="N98" i="4"/>
  <c r="N108" i="4" s="1"/>
  <c r="N106" i="1"/>
  <c r="O92" i="4"/>
  <c r="O102" i="4" s="1"/>
  <c r="O100" i="1"/>
  <c r="O96" i="4"/>
  <c r="O106" i="4" s="1"/>
  <c r="O104" i="1"/>
  <c r="D91" i="4"/>
  <c r="D101" i="4" s="1"/>
  <c r="D99" i="1"/>
  <c r="L95" i="4"/>
  <c r="L105" i="4" s="1"/>
  <c r="L103" i="1"/>
  <c r="E91" i="4"/>
  <c r="E101" i="4" s="1"/>
  <c r="E99" i="1"/>
  <c r="M91" i="4"/>
  <c r="M101" i="4" s="1"/>
  <c r="M99" i="1"/>
  <c r="I92" i="4"/>
  <c r="I102" i="4" s="1"/>
  <c r="I100" i="1"/>
  <c r="E93" i="4"/>
  <c r="E103" i="4" s="1"/>
  <c r="E101" i="1"/>
  <c r="M93" i="4"/>
  <c r="M103" i="4" s="1"/>
  <c r="M101" i="1"/>
  <c r="I94" i="4"/>
  <c r="I104" i="4" s="1"/>
  <c r="I102" i="1"/>
  <c r="E95" i="4"/>
  <c r="E105" i="4" s="1"/>
  <c r="E103" i="1"/>
  <c r="M95" i="4"/>
  <c r="M105" i="4" s="1"/>
  <c r="M103" i="1"/>
  <c r="I96" i="4"/>
  <c r="I106" i="4" s="1"/>
  <c r="I104" i="1"/>
  <c r="E97" i="4"/>
  <c r="E107" i="4" s="1"/>
  <c r="E105" i="1"/>
  <c r="M97" i="4"/>
  <c r="M107" i="4" s="1"/>
  <c r="M105" i="1"/>
  <c r="I98" i="4"/>
  <c r="I108" i="4" s="1"/>
  <c r="I106" i="1"/>
  <c r="K91" i="4"/>
  <c r="K101" i="4" s="1"/>
  <c r="K99" i="1"/>
  <c r="O94" i="4"/>
  <c r="O104" i="4" s="1"/>
  <c r="O102" i="1"/>
  <c r="O98" i="4"/>
  <c r="O108" i="4" s="1"/>
  <c r="O106" i="1"/>
  <c r="H92" i="4"/>
  <c r="H102" i="4" s="1"/>
  <c r="H100" i="1"/>
  <c r="D95" i="4"/>
  <c r="D105" i="4" s="1"/>
  <c r="D103" i="1"/>
  <c r="H98" i="4"/>
  <c r="H108" i="4" s="1"/>
  <c r="H106" i="1"/>
  <c r="F91" i="4"/>
  <c r="F101" i="4" s="1"/>
  <c r="F109" i="4" s="1"/>
  <c r="F99" i="1"/>
  <c r="F107" i="1" s="1"/>
  <c r="N91" i="4"/>
  <c r="N101" i="4" s="1"/>
  <c r="N99" i="1"/>
  <c r="J92" i="4"/>
  <c r="J102" i="4" s="1"/>
  <c r="J100" i="1"/>
  <c r="F93" i="4"/>
  <c r="F103" i="4" s="1"/>
  <c r="F101" i="1"/>
  <c r="N93" i="4"/>
  <c r="N103" i="4" s="1"/>
  <c r="N101" i="1"/>
  <c r="J94" i="4"/>
  <c r="J104" i="4" s="1"/>
  <c r="J102" i="1"/>
  <c r="F95" i="4"/>
  <c r="F105" i="4" s="1"/>
  <c r="F103" i="1"/>
  <c r="N95" i="4"/>
  <c r="N105" i="4" s="1"/>
  <c r="N103" i="1"/>
  <c r="J96" i="4"/>
  <c r="J106" i="4" s="1"/>
  <c r="J104" i="1"/>
  <c r="F97" i="4"/>
  <c r="F107" i="4" s="1"/>
  <c r="F105" i="1"/>
  <c r="N97" i="4"/>
  <c r="N107" i="4" s="1"/>
  <c r="N105" i="1"/>
  <c r="J98" i="4"/>
  <c r="J108" i="4" s="1"/>
  <c r="J106" i="1"/>
  <c r="G92" i="4"/>
  <c r="G102" i="4" s="1"/>
  <c r="G100" i="1"/>
  <c r="K95" i="4"/>
  <c r="K105" i="4" s="1"/>
  <c r="K103" i="1"/>
  <c r="G98" i="4"/>
  <c r="G108" i="4" s="1"/>
  <c r="G106" i="1"/>
  <c r="D93" i="4"/>
  <c r="D103" i="4" s="1"/>
  <c r="D101" i="1"/>
  <c r="D97" i="4"/>
  <c r="D107" i="4" s="1"/>
  <c r="D105" i="1"/>
  <c r="G91" i="4"/>
  <c r="G101" i="4" s="1"/>
  <c r="G99" i="1"/>
  <c r="O91" i="4"/>
  <c r="O101" i="4" s="1"/>
  <c r="O99" i="1"/>
  <c r="K92" i="4"/>
  <c r="K102" i="4" s="1"/>
  <c r="K100" i="1"/>
  <c r="G93" i="4"/>
  <c r="G103" i="4" s="1"/>
  <c r="G101" i="1"/>
  <c r="O93" i="4"/>
  <c r="O103" i="4" s="1"/>
  <c r="O101" i="1"/>
  <c r="K94" i="4"/>
  <c r="K104" i="4" s="1"/>
  <c r="K102" i="1"/>
  <c r="G95" i="4"/>
  <c r="G105" i="4" s="1"/>
  <c r="G103" i="1"/>
  <c r="O95" i="4"/>
  <c r="O105" i="4" s="1"/>
  <c r="O103" i="1"/>
  <c r="K96" i="4"/>
  <c r="K106" i="4" s="1"/>
  <c r="K104" i="1"/>
  <c r="G97" i="4"/>
  <c r="G107" i="4" s="1"/>
  <c r="G105" i="1"/>
  <c r="O97" i="4"/>
  <c r="O107" i="4" s="1"/>
  <c r="O105" i="1"/>
  <c r="K98" i="4"/>
  <c r="K108" i="4" s="1"/>
  <c r="K106" i="1"/>
  <c r="H91" i="4"/>
  <c r="H101" i="4" s="1"/>
  <c r="H99" i="1"/>
  <c r="D92" i="4"/>
  <c r="D102" i="4" s="1"/>
  <c r="D100" i="1"/>
  <c r="L92" i="4"/>
  <c r="L102" i="4" s="1"/>
  <c r="L100" i="1"/>
  <c r="H93" i="4"/>
  <c r="H103" i="4" s="1"/>
  <c r="H101" i="1"/>
  <c r="D94" i="4"/>
  <c r="D104" i="4" s="1"/>
  <c r="D102" i="1"/>
  <c r="L94" i="4"/>
  <c r="L104" i="4" s="1"/>
  <c r="L102" i="1"/>
  <c r="H95" i="4"/>
  <c r="H105" i="4" s="1"/>
  <c r="H103" i="1"/>
  <c r="D96" i="4"/>
  <c r="D106" i="4" s="1"/>
  <c r="D104" i="1"/>
  <c r="L96" i="4"/>
  <c r="L106" i="4" s="1"/>
  <c r="L104" i="1"/>
  <c r="H97" i="4"/>
  <c r="H107" i="4" s="1"/>
  <c r="H105" i="1"/>
  <c r="D98" i="4"/>
  <c r="D108" i="4" s="1"/>
  <c r="D106" i="1"/>
  <c r="L98" i="4"/>
  <c r="L108" i="4" s="1"/>
  <c r="L106" i="1"/>
  <c r="K93" i="4"/>
  <c r="K103" i="4" s="1"/>
  <c r="K101" i="1"/>
  <c r="G96" i="4"/>
  <c r="G106" i="4" s="1"/>
  <c r="G104" i="1"/>
  <c r="L93" i="4"/>
  <c r="L103" i="4" s="1"/>
  <c r="L101" i="1"/>
  <c r="H96" i="4"/>
  <c r="H106" i="4" s="1"/>
  <c r="H104" i="1"/>
  <c r="I91" i="4"/>
  <c r="I101" i="4" s="1"/>
  <c r="I99" i="1"/>
  <c r="E92" i="4"/>
  <c r="E102" i="4" s="1"/>
  <c r="E100" i="1"/>
  <c r="M92" i="4"/>
  <c r="M102" i="4" s="1"/>
  <c r="M100" i="1"/>
  <c r="I93" i="4"/>
  <c r="I103" i="4" s="1"/>
  <c r="I101" i="1"/>
  <c r="E94" i="4"/>
  <c r="E104" i="4" s="1"/>
  <c r="E102" i="1"/>
  <c r="M94" i="4"/>
  <c r="M104" i="4" s="1"/>
  <c r="M102" i="1"/>
  <c r="I95" i="4"/>
  <c r="I105" i="4" s="1"/>
  <c r="I103" i="1"/>
  <c r="E96" i="4"/>
  <c r="E106" i="4" s="1"/>
  <c r="E104" i="1"/>
  <c r="M96" i="4"/>
  <c r="M106" i="4" s="1"/>
  <c r="M104" i="1"/>
  <c r="I97" i="4"/>
  <c r="I107" i="4" s="1"/>
  <c r="I105" i="1"/>
  <c r="E98" i="4"/>
  <c r="E108" i="4" s="1"/>
  <c r="E106" i="1"/>
  <c r="M98" i="4"/>
  <c r="M108" i="4" s="1"/>
  <c r="M106" i="1"/>
  <c r="E110" i="5"/>
  <c r="M110" i="5"/>
  <c r="G110" i="5"/>
  <c r="O110" i="5"/>
  <c r="F110" i="5"/>
  <c r="N110" i="5"/>
  <c r="J110" i="5"/>
  <c r="H110" i="5"/>
  <c r="K92" i="6"/>
  <c r="K101" i="3"/>
  <c r="O95" i="6"/>
  <c r="O104" i="3"/>
  <c r="D92" i="6"/>
  <c r="D101" i="3"/>
  <c r="L92" i="6"/>
  <c r="L101" i="3"/>
  <c r="H93" i="6"/>
  <c r="H102" i="3"/>
  <c r="D94" i="6"/>
  <c r="D103" i="3"/>
  <c r="L94" i="6"/>
  <c r="L103" i="3"/>
  <c r="H95" i="6"/>
  <c r="H104" i="3"/>
  <c r="D96" i="6"/>
  <c r="D105" i="3"/>
  <c r="L96" i="6"/>
  <c r="L105" i="3"/>
  <c r="H97" i="6"/>
  <c r="H106" i="3"/>
  <c r="D98" i="6"/>
  <c r="D107" i="3"/>
  <c r="L98" i="6"/>
  <c r="L107" i="3"/>
  <c r="H99" i="6"/>
  <c r="H108" i="3"/>
  <c r="K94" i="6"/>
  <c r="K103" i="3"/>
  <c r="O99" i="6"/>
  <c r="O108" i="3"/>
  <c r="E92" i="6"/>
  <c r="E101" i="3"/>
  <c r="M92" i="6"/>
  <c r="M101" i="3"/>
  <c r="I93" i="6"/>
  <c r="I102" i="3"/>
  <c r="E94" i="6"/>
  <c r="E103" i="3"/>
  <c r="M94" i="6"/>
  <c r="M103" i="3"/>
  <c r="I95" i="6"/>
  <c r="I104" i="3"/>
  <c r="E96" i="6"/>
  <c r="E105" i="3"/>
  <c r="M96" i="6"/>
  <c r="M105" i="3"/>
  <c r="I97" i="6"/>
  <c r="I106" i="3"/>
  <c r="E98" i="6"/>
  <c r="E107" i="3"/>
  <c r="M98" i="6"/>
  <c r="M107" i="3"/>
  <c r="I99" i="6"/>
  <c r="I108" i="3"/>
  <c r="K96" i="6"/>
  <c r="K105" i="3"/>
  <c r="F92" i="6"/>
  <c r="F101" i="3"/>
  <c r="N92" i="6"/>
  <c r="N101" i="3"/>
  <c r="J93" i="6"/>
  <c r="J102" i="3"/>
  <c r="F94" i="6"/>
  <c r="F103" i="3"/>
  <c r="N94" i="6"/>
  <c r="N103" i="3"/>
  <c r="J95" i="6"/>
  <c r="J104" i="3"/>
  <c r="F96" i="6"/>
  <c r="F105" i="3"/>
  <c r="N96" i="6"/>
  <c r="N105" i="3"/>
  <c r="J97" i="6"/>
  <c r="J106" i="3"/>
  <c r="F98" i="6"/>
  <c r="F107" i="3"/>
  <c r="N98" i="6"/>
  <c r="N107" i="3"/>
  <c r="J99" i="6"/>
  <c r="J108" i="3"/>
  <c r="G93" i="6"/>
  <c r="G102" i="3"/>
  <c r="O97" i="6"/>
  <c r="O106" i="3"/>
  <c r="G92" i="6"/>
  <c r="G101" i="3"/>
  <c r="O92" i="6"/>
  <c r="O101" i="3"/>
  <c r="K93" i="6"/>
  <c r="K102" i="3"/>
  <c r="G94" i="6"/>
  <c r="G103" i="3"/>
  <c r="O94" i="6"/>
  <c r="O103" i="3"/>
  <c r="K95" i="6"/>
  <c r="K104" i="3"/>
  <c r="G96" i="6"/>
  <c r="G105" i="3"/>
  <c r="O96" i="6"/>
  <c r="O105" i="3"/>
  <c r="K97" i="6"/>
  <c r="K106" i="3"/>
  <c r="G98" i="6"/>
  <c r="G107" i="3"/>
  <c r="O98" i="6"/>
  <c r="O107" i="3"/>
  <c r="K99" i="6"/>
  <c r="K108" i="3"/>
  <c r="O93" i="6"/>
  <c r="O102" i="3"/>
  <c r="K98" i="6"/>
  <c r="K107" i="3"/>
  <c r="H92" i="6"/>
  <c r="H101" i="3"/>
  <c r="D93" i="6"/>
  <c r="D102" i="3"/>
  <c r="L93" i="6"/>
  <c r="L102" i="3"/>
  <c r="H94" i="6"/>
  <c r="H103" i="3"/>
  <c r="D95" i="6"/>
  <c r="D104" i="3"/>
  <c r="L95" i="6"/>
  <c r="L104" i="3"/>
  <c r="H96" i="6"/>
  <c r="H105" i="3"/>
  <c r="D97" i="6"/>
  <c r="D106" i="3"/>
  <c r="L97" i="6"/>
  <c r="L106" i="3"/>
  <c r="H98" i="6"/>
  <c r="H107" i="3"/>
  <c r="D99" i="6"/>
  <c r="D108" i="3"/>
  <c r="L99" i="6"/>
  <c r="L108" i="3"/>
  <c r="G97" i="6"/>
  <c r="G106" i="3"/>
  <c r="I92" i="6"/>
  <c r="I101" i="3"/>
  <c r="E93" i="6"/>
  <c r="E102" i="3"/>
  <c r="M93" i="6"/>
  <c r="M102" i="3"/>
  <c r="I94" i="6"/>
  <c r="I103" i="3"/>
  <c r="E95" i="6"/>
  <c r="E104" i="3"/>
  <c r="M95" i="6"/>
  <c r="M104" i="3"/>
  <c r="I96" i="6"/>
  <c r="I105" i="3"/>
  <c r="E97" i="6"/>
  <c r="E106" i="3"/>
  <c r="M97" i="6"/>
  <c r="M106" i="3"/>
  <c r="I98" i="6"/>
  <c r="I107" i="3"/>
  <c r="E99" i="6"/>
  <c r="E108" i="3"/>
  <c r="M99" i="6"/>
  <c r="M108" i="3"/>
  <c r="G95" i="6"/>
  <c r="G104" i="3"/>
  <c r="G99" i="6"/>
  <c r="G108" i="3"/>
  <c r="J92" i="6"/>
  <c r="J101" i="3"/>
  <c r="F93" i="6"/>
  <c r="F102" i="3"/>
  <c r="N93" i="6"/>
  <c r="N102" i="3"/>
  <c r="J94" i="6"/>
  <c r="J103" i="3"/>
  <c r="F95" i="6"/>
  <c r="F104" i="3"/>
  <c r="N95" i="6"/>
  <c r="N104" i="3"/>
  <c r="J96" i="6"/>
  <c r="J105" i="3"/>
  <c r="F97" i="6"/>
  <c r="F106" i="3"/>
  <c r="N97" i="6"/>
  <c r="N106" i="3"/>
  <c r="J98" i="6"/>
  <c r="J107" i="3"/>
  <c r="F99" i="6"/>
  <c r="F108" i="3"/>
  <c r="N99" i="6"/>
  <c r="N108" i="3"/>
  <c r="J98" i="3"/>
  <c r="J100" i="6" s="1"/>
  <c r="K98" i="3"/>
  <c r="K100" i="6" s="1"/>
  <c r="E98" i="3"/>
  <c r="E100" i="6" s="1"/>
  <c r="M98" i="3"/>
  <c r="M100" i="6" s="1"/>
  <c r="E98" i="2"/>
  <c r="E99" i="5" s="1"/>
  <c r="M98" i="2"/>
  <c r="M99" i="5" s="1"/>
  <c r="H98" i="2"/>
  <c r="H99" i="5" s="1"/>
  <c r="G98" i="2"/>
  <c r="G99" i="5" s="1"/>
  <c r="O98" i="2"/>
  <c r="O99" i="5" s="1"/>
  <c r="M63" i="5"/>
  <c r="O63" i="5"/>
  <c r="J98" i="2"/>
  <c r="J99" i="5" s="1"/>
  <c r="E63" i="5"/>
  <c r="M97" i="1"/>
  <c r="M99" i="4" s="1"/>
  <c r="E97" i="1"/>
  <c r="E99" i="4" s="1"/>
  <c r="I97" i="1"/>
  <c r="I99" i="4" s="1"/>
  <c r="H97" i="1"/>
  <c r="H99" i="4" s="1"/>
  <c r="K97" i="1"/>
  <c r="K99" i="4" s="1"/>
  <c r="J64" i="6"/>
  <c r="G98" i="3"/>
  <c r="G100" i="6" s="1"/>
  <c r="O98" i="3"/>
  <c r="O100" i="6" s="1"/>
  <c r="M64" i="6"/>
  <c r="H98" i="3"/>
  <c r="H100" i="6" s="1"/>
  <c r="O64" i="6"/>
  <c r="J97" i="1"/>
  <c r="J99" i="4" s="1"/>
  <c r="D97" i="1"/>
  <c r="D99" i="4" s="1"/>
  <c r="L97" i="1"/>
  <c r="L99" i="4" s="1"/>
  <c r="H63" i="4"/>
  <c r="D98" i="2"/>
  <c r="D99" i="5" s="1"/>
  <c r="L98" i="2"/>
  <c r="L99" i="5" s="1"/>
  <c r="H63" i="5"/>
  <c r="D98" i="3"/>
  <c r="D100" i="6" s="1"/>
  <c r="L98" i="3"/>
  <c r="L100" i="6" s="1"/>
  <c r="H64" i="6"/>
  <c r="I98" i="2"/>
  <c r="I99" i="5" s="1"/>
  <c r="I98" i="3"/>
  <c r="I100" i="6" s="1"/>
  <c r="I63" i="4"/>
  <c r="F97" i="1"/>
  <c r="F99" i="4" s="1"/>
  <c r="N98" i="2"/>
  <c r="N99" i="5" s="1"/>
  <c r="F98" i="3"/>
  <c r="F100" i="6" s="1"/>
  <c r="N98" i="3"/>
  <c r="N100" i="6" s="1"/>
  <c r="G97" i="1"/>
  <c r="G99" i="4" s="1"/>
  <c r="O97" i="1"/>
  <c r="O99" i="4" s="1"/>
  <c r="K63" i="4"/>
  <c r="K63" i="5"/>
  <c r="K64" i="6"/>
  <c r="N97" i="1"/>
  <c r="N99" i="4" s="1"/>
  <c r="F98" i="2"/>
  <c r="F99" i="5" s="1"/>
  <c r="M109" i="4" l="1"/>
  <c r="L109" i="4"/>
  <c r="D107" i="1"/>
  <c r="O107" i="1"/>
  <c r="K107" i="1"/>
  <c r="E107" i="1"/>
  <c r="J107" i="1"/>
  <c r="M107" i="1"/>
  <c r="O109" i="4"/>
  <c r="K109" i="4"/>
  <c r="E109" i="4"/>
  <c r="J109" i="4"/>
  <c r="D109" i="4"/>
  <c r="L107" i="1"/>
  <c r="I107" i="1"/>
  <c r="H107" i="1"/>
  <c r="G107" i="1"/>
  <c r="N107" i="1"/>
  <c r="I109" i="4"/>
  <c r="H109" i="4"/>
  <c r="G109" i="4"/>
  <c r="N109" i="4"/>
  <c r="L109" i="3"/>
  <c r="I109" i="3"/>
  <c r="N109" i="3"/>
  <c r="D109" i="3"/>
  <c r="G109" i="3"/>
  <c r="H109" i="3"/>
  <c r="F109" i="3"/>
  <c r="M109" i="3"/>
  <c r="J109" i="3"/>
  <c r="O109" i="3"/>
  <c r="E109" i="3"/>
  <c r="K109" i="3"/>
</calcChain>
</file>

<file path=xl/sharedStrings.xml><?xml version="1.0" encoding="utf-8"?>
<sst xmlns="http://schemas.openxmlformats.org/spreadsheetml/2006/main" count="774" uniqueCount="54">
  <si>
    <r>
      <rPr>
        <b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: Please complete the Payments and monthly values per each Local Capacity Area (LCA) below. If payment for a program is from bundled customers only, enter 0. If payment is from distribution customers, enter 1. </t>
    </r>
  </si>
  <si>
    <t>Payments</t>
  </si>
  <si>
    <t>Local Capacity Area (LCA)</t>
  </si>
  <si>
    <t>Critical Peak Pricing (CPP)*** -- Residential ("SmartRate")</t>
  </si>
  <si>
    <t>0</t>
  </si>
  <si>
    <t>Greater Bay Area</t>
  </si>
  <si>
    <t>Greater Fresno Area</t>
  </si>
  <si>
    <t>Humboldt</t>
  </si>
  <si>
    <t>Kern</t>
  </si>
  <si>
    <t>Northern Coast</t>
  </si>
  <si>
    <t>Sierra</t>
  </si>
  <si>
    <t>Stockton</t>
  </si>
  <si>
    <t>Outside LCA</t>
  </si>
  <si>
    <t>Total IOU Service Area</t>
  </si>
  <si>
    <t>Critical Peak Pricing (CPP)***-- Non-Residential ("Peak Day Pricing")</t>
  </si>
  <si>
    <t>Time of Use (TOU)** -- Residential | Incremental</t>
  </si>
  <si>
    <t>1</t>
  </si>
  <si>
    <t>Time of Use (TOU)** -- Non-Residential | Incremental</t>
  </si>
  <si>
    <t>*RA Benefits for these programs/resources will be reflected in the CEC load forecast adjustments.</t>
  </si>
  <si>
    <t>**Program costs are recovered from all distribution customers</t>
  </si>
  <si>
    <t xml:space="preserve">***Program costs are recovered only from bundled  customers </t>
  </si>
  <si>
    <t>PG&amp;E Distribution Loss Factors</t>
  </si>
  <si>
    <t>1.067</t>
  </si>
  <si>
    <t>2025 Total Non Event-Based Programs/Load Modifying Resources</t>
  </si>
  <si>
    <t>PG&amp;E DR Allocations for PY2026, Estimated According to Load Impact Protocols (LIPs) Final Reports</t>
  </si>
  <si>
    <t>Average of Hourly Ex Ante Load Impacts (MW) from 4-9 PM for Jan to Feb and May to Dec; and from 5-10 PM for Mar to April at the Portfolio Level on Monthly Peak Load Days Under 1-in-2 Utility Weather Year Conditions</t>
  </si>
  <si>
    <t>Note: PG&amp;E's Load Impact Protocols Final Reports submitted on 4/3/2023 assumed the Availability Assessment Hours (AAH) for May to be 4-9 pm and averaged the hourly ex ante impacts accordingly. That AAH window for May was consistent with the AAH applicable at the time.</t>
  </si>
  <si>
    <t>PG&amp;E Demand Response (DR) Allocations for Program Year (PY) 2024, Estimated According to Load Impact Protocols (LIPs) Final Reports</t>
  </si>
  <si>
    <t>Average of Hourly Ex Ante Load Impacts (MW) from 4-9 PM for Jan to Feb and June to Dec; and from 5-10 PM for Mar to May at the Portfolio Level on Monthly Peak Load Days Under 1-in-2 Utility Weather Year Conditions</t>
  </si>
  <si>
    <t>Program Name (Non Event-Based, Load-Modifying Resources)</t>
  </si>
  <si>
    <t>Program Name (Non Event-Based, Load-Modifying Resources)*</t>
  </si>
  <si>
    <t>Program Name (Event-Based, Supply-Side Resources)</t>
  </si>
  <si>
    <t>Base Interruptible Program (BIP)</t>
  </si>
  <si>
    <t xml:space="preserve">Capacity Bidding Program Day Ahead (CBP DA) -- Non-Residential </t>
  </si>
  <si>
    <t xml:space="preserve">Capacity Bidding Program Day Ahead (CBP DA) -- Residential </t>
  </si>
  <si>
    <t>Air Conditioning Cycling (AC Cycling) -- Residential</t>
  </si>
  <si>
    <t>2024 Total Event-Based Programs, Supply-Side Resources</t>
  </si>
  <si>
    <t>2024 Total Non Event-Based Programs, Load Modifying Resources</t>
  </si>
  <si>
    <t xml:space="preserve">PG&amp;E Demand Response (DR) Allocations for Program Year (PY) 2024 Including the Distribution Loss Factor (DLF), Estimated According to Final Reports of the Load Impact Protocols (LIPs) </t>
  </si>
  <si>
    <r>
      <rPr>
        <b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>: Please complete the Payments and Local Capacity Area (LCA) columns below, inclusive of the DLF. If payment for a program is from bundled customers only, enter 0. If payment is from distribution customers, enter 1. Please include the DLF as directed in D.15-06-063 and D.23-06-029. PG&amp;E's DLF is 1.067.</t>
    </r>
  </si>
  <si>
    <r>
      <rPr>
        <b/>
        <sz val="11"/>
        <rFont val="Calibri"/>
        <family val="2"/>
        <scheme val="minor"/>
      </rPr>
      <t xml:space="preserve">Instructions: </t>
    </r>
    <r>
      <rPr>
        <sz val="11"/>
        <rFont val="Calibri"/>
        <family val="2"/>
        <scheme val="minor"/>
      </rPr>
      <t>Please complete the Payments and Local Capacity Area (LCA) columns below, inclusive of the DLF. If payment for a program is from bundled customers only, enter 0. If payment is from distribution customers, enter 1. Please include the DLF as directed in D.15-06-063 and D.23-06-029. PG&amp;E's DLF is 1.067.</t>
    </r>
  </si>
  <si>
    <t>PG&amp;E Demand Response (DR) Allocations for Program Year (PY) 2025, Estimated According to Load Impact Protocols (LIPs) Final Reports</t>
  </si>
  <si>
    <t>Program Name (Event-Based, Supply-Side Resources)*</t>
  </si>
  <si>
    <t>2024 Total for Non Event-Based Programs, Load Modifying Resources and Event-Based, Supply-Side Resources</t>
  </si>
  <si>
    <t>Capacity Bidding Program Day Ahead (CBP DA) -- Non-Residential</t>
  </si>
  <si>
    <t xml:space="preserve">PG&amp;E Demand Response (DR) Allocations for Program Year (PY) 2025 Including the Distribution Loss Factor (DLF), Estimated According to Final Reports of the Load Impact Protocols (LIPs) </t>
  </si>
  <si>
    <t xml:space="preserve">PG&amp;E Demand Response (DR) Allocations for Program Year (PY) 2026 Including the Distribution Loss Factor (DLF), Estimated According to Final Reports of the Load Impact Protocols (LIPs) </t>
  </si>
  <si>
    <t>2025 Total Event-Based Programs, Supply-Side Resources</t>
  </si>
  <si>
    <t>2025 Total Non Event-Based Programs, Load Modifying Resources</t>
  </si>
  <si>
    <t>2025 Total for Non Event-Based Programs, Load Modifying Resources and Event-Based Programs, Supply-Side Resources</t>
  </si>
  <si>
    <t>2026 Total Non Event-Based Programs, Load Modifying Resources</t>
  </si>
  <si>
    <t>2026 Total Event-Based Programs, Supply-Side Resources</t>
  </si>
  <si>
    <t>2026 Total for Non Event-Based Programs, Load Modifying Resources and Event-Based Programs, Supply-Side Resources</t>
  </si>
  <si>
    <r>
      <rPr>
        <b/>
        <sz val="14"/>
        <rFont val="Calibri"/>
        <family val="2"/>
        <scheme val="minor"/>
      </rPr>
      <t>Instructions</t>
    </r>
    <r>
      <rPr>
        <sz val="14"/>
        <rFont val="Calibri"/>
        <family val="2"/>
        <scheme val="minor"/>
      </rPr>
      <t xml:space="preserve">: Please complete the Payments and monthly values per each Local Capacity Area (LCA) below. If payment for a program is from bundled customers only, enter 0. If payment is from distribution customers, enter 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</si>
</sst>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00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0" borderId="0"/>
  </cellStyleXfs>
  <cellXfs count="210">
    <xf numFmtId="0" fontId="0" fillId="0" borderId="0" xfId="0"/>
    <xf numFmtId="0" fontId="3" fillId="0" borderId="0" xfId="0" applyFont="1"/>
    <xf numFmtId="49" fontId="7" fillId="3" borderId="2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wrapText="1"/>
    </xf>
    <xf numFmtId="2" fontId="10" fillId="0" borderId="3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0" fillId="3" borderId="0" xfId="0" applyFill="1"/>
    <xf numFmtId="49" fontId="7" fillId="3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3" fillId="0" borderId="0" xfId="0" applyFont="1"/>
    <xf numFmtId="0" fontId="13" fillId="0" borderId="0" xfId="0" applyFont="1"/>
    <xf numFmtId="0" fontId="3" fillId="0" borderId="0" xfId="0" applyFont="1" applyAlignment="1">
      <alignment horizontal="left"/>
    </xf>
    <xf numFmtId="0" fontId="7" fillId="4" borderId="3" xfId="0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center" vertical="top" wrapText="1"/>
    </xf>
    <xf numFmtId="0" fontId="7" fillId="6" borderId="2" xfId="0" applyFont="1" applyFill="1" applyBorder="1" applyAlignment="1">
      <alignment horizontal="left" vertical="center" wrapText="1"/>
    </xf>
    <xf numFmtId="49" fontId="7" fillId="8" borderId="2" xfId="0" applyNumberFormat="1" applyFont="1" applyFill="1" applyBorder="1" applyAlignment="1">
      <alignment horizontal="left" vertical="center" wrapText="1"/>
    </xf>
    <xf numFmtId="1" fontId="0" fillId="8" borderId="2" xfId="0" applyNumberFormat="1" applyFill="1" applyBorder="1" applyAlignment="1">
      <alignment horizontal="center" vertical="center"/>
    </xf>
    <xf numFmtId="49" fontId="7" fillId="9" borderId="2" xfId="0" applyNumberFormat="1" applyFont="1" applyFill="1" applyBorder="1" applyAlignment="1">
      <alignment horizontal="left" vertical="center" wrapText="1"/>
    </xf>
    <xf numFmtId="1" fontId="0" fillId="9" borderId="2" xfId="0" applyNumberFormat="1" applyFill="1" applyBorder="1" applyAlignment="1">
      <alignment horizontal="center" vertical="center"/>
    </xf>
    <xf numFmtId="1" fontId="11" fillId="9" borderId="2" xfId="0" applyNumberFormat="1" applyFont="1" applyFill="1" applyBorder="1" applyAlignment="1">
      <alignment horizontal="center" vertical="center" wrapText="1"/>
    </xf>
    <xf numFmtId="1" fontId="9" fillId="9" borderId="2" xfId="0" applyNumberFormat="1" applyFont="1" applyFill="1" applyBorder="1" applyAlignment="1">
      <alignment horizontal="center" vertical="center"/>
    </xf>
    <xf numFmtId="49" fontId="7" fillId="10" borderId="2" xfId="0" applyNumberFormat="1" applyFont="1" applyFill="1" applyBorder="1" applyAlignment="1">
      <alignment horizontal="left" vertical="center" wrapText="1"/>
    </xf>
    <xf numFmtId="1" fontId="3" fillId="10" borderId="2" xfId="0" applyNumberFormat="1" applyFont="1" applyFill="1" applyBorder="1" applyAlignment="1">
      <alignment horizontal="center" vertical="center"/>
    </xf>
    <xf numFmtId="49" fontId="7" fillId="10" borderId="3" xfId="0" applyNumberFormat="1" applyFont="1" applyFill="1" applyBorder="1" applyAlignment="1">
      <alignment horizontal="left" vertical="center" wrapText="1"/>
    </xf>
    <xf numFmtId="1" fontId="8" fillId="10" borderId="3" xfId="0" applyNumberFormat="1" applyFont="1" applyFill="1" applyBorder="1" applyAlignment="1">
      <alignment horizontal="center" vertical="center"/>
    </xf>
    <xf numFmtId="1" fontId="8" fillId="10" borderId="4" xfId="0" applyNumberFormat="1" applyFont="1" applyFill="1" applyBorder="1" applyAlignment="1">
      <alignment horizontal="center" vertical="center"/>
    </xf>
    <xf numFmtId="1" fontId="8" fillId="10" borderId="2" xfId="0" applyNumberFormat="1" applyFont="1" applyFill="1" applyBorder="1" applyAlignment="1">
      <alignment horizontal="center" vertical="center"/>
    </xf>
    <xf numFmtId="1" fontId="8" fillId="10" borderId="5" xfId="0" applyNumberFormat="1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left" vertical="center" wrapText="1"/>
    </xf>
    <xf numFmtId="0" fontId="7" fillId="11" borderId="2" xfId="0" applyFont="1" applyFill="1" applyBorder="1" applyAlignment="1">
      <alignment horizontal="center" vertical="center" wrapText="1"/>
    </xf>
    <xf numFmtId="17" fontId="7" fillId="11" borderId="2" xfId="0" applyNumberFormat="1" applyFont="1" applyFill="1" applyBorder="1" applyAlignment="1">
      <alignment horizontal="center" vertical="center" wrapText="1"/>
    </xf>
    <xf numFmtId="17" fontId="7" fillId="11" borderId="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top" wrapText="1"/>
    </xf>
    <xf numFmtId="49" fontId="7" fillId="8" borderId="2" xfId="0" applyNumberFormat="1" applyFont="1" applyFill="1" applyBorder="1" applyAlignment="1">
      <alignment horizontal="left" vertical="center" wrapText="1"/>
    </xf>
    <xf numFmtId="1" fontId="1" fillId="8" borderId="2" xfId="0" applyNumberFormat="1" applyFont="1" applyFill="1" applyBorder="1" applyAlignment="1">
      <alignment horizontal="center" vertical="center"/>
    </xf>
    <xf numFmtId="1" fontId="9" fillId="8" borderId="2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7" fillId="12" borderId="2" xfId="0" applyNumberFormat="1" applyFont="1" applyFill="1" applyBorder="1" applyAlignment="1">
      <alignment horizontal="center" vertical="center" wrapText="1"/>
    </xf>
    <xf numFmtId="1" fontId="9" fillId="8" borderId="2" xfId="0" applyNumberFormat="1" applyFont="1" applyFill="1" applyBorder="1" applyAlignment="1">
      <alignment horizontal="center" vertical="top" wrapText="1"/>
    </xf>
    <xf numFmtId="49" fontId="9" fillId="8" borderId="2" xfId="0" applyNumberFormat="1" applyFont="1" applyFill="1" applyBorder="1" applyAlignment="1">
      <alignment horizontal="left" vertical="center" wrapText="1"/>
    </xf>
    <xf numFmtId="1" fontId="7" fillId="8" borderId="2" xfId="0" applyNumberFormat="1" applyFont="1" applyFill="1" applyBorder="1" applyAlignment="1">
      <alignment horizontal="center" vertical="center" wrapText="1"/>
    </xf>
    <xf numFmtId="1" fontId="7" fillId="8" borderId="2" xfId="0" applyNumberFormat="1" applyFont="1" applyFill="1" applyBorder="1" applyAlignment="1">
      <alignment horizontal="center" vertical="top" wrapText="1"/>
    </xf>
    <xf numFmtId="1" fontId="1" fillId="9" borderId="2" xfId="0" applyNumberFormat="1" applyFont="1" applyFill="1" applyBorder="1" applyAlignment="1">
      <alignment horizontal="center" vertical="center"/>
    </xf>
    <xf numFmtId="1" fontId="1" fillId="10" borderId="2" xfId="0" applyNumberFormat="1" applyFont="1" applyFill="1" applyBorder="1" applyAlignment="1">
      <alignment horizontal="center" vertical="center"/>
    </xf>
    <xf numFmtId="1" fontId="9" fillId="10" borderId="2" xfId="0" applyNumberFormat="1" applyFont="1" applyFill="1" applyBorder="1" applyAlignment="1">
      <alignment horizontal="center" vertical="top" wrapText="1"/>
    </xf>
    <xf numFmtId="1" fontId="7" fillId="10" borderId="2" xfId="0" applyNumberFormat="1" applyFont="1" applyFill="1" applyBorder="1" applyAlignment="1">
      <alignment horizontal="center" vertical="top" wrapText="1"/>
    </xf>
    <xf numFmtId="1" fontId="10" fillId="10" borderId="2" xfId="0" applyNumberFormat="1" applyFont="1" applyFill="1" applyBorder="1" applyAlignment="1">
      <alignment horizontal="center"/>
    </xf>
    <xf numFmtId="1" fontId="8" fillId="10" borderId="2" xfId="0" applyNumberFormat="1" applyFont="1" applyFill="1" applyBorder="1" applyAlignment="1">
      <alignment horizontal="center"/>
    </xf>
    <xf numFmtId="2" fontId="7" fillId="12" borderId="2" xfId="0" applyNumberFormat="1" applyFont="1" applyFill="1" applyBorder="1" applyAlignment="1">
      <alignment horizontal="left" vertical="top" wrapText="1"/>
    </xf>
    <xf numFmtId="1" fontId="12" fillId="10" borderId="2" xfId="0" applyNumberFormat="1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left" vertical="center" wrapText="1"/>
    </xf>
    <xf numFmtId="1" fontId="3" fillId="9" borderId="2" xfId="0" applyNumberFormat="1" applyFont="1" applyFill="1" applyBorder="1" applyAlignment="1">
      <alignment horizontal="center" vertical="center"/>
    </xf>
    <xf numFmtId="1" fontId="12" fillId="9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 wrapText="1"/>
    </xf>
    <xf numFmtId="0" fontId="7" fillId="15" borderId="2" xfId="0" applyFont="1" applyFill="1" applyBorder="1" applyAlignment="1">
      <alignment horizontal="left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top" wrapText="1"/>
    </xf>
    <xf numFmtId="49" fontId="9" fillId="0" borderId="14" xfId="0" applyNumberFormat="1" applyFont="1" applyBorder="1" applyAlignment="1">
      <alignment horizontal="center" vertical="top" wrapText="1"/>
    </xf>
    <xf numFmtId="0" fontId="7" fillId="13" borderId="2" xfId="0" applyFont="1" applyFill="1" applyBorder="1" applyAlignment="1">
      <alignment horizontal="left" vertical="top" wrapText="1"/>
    </xf>
    <xf numFmtId="17" fontId="7" fillId="13" borderId="2" xfId="0" applyNumberFormat="1" applyFont="1" applyFill="1" applyBorder="1" applyAlignment="1">
      <alignment horizontal="center" vertical="top" wrapText="1"/>
    </xf>
    <xf numFmtId="49" fontId="7" fillId="13" borderId="6" xfId="0" applyNumberFormat="1" applyFont="1" applyFill="1" applyBorder="1" applyAlignment="1">
      <alignment horizontal="left" vertical="top" wrapText="1"/>
    </xf>
    <xf numFmtId="49" fontId="9" fillId="10" borderId="2" xfId="0" applyNumberFormat="1" applyFont="1" applyFill="1" applyBorder="1" applyAlignment="1">
      <alignment horizontal="left" vertical="center" wrapText="1"/>
    </xf>
    <xf numFmtId="1" fontId="9" fillId="8" borderId="2" xfId="198" applyNumberFormat="1" applyFont="1" applyFill="1" applyBorder="1" applyAlignment="1">
      <alignment horizontal="center" vertical="center" wrapText="1"/>
    </xf>
    <xf numFmtId="1" fontId="0" fillId="8" borderId="2" xfId="0" applyNumberFormat="1" applyFont="1" applyFill="1" applyBorder="1" applyAlignment="1">
      <alignment horizontal="center"/>
    </xf>
    <xf numFmtId="1" fontId="9" fillId="8" borderId="2" xfId="199" applyNumberFormat="1" applyFont="1" applyFill="1" applyBorder="1" applyAlignment="1">
      <alignment horizontal="center" vertical="center"/>
    </xf>
    <xf numFmtId="1" fontId="9" fillId="8" borderId="2" xfId="198" applyNumberFormat="1" applyFont="1" applyFill="1" applyBorder="1" applyAlignment="1">
      <alignment horizontal="center" vertical="center"/>
    </xf>
    <xf numFmtId="1" fontId="1" fillId="8" borderId="2" xfId="0" applyNumberFormat="1" applyFont="1" applyFill="1" applyBorder="1" applyAlignment="1">
      <alignment horizontal="center"/>
    </xf>
    <xf numFmtId="1" fontId="9" fillId="8" borderId="2" xfId="4" applyNumberFormat="1" applyFont="1" applyFill="1" applyBorder="1" applyAlignment="1">
      <alignment horizontal="center" vertical="center"/>
    </xf>
    <xf numFmtId="2" fontId="7" fillId="8" borderId="2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wrapText="1"/>
    </xf>
    <xf numFmtId="1" fontId="3" fillId="10" borderId="2" xfId="0" applyNumberFormat="1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17" fontId="7" fillId="13" borderId="2" xfId="0" applyNumberFormat="1" applyFont="1" applyFill="1" applyBorder="1" applyAlignment="1">
      <alignment horizontal="center" vertical="center" wrapText="1"/>
    </xf>
    <xf numFmtId="1" fontId="9" fillId="10" borderId="2" xfId="0" applyNumberFormat="1" applyFont="1" applyFill="1" applyBorder="1" applyAlignment="1">
      <alignment horizontal="left" vertical="center" wrapText="1"/>
    </xf>
    <xf numFmtId="1" fontId="9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1" fontId="7" fillId="1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top" wrapText="1"/>
    </xf>
    <xf numFmtId="1" fontId="9" fillId="8" borderId="2" xfId="0" applyNumberFormat="1" applyFont="1" applyFill="1" applyBorder="1" applyAlignment="1">
      <alignment horizontal="left" vertical="center" wrapText="1"/>
    </xf>
    <xf numFmtId="1" fontId="7" fillId="8" borderId="2" xfId="0" applyNumberFormat="1" applyFont="1" applyFill="1" applyBorder="1" applyAlignment="1">
      <alignment horizontal="left" vertical="center" wrapText="1"/>
    </xf>
    <xf numFmtId="2" fontId="7" fillId="9" borderId="2" xfId="0" applyNumberFormat="1" applyFont="1" applyFill="1" applyBorder="1" applyAlignment="1">
      <alignment horizontal="left" vertical="center" wrapText="1"/>
    </xf>
    <xf numFmtId="1" fontId="7" fillId="10" borderId="3" xfId="0" applyNumberFormat="1" applyFont="1" applyFill="1" applyBorder="1" applyAlignment="1">
      <alignment horizontal="center" vertical="center" wrapText="1"/>
    </xf>
    <xf numFmtId="1" fontId="12" fillId="10" borderId="2" xfId="0" applyNumberFormat="1" applyFont="1" applyFill="1" applyBorder="1" applyAlignment="1">
      <alignment horizontal="center"/>
    </xf>
    <xf numFmtId="1" fontId="7" fillId="9" borderId="2" xfId="0" applyNumberFormat="1" applyFont="1" applyFill="1" applyBorder="1" applyAlignment="1">
      <alignment horizontal="center" vertical="center" wrapText="1"/>
    </xf>
    <xf numFmtId="1" fontId="3" fillId="9" borderId="2" xfId="0" applyNumberFormat="1" applyFont="1" applyFill="1" applyBorder="1" applyAlignment="1">
      <alignment horizontal="center"/>
    </xf>
    <xf numFmtId="1" fontId="12" fillId="9" borderId="2" xfId="0" applyNumberFormat="1" applyFont="1" applyFill="1" applyBorder="1" applyAlignment="1">
      <alignment horizontal="center"/>
    </xf>
    <xf numFmtId="49" fontId="7" fillId="9" borderId="6" xfId="0" applyNumberFormat="1" applyFont="1" applyFill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center" vertical="top" wrapText="1"/>
    </xf>
    <xf numFmtId="49" fontId="7" fillId="10" borderId="2" xfId="0" applyNumberFormat="1" applyFont="1" applyFill="1" applyBorder="1" applyAlignment="1">
      <alignment horizontal="left" vertical="center" wrapText="1"/>
    </xf>
    <xf numFmtId="1" fontId="0" fillId="8" borderId="2" xfId="0" applyNumberFormat="1" applyFill="1" applyBorder="1" applyAlignment="1">
      <alignment horizontal="center"/>
    </xf>
    <xf numFmtId="0" fontId="3" fillId="10" borderId="2" xfId="0" applyFont="1" applyFill="1" applyBorder="1" applyAlignment="1">
      <alignment horizontal="left"/>
    </xf>
    <xf numFmtId="0" fontId="12" fillId="10" borderId="2" xfId="0" applyFont="1" applyFill="1" applyBorder="1" applyAlignment="1">
      <alignment horizontal="left"/>
    </xf>
    <xf numFmtId="1" fontId="7" fillId="8" borderId="9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0" fontId="7" fillId="10" borderId="11" xfId="0" applyFont="1" applyFill="1" applyBorder="1" applyAlignment="1">
      <alignment horizontal="left" vertical="center" wrapText="1"/>
    </xf>
    <xf numFmtId="0" fontId="7" fillId="10" borderId="12" xfId="0" applyFont="1" applyFill="1" applyBorder="1" applyAlignment="1">
      <alignment horizontal="left" vertical="center" wrapText="1"/>
    </xf>
    <xf numFmtId="0" fontId="7" fillId="10" borderId="13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left" vertical="center" wrapText="1"/>
    </xf>
    <xf numFmtId="49" fontId="7" fillId="9" borderId="9" xfId="0" applyNumberFormat="1" applyFont="1" applyFill="1" applyBorder="1" applyAlignment="1">
      <alignment horizontal="left" vertical="center" wrapText="1"/>
    </xf>
    <xf numFmtId="49" fontId="7" fillId="9" borderId="10" xfId="0" applyNumberFormat="1" applyFont="1" applyFill="1" applyBorder="1" applyAlignment="1">
      <alignment horizontal="left" vertical="center" wrapText="1"/>
    </xf>
    <xf numFmtId="49" fontId="7" fillId="9" borderId="3" xfId="0" applyNumberFormat="1" applyFont="1" applyFill="1" applyBorder="1" applyAlignment="1">
      <alignment horizontal="left" vertical="center" wrapText="1"/>
    </xf>
    <xf numFmtId="49" fontId="7" fillId="8" borderId="2" xfId="0" applyNumberFormat="1" applyFont="1" applyFill="1" applyBorder="1" applyAlignment="1">
      <alignment horizontal="left" vertical="center" wrapText="1"/>
    </xf>
    <xf numFmtId="49" fontId="7" fillId="12" borderId="2" xfId="0" applyNumberFormat="1" applyFont="1" applyFill="1" applyBorder="1" applyAlignment="1">
      <alignment horizontal="center" vertical="center" wrapText="1"/>
    </xf>
    <xf numFmtId="49" fontId="9" fillId="12" borderId="2" xfId="0" applyNumberFormat="1" applyFont="1" applyFill="1" applyBorder="1" applyAlignment="1">
      <alignment horizontal="center" vertical="center" wrapText="1"/>
    </xf>
    <xf numFmtId="49" fontId="7" fillId="10" borderId="11" xfId="0" applyNumberFormat="1" applyFont="1" applyFill="1" applyBorder="1" applyAlignment="1">
      <alignment horizontal="left" vertical="center" wrapText="1"/>
    </xf>
    <xf numFmtId="49" fontId="7" fillId="10" borderId="12" xfId="0" applyNumberFormat="1" applyFont="1" applyFill="1" applyBorder="1" applyAlignment="1">
      <alignment horizontal="left" vertical="center" wrapText="1"/>
    </xf>
    <xf numFmtId="49" fontId="7" fillId="10" borderId="13" xfId="0" applyNumberFormat="1" applyFont="1" applyFill="1" applyBorder="1" applyAlignment="1">
      <alignment horizontal="left" vertical="center" wrapText="1"/>
    </xf>
    <xf numFmtId="49" fontId="7" fillId="10" borderId="1" xfId="0" applyNumberFormat="1" applyFont="1" applyFill="1" applyBorder="1" applyAlignment="1">
      <alignment horizontal="left" vertical="center" wrapText="1"/>
    </xf>
    <xf numFmtId="49" fontId="7" fillId="10" borderId="4" xfId="0" applyNumberFormat="1" applyFont="1" applyFill="1" applyBorder="1" applyAlignment="1">
      <alignment horizontal="left" vertical="center" wrapText="1"/>
    </xf>
    <xf numFmtId="49" fontId="7" fillId="10" borderId="5" xfId="0" applyNumberFormat="1" applyFont="1" applyFill="1" applyBorder="1" applyAlignment="1">
      <alignment horizontal="left" vertical="center" wrapText="1"/>
    </xf>
    <xf numFmtId="2" fontId="7" fillId="12" borderId="9" xfId="0" applyNumberFormat="1" applyFont="1" applyFill="1" applyBorder="1" applyAlignment="1">
      <alignment horizontal="center" vertical="center" wrapText="1"/>
    </xf>
    <xf numFmtId="2" fontId="7" fillId="12" borderId="10" xfId="0" applyNumberFormat="1" applyFont="1" applyFill="1" applyBorder="1" applyAlignment="1">
      <alignment horizontal="center" vertical="center" wrapText="1"/>
    </xf>
    <xf numFmtId="2" fontId="7" fillId="12" borderId="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6" fillId="13" borderId="2" xfId="0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top" wrapText="1"/>
    </xf>
    <xf numFmtId="49" fontId="9" fillId="12" borderId="2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6" fillId="13" borderId="2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left" vertical="top" wrapText="1"/>
    </xf>
    <xf numFmtId="49" fontId="7" fillId="3" borderId="7" xfId="0" applyNumberFormat="1" applyFont="1" applyFill="1" applyBorder="1" applyAlignment="1">
      <alignment horizontal="left" vertical="top" wrapText="1"/>
    </xf>
    <xf numFmtId="49" fontId="7" fillId="3" borderId="8" xfId="0" applyNumberFormat="1" applyFont="1" applyFill="1" applyBorder="1" applyAlignment="1">
      <alignment horizontal="left" vertical="top" wrapText="1"/>
    </xf>
    <xf numFmtId="0" fontId="7" fillId="10" borderId="2" xfId="0" applyFont="1" applyFill="1" applyBorder="1" applyAlignment="1">
      <alignment horizontal="left" vertical="center" wrapText="1"/>
    </xf>
    <xf numFmtId="49" fontId="7" fillId="9" borderId="2" xfId="0" applyNumberFormat="1" applyFont="1" applyFill="1" applyBorder="1" applyAlignment="1">
      <alignment horizontal="left" vertical="center" wrapText="1"/>
    </xf>
    <xf numFmtId="2" fontId="7" fillId="12" borderId="2" xfId="0" applyNumberFormat="1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/>
    </xf>
    <xf numFmtId="0" fontId="6" fillId="13" borderId="7" xfId="0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49" fontId="7" fillId="8" borderId="9" xfId="0" applyNumberFormat="1" applyFont="1" applyFill="1" applyBorder="1" applyAlignment="1">
      <alignment horizontal="left" vertical="center" wrapText="1"/>
    </xf>
    <xf numFmtId="49" fontId="7" fillId="8" borderId="10" xfId="0" applyNumberFormat="1" applyFont="1" applyFill="1" applyBorder="1" applyAlignment="1">
      <alignment horizontal="left" vertical="center" wrapText="1"/>
    </xf>
    <xf numFmtId="49" fontId="7" fillId="8" borderId="3" xfId="0" applyNumberFormat="1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left" vertical="center" wrapText="1"/>
    </xf>
    <xf numFmtId="49" fontId="7" fillId="12" borderId="9" xfId="0" applyNumberFormat="1" applyFont="1" applyFill="1" applyBorder="1" applyAlignment="1">
      <alignment horizontal="center" vertical="center" wrapText="1"/>
    </xf>
    <xf numFmtId="49" fontId="7" fillId="12" borderId="10" xfId="0" applyNumberFormat="1" applyFont="1" applyFill="1" applyBorder="1" applyAlignment="1">
      <alignment horizontal="center" vertical="center" wrapText="1"/>
    </xf>
    <xf numFmtId="49" fontId="7" fillId="12" borderId="3" xfId="0" applyNumberFormat="1" applyFont="1" applyFill="1" applyBorder="1" applyAlignment="1">
      <alignment horizontal="center" vertical="center" wrapText="1"/>
    </xf>
    <xf numFmtId="49" fontId="7" fillId="10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49" fontId="7" fillId="3" borderId="8" xfId="0" applyNumberFormat="1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49" fontId="9" fillId="0" borderId="6" xfId="0" applyNumberFormat="1" applyFont="1" applyFill="1" applyBorder="1" applyAlignment="1">
      <alignment horizontal="center" vertical="top" wrapText="1"/>
    </xf>
    <xf numFmtId="49" fontId="9" fillId="0" borderId="7" xfId="0" applyNumberFormat="1" applyFont="1" applyFill="1" applyBorder="1" applyAlignment="1">
      <alignment horizontal="center" vertical="top" wrapText="1"/>
    </xf>
    <xf numFmtId="49" fontId="9" fillId="0" borderId="8" xfId="0" applyNumberFormat="1" applyFont="1" applyFill="1" applyBorder="1" applyAlignment="1">
      <alignment horizontal="center" vertical="top" wrapText="1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9" fillId="0" borderId="2" xfId="0" applyNumberFormat="1" applyFont="1" applyBorder="1" applyAlignment="1">
      <alignment horizontal="center" vertical="center" wrapText="1"/>
    </xf>
    <xf numFmtId="49" fontId="19" fillId="12" borderId="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/>
    </xf>
    <xf numFmtId="2" fontId="10" fillId="10" borderId="2" xfId="0" applyNumberFormat="1" applyFont="1" applyFill="1" applyBorder="1" applyAlignment="1">
      <alignment horizontal="center"/>
    </xf>
    <xf numFmtId="1" fontId="9" fillId="8" borderId="2" xfId="0" applyNumberFormat="1" applyFont="1" applyFill="1" applyBorder="1" applyAlignment="1">
      <alignment horizontal="center" wrapText="1"/>
    </xf>
    <xf numFmtId="1" fontId="7" fillId="8" borderId="2" xfId="0" applyNumberFormat="1" applyFont="1" applyFill="1" applyBorder="1" applyAlignment="1">
      <alignment horizontal="center" wrapText="1"/>
    </xf>
    <xf numFmtId="1" fontId="7" fillId="10" borderId="2" xfId="0" applyNumberFormat="1" applyFont="1" applyFill="1" applyBorder="1" applyAlignment="1">
      <alignment horizontal="center" wrapText="1"/>
    </xf>
    <xf numFmtId="49" fontId="7" fillId="10" borderId="9" xfId="0" applyNumberFormat="1" applyFont="1" applyFill="1" applyBorder="1" applyAlignment="1">
      <alignment horizontal="left" vertical="center" wrapText="1"/>
    </xf>
    <xf numFmtId="2" fontId="8" fillId="10" borderId="9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left" wrapText="1"/>
    </xf>
    <xf numFmtId="2" fontId="7" fillId="4" borderId="0" xfId="0" applyNumberFormat="1" applyFont="1" applyFill="1" applyBorder="1" applyAlignment="1">
      <alignment horizontal="center" vertical="center" wrapText="1"/>
    </xf>
  </cellXfs>
  <cellStyles count="200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Followed Hyperlink" xfId="7" hidden="1" xr:uid="{00000000-0005-0000-0000-000007000000}"/>
    <cellStyle name="Followed Hyperlink" xfId="9" hidden="1" xr:uid="{00000000-0005-0000-0000-000009000000}"/>
    <cellStyle name="Followed Hyperlink" xfId="11" hidden="1" xr:uid="{00000000-0005-0000-0000-00000B000000}"/>
    <cellStyle name="Followed Hyperlink" xfId="13" hidden="1" xr:uid="{00000000-0005-0000-0000-00000D000000}"/>
    <cellStyle name="Followed Hyperlink" xfId="15" hidden="1" xr:uid="{00000000-0005-0000-0000-00000F000000}"/>
    <cellStyle name="Followed Hyperlink" xfId="17" hidden="1" xr:uid="{00000000-0005-0000-0000-000011000000}"/>
    <cellStyle name="Followed Hyperlink" xfId="19" hidden="1" xr:uid="{00000000-0005-0000-0000-000013000000}"/>
    <cellStyle name="Followed Hyperlink" xfId="21" hidden="1" xr:uid="{00000000-0005-0000-0000-000015000000}"/>
    <cellStyle name="Followed Hyperlink" xfId="23" hidden="1" xr:uid="{00000000-0005-0000-0000-000017000000}"/>
    <cellStyle name="Followed Hyperlink" xfId="25" hidden="1" xr:uid="{00000000-0005-0000-0000-000019000000}"/>
    <cellStyle name="Followed Hyperlink" xfId="27" hidden="1" xr:uid="{00000000-0005-0000-0000-00001B000000}"/>
    <cellStyle name="Followed Hyperlink" xfId="29" hidden="1" xr:uid="{00000000-0005-0000-0000-00001D000000}"/>
    <cellStyle name="Followed Hyperlink" xfId="31" hidden="1" xr:uid="{00000000-0005-0000-0000-00001F000000}"/>
    <cellStyle name="Followed Hyperlink" xfId="33" hidden="1" xr:uid="{00000000-0005-0000-0000-000021000000}"/>
    <cellStyle name="Followed Hyperlink" xfId="35" hidden="1" xr:uid="{00000000-0005-0000-0000-000023000000}"/>
    <cellStyle name="Followed Hyperlink" xfId="37" hidden="1" xr:uid="{00000000-0005-0000-0000-000025000000}"/>
    <cellStyle name="Followed Hyperlink" xfId="39" hidden="1" xr:uid="{00000000-0005-0000-0000-000027000000}"/>
    <cellStyle name="Followed Hyperlink" xfId="41" hidden="1" xr:uid="{00000000-0005-0000-0000-000029000000}"/>
    <cellStyle name="Followed Hyperlink" xfId="43" hidden="1" xr:uid="{00000000-0005-0000-0000-00002B000000}"/>
    <cellStyle name="Followed Hyperlink" xfId="45" hidden="1" xr:uid="{00000000-0005-0000-0000-00002D000000}"/>
    <cellStyle name="Followed Hyperlink" xfId="47" hidden="1" xr:uid="{00000000-0005-0000-0000-00002F000000}"/>
    <cellStyle name="Followed Hyperlink" xfId="49" hidden="1" xr:uid="{00000000-0005-0000-0000-000031000000}"/>
    <cellStyle name="Followed Hyperlink" xfId="51" hidden="1" xr:uid="{00000000-0005-0000-0000-000033000000}"/>
    <cellStyle name="Followed Hyperlink" xfId="53" hidden="1" xr:uid="{00000000-0005-0000-0000-000035000000}"/>
    <cellStyle name="Followed Hyperlink" xfId="55" hidden="1" xr:uid="{00000000-0005-0000-0000-000037000000}"/>
    <cellStyle name="Followed Hyperlink" xfId="57" hidden="1" xr:uid="{00000000-0005-0000-0000-000039000000}"/>
    <cellStyle name="Followed Hyperlink" xfId="59" hidden="1" xr:uid="{00000000-0005-0000-0000-00003B000000}"/>
    <cellStyle name="Followed Hyperlink" xfId="61" hidden="1" xr:uid="{00000000-0005-0000-0000-00003D000000}"/>
    <cellStyle name="Followed Hyperlink" xfId="63" hidden="1" xr:uid="{00000000-0005-0000-0000-00003F000000}"/>
    <cellStyle name="Followed Hyperlink" xfId="65" hidden="1" xr:uid="{00000000-0005-0000-0000-000041000000}"/>
    <cellStyle name="Followed Hyperlink" xfId="67" hidden="1" xr:uid="{00000000-0005-0000-0000-000043000000}"/>
    <cellStyle name="Followed Hyperlink" xfId="69" hidden="1" xr:uid="{00000000-0005-0000-0000-000045000000}"/>
    <cellStyle name="Followed Hyperlink" xfId="71" hidden="1" xr:uid="{00000000-0005-0000-0000-000047000000}"/>
    <cellStyle name="Followed Hyperlink" xfId="73" hidden="1" xr:uid="{00000000-0005-0000-0000-000049000000}"/>
    <cellStyle name="Followed Hyperlink" xfId="75" hidden="1" xr:uid="{00000000-0005-0000-0000-00004B000000}"/>
    <cellStyle name="Followed Hyperlink" xfId="77" hidden="1" xr:uid="{00000000-0005-0000-0000-00004D000000}"/>
    <cellStyle name="Followed Hyperlink" xfId="79" hidden="1" xr:uid="{00000000-0005-0000-0000-00004F000000}"/>
    <cellStyle name="Followed Hyperlink" xfId="81" hidden="1" xr:uid="{00000000-0005-0000-0000-000051000000}"/>
    <cellStyle name="Followed Hyperlink" xfId="83" hidden="1" xr:uid="{00000000-0005-0000-0000-000053000000}"/>
    <cellStyle name="Followed Hyperlink" xfId="85" hidden="1" xr:uid="{00000000-0005-0000-0000-000055000000}"/>
    <cellStyle name="Followed Hyperlink" xfId="87" hidden="1" xr:uid="{00000000-0005-0000-0000-000057000000}"/>
    <cellStyle name="Followed Hyperlink" xfId="89" hidden="1" xr:uid="{00000000-0005-0000-0000-000059000000}"/>
    <cellStyle name="Followed Hyperlink" xfId="91" hidden="1" xr:uid="{00000000-0005-0000-0000-00005B000000}"/>
    <cellStyle name="Followed Hyperlink" xfId="93" hidden="1" xr:uid="{00000000-0005-0000-0000-00005D000000}"/>
    <cellStyle name="Followed Hyperlink" xfId="95" hidden="1" xr:uid="{00000000-0005-0000-0000-00005F000000}"/>
    <cellStyle name="Followed Hyperlink" xfId="97" hidden="1" xr:uid="{00000000-0005-0000-0000-000061000000}"/>
    <cellStyle name="Followed Hyperlink" xfId="99" hidden="1" xr:uid="{00000000-0005-0000-0000-000063000000}"/>
    <cellStyle name="Followed Hyperlink" xfId="101" hidden="1" xr:uid="{00000000-0005-0000-0000-000065000000}"/>
    <cellStyle name="Followed Hyperlink" xfId="103" hidden="1" xr:uid="{00000000-0005-0000-0000-000067000000}"/>
    <cellStyle name="Followed Hyperlink" xfId="105" hidden="1" xr:uid="{00000000-0005-0000-0000-000069000000}"/>
    <cellStyle name="Followed Hyperlink" xfId="107" hidden="1" xr:uid="{00000000-0005-0000-0000-00006B000000}"/>
    <cellStyle name="Followed Hyperlink" xfId="109" hidden="1" xr:uid="{00000000-0005-0000-0000-00006D000000}"/>
    <cellStyle name="Followed Hyperlink" xfId="111" hidden="1" xr:uid="{00000000-0005-0000-0000-00006F000000}"/>
    <cellStyle name="Followed Hyperlink" xfId="113" hidden="1" xr:uid="{00000000-0005-0000-0000-000071000000}"/>
    <cellStyle name="Followed Hyperlink" xfId="115" hidden="1" xr:uid="{00000000-0005-0000-0000-000073000000}"/>
    <cellStyle name="Followed Hyperlink" xfId="117" hidden="1" xr:uid="{00000000-0005-0000-0000-000075000000}"/>
    <cellStyle name="Followed Hyperlink" xfId="119" hidden="1" xr:uid="{00000000-0005-0000-0000-000077000000}"/>
    <cellStyle name="Followed Hyperlink" xfId="121" hidden="1" xr:uid="{00000000-0005-0000-0000-000079000000}"/>
    <cellStyle name="Followed Hyperlink" xfId="123" hidden="1" xr:uid="{00000000-0005-0000-0000-00007B000000}"/>
    <cellStyle name="Followed Hyperlink" xfId="125" hidden="1" xr:uid="{00000000-0005-0000-0000-00007D000000}"/>
    <cellStyle name="Followed Hyperlink" xfId="127" hidden="1" xr:uid="{00000000-0005-0000-0000-00007F000000}"/>
    <cellStyle name="Followed Hyperlink" xfId="129" hidden="1" xr:uid="{00000000-0005-0000-0000-000081000000}"/>
    <cellStyle name="Followed Hyperlink" xfId="131" hidden="1" xr:uid="{00000000-0005-0000-0000-000083000000}"/>
    <cellStyle name="Followed Hyperlink" xfId="133" hidden="1" xr:uid="{00000000-0005-0000-0000-000085000000}"/>
    <cellStyle name="Followed Hyperlink" xfId="135" hidden="1" xr:uid="{00000000-0005-0000-0000-000087000000}"/>
    <cellStyle name="Followed Hyperlink" xfId="137" hidden="1" xr:uid="{00000000-0005-0000-0000-000089000000}"/>
    <cellStyle name="Followed Hyperlink" xfId="139" hidden="1" xr:uid="{00000000-0005-0000-0000-00008B000000}"/>
    <cellStyle name="Followed Hyperlink" xfId="141" hidden="1" xr:uid="{00000000-0005-0000-0000-00008D000000}"/>
    <cellStyle name="Followed Hyperlink" xfId="143" hidden="1" xr:uid="{00000000-0005-0000-0000-00008F000000}"/>
    <cellStyle name="Followed Hyperlink" xfId="145" hidden="1" xr:uid="{00000000-0005-0000-0000-000091000000}"/>
    <cellStyle name="Followed Hyperlink" xfId="147" hidden="1" xr:uid="{00000000-0005-0000-0000-000093000000}"/>
    <cellStyle name="Followed Hyperlink" xfId="149" hidden="1" xr:uid="{00000000-0005-0000-0000-000095000000}"/>
    <cellStyle name="Followed Hyperlink" xfId="151" hidden="1" xr:uid="{00000000-0005-0000-0000-000097000000}"/>
    <cellStyle name="Followed Hyperlink" xfId="153" hidden="1" xr:uid="{00000000-0005-0000-0000-000099000000}"/>
    <cellStyle name="Followed Hyperlink" xfId="155" hidden="1" xr:uid="{00000000-0005-0000-0000-00009B000000}"/>
    <cellStyle name="Followed Hyperlink" xfId="157" hidden="1" xr:uid="{00000000-0005-0000-0000-00009D000000}"/>
    <cellStyle name="Followed Hyperlink" xfId="159" hidden="1" xr:uid="{00000000-0005-0000-0000-00009F000000}"/>
    <cellStyle name="Followed Hyperlink" xfId="161" hidden="1" xr:uid="{00000000-0005-0000-0000-0000A1000000}"/>
    <cellStyle name="Followed Hyperlink" xfId="163" hidden="1" xr:uid="{00000000-0005-0000-0000-0000A3000000}"/>
    <cellStyle name="Followed Hyperlink" xfId="165" hidden="1" xr:uid="{00000000-0005-0000-0000-0000A5000000}"/>
    <cellStyle name="Followed Hyperlink" xfId="167" hidden="1" xr:uid="{00000000-0005-0000-0000-0000A7000000}"/>
    <cellStyle name="Followed Hyperlink" xfId="169" hidden="1" xr:uid="{00000000-0005-0000-0000-0000A9000000}"/>
    <cellStyle name="Followed Hyperlink" xfId="171" hidden="1" xr:uid="{00000000-0005-0000-0000-0000AB000000}"/>
    <cellStyle name="Followed Hyperlink" xfId="173" hidden="1" xr:uid="{00000000-0005-0000-0000-0000AD000000}"/>
    <cellStyle name="Followed Hyperlink" xfId="175" hidden="1" xr:uid="{00000000-0005-0000-0000-0000AF000000}"/>
    <cellStyle name="Followed Hyperlink" xfId="177" hidden="1" xr:uid="{00000000-0005-0000-0000-0000B1000000}"/>
    <cellStyle name="Followed Hyperlink" xfId="179" hidden="1" xr:uid="{00000000-0005-0000-0000-0000B3000000}"/>
    <cellStyle name="Followed Hyperlink" xfId="181" hidden="1" xr:uid="{00000000-0005-0000-0000-0000B5000000}"/>
    <cellStyle name="Followed Hyperlink" xfId="183" hidden="1" xr:uid="{00000000-0005-0000-0000-0000B7000000}"/>
    <cellStyle name="Followed Hyperlink" xfId="185" hidden="1" xr:uid="{00000000-0005-0000-0000-0000B9000000}"/>
    <cellStyle name="Followed Hyperlink" xfId="187" hidden="1" xr:uid="{00000000-0005-0000-0000-0000BB000000}"/>
    <cellStyle name="Followed Hyperlink" xfId="189" hidden="1" xr:uid="{00000000-0005-0000-0000-0000BD000000}"/>
    <cellStyle name="Followed Hyperlink" xfId="191" hidden="1" xr:uid="{00000000-0005-0000-0000-0000BF000000}"/>
    <cellStyle name="Followed Hyperlink" xfId="193" hidden="1" xr:uid="{00000000-0005-0000-0000-0000C1000000}"/>
    <cellStyle name="Followed Hyperlink" xfId="195" hidden="1" xr:uid="{00000000-0005-0000-0000-0000C3000000}"/>
    <cellStyle name="Followed Hyperlink" xfId="197" hidden="1" xr:uid="{00000000-0005-0000-0000-0000C5000000}"/>
    <cellStyle name="Good" xfId="198" builtinId="26"/>
    <cellStyle name="Hyperlink" xfId="6" hidden="1" xr:uid="{00000000-0005-0000-0000-000006000000}"/>
    <cellStyle name="Hyperlink" xfId="8" hidden="1" xr:uid="{00000000-0005-0000-0000-000008000000}"/>
    <cellStyle name="Hyperlink" xfId="10" hidden="1" xr:uid="{00000000-0005-0000-0000-00000A000000}"/>
    <cellStyle name="Hyperlink" xfId="12" hidden="1" xr:uid="{00000000-0005-0000-0000-00000C000000}"/>
    <cellStyle name="Hyperlink" xfId="14" hidden="1" xr:uid="{00000000-0005-0000-0000-00000E000000}"/>
    <cellStyle name="Hyperlink" xfId="16" hidden="1" xr:uid="{00000000-0005-0000-0000-000010000000}"/>
    <cellStyle name="Hyperlink" xfId="18" hidden="1" xr:uid="{00000000-0005-0000-0000-000012000000}"/>
    <cellStyle name="Hyperlink" xfId="20" hidden="1" xr:uid="{00000000-0005-0000-0000-000014000000}"/>
    <cellStyle name="Hyperlink" xfId="22" hidden="1" xr:uid="{00000000-0005-0000-0000-000016000000}"/>
    <cellStyle name="Hyperlink" xfId="24" hidden="1" xr:uid="{00000000-0005-0000-0000-000018000000}"/>
    <cellStyle name="Hyperlink" xfId="26" hidden="1" xr:uid="{00000000-0005-0000-0000-00001A000000}"/>
    <cellStyle name="Hyperlink" xfId="28" hidden="1" xr:uid="{00000000-0005-0000-0000-00001C000000}"/>
    <cellStyle name="Hyperlink" xfId="30" hidden="1" xr:uid="{00000000-0005-0000-0000-00001E000000}"/>
    <cellStyle name="Hyperlink" xfId="32" hidden="1" xr:uid="{00000000-0005-0000-0000-000020000000}"/>
    <cellStyle name="Hyperlink" xfId="34" hidden="1" xr:uid="{00000000-0005-0000-0000-000022000000}"/>
    <cellStyle name="Hyperlink" xfId="36" hidden="1" xr:uid="{00000000-0005-0000-0000-000024000000}"/>
    <cellStyle name="Hyperlink" xfId="38" hidden="1" xr:uid="{00000000-0005-0000-0000-000026000000}"/>
    <cellStyle name="Hyperlink" xfId="40" hidden="1" xr:uid="{00000000-0005-0000-0000-000028000000}"/>
    <cellStyle name="Hyperlink" xfId="42" hidden="1" xr:uid="{00000000-0005-0000-0000-00002A000000}"/>
    <cellStyle name="Hyperlink" xfId="44" hidden="1" xr:uid="{00000000-0005-0000-0000-00002C000000}"/>
    <cellStyle name="Hyperlink" xfId="46" hidden="1" xr:uid="{00000000-0005-0000-0000-00002E000000}"/>
    <cellStyle name="Hyperlink" xfId="48" hidden="1" xr:uid="{00000000-0005-0000-0000-000030000000}"/>
    <cellStyle name="Hyperlink" xfId="50" hidden="1" xr:uid="{00000000-0005-0000-0000-000032000000}"/>
    <cellStyle name="Hyperlink" xfId="52" hidden="1" xr:uid="{00000000-0005-0000-0000-000034000000}"/>
    <cellStyle name="Hyperlink" xfId="54" hidden="1" xr:uid="{00000000-0005-0000-0000-000036000000}"/>
    <cellStyle name="Hyperlink" xfId="56" hidden="1" xr:uid="{00000000-0005-0000-0000-000038000000}"/>
    <cellStyle name="Hyperlink" xfId="58" hidden="1" xr:uid="{00000000-0005-0000-0000-00003A000000}"/>
    <cellStyle name="Hyperlink" xfId="60" hidden="1" xr:uid="{00000000-0005-0000-0000-00003C000000}"/>
    <cellStyle name="Hyperlink" xfId="62" hidden="1" xr:uid="{00000000-0005-0000-0000-00003E000000}"/>
    <cellStyle name="Hyperlink" xfId="64" hidden="1" xr:uid="{00000000-0005-0000-0000-000040000000}"/>
    <cellStyle name="Hyperlink" xfId="66" hidden="1" xr:uid="{00000000-0005-0000-0000-000042000000}"/>
    <cellStyle name="Hyperlink" xfId="68" hidden="1" xr:uid="{00000000-0005-0000-0000-000044000000}"/>
    <cellStyle name="Hyperlink" xfId="70" hidden="1" xr:uid="{00000000-0005-0000-0000-000046000000}"/>
    <cellStyle name="Hyperlink" xfId="72" hidden="1" xr:uid="{00000000-0005-0000-0000-000048000000}"/>
    <cellStyle name="Hyperlink" xfId="74" hidden="1" xr:uid="{00000000-0005-0000-0000-00004A000000}"/>
    <cellStyle name="Hyperlink" xfId="76" hidden="1" xr:uid="{00000000-0005-0000-0000-00004C000000}"/>
    <cellStyle name="Hyperlink" xfId="78" hidden="1" xr:uid="{00000000-0005-0000-0000-00004E000000}"/>
    <cellStyle name="Hyperlink" xfId="80" hidden="1" xr:uid="{00000000-0005-0000-0000-000050000000}"/>
    <cellStyle name="Hyperlink" xfId="82" hidden="1" xr:uid="{00000000-0005-0000-0000-000052000000}"/>
    <cellStyle name="Hyperlink" xfId="84" hidden="1" xr:uid="{00000000-0005-0000-0000-000054000000}"/>
    <cellStyle name="Hyperlink" xfId="86" hidden="1" xr:uid="{00000000-0005-0000-0000-000056000000}"/>
    <cellStyle name="Hyperlink" xfId="88" hidden="1" xr:uid="{00000000-0005-0000-0000-000058000000}"/>
    <cellStyle name="Hyperlink" xfId="90" hidden="1" xr:uid="{00000000-0005-0000-0000-00005A000000}"/>
    <cellStyle name="Hyperlink" xfId="92" hidden="1" xr:uid="{00000000-0005-0000-0000-00005C000000}"/>
    <cellStyle name="Hyperlink" xfId="94" hidden="1" xr:uid="{00000000-0005-0000-0000-00005E000000}"/>
    <cellStyle name="Hyperlink" xfId="96" hidden="1" xr:uid="{00000000-0005-0000-0000-000060000000}"/>
    <cellStyle name="Hyperlink" xfId="98" hidden="1" xr:uid="{00000000-0005-0000-0000-000062000000}"/>
    <cellStyle name="Hyperlink" xfId="100" hidden="1" xr:uid="{00000000-0005-0000-0000-000064000000}"/>
    <cellStyle name="Hyperlink" xfId="102" hidden="1" xr:uid="{00000000-0005-0000-0000-000066000000}"/>
    <cellStyle name="Hyperlink" xfId="104" hidden="1" xr:uid="{00000000-0005-0000-0000-000068000000}"/>
    <cellStyle name="Hyperlink" xfId="106" hidden="1" xr:uid="{00000000-0005-0000-0000-00006A000000}"/>
    <cellStyle name="Hyperlink" xfId="108" hidden="1" xr:uid="{00000000-0005-0000-0000-00006C000000}"/>
    <cellStyle name="Hyperlink" xfId="110" hidden="1" xr:uid="{00000000-0005-0000-0000-00006E000000}"/>
    <cellStyle name="Hyperlink" xfId="112" hidden="1" xr:uid="{00000000-0005-0000-0000-000070000000}"/>
    <cellStyle name="Hyperlink" xfId="114" hidden="1" xr:uid="{00000000-0005-0000-0000-000072000000}"/>
    <cellStyle name="Hyperlink" xfId="116" hidden="1" xr:uid="{00000000-0005-0000-0000-000074000000}"/>
    <cellStyle name="Hyperlink" xfId="118" hidden="1" xr:uid="{00000000-0005-0000-0000-000076000000}"/>
    <cellStyle name="Hyperlink" xfId="120" hidden="1" xr:uid="{00000000-0005-0000-0000-000078000000}"/>
    <cellStyle name="Hyperlink" xfId="122" hidden="1" xr:uid="{00000000-0005-0000-0000-00007A000000}"/>
    <cellStyle name="Hyperlink" xfId="124" hidden="1" xr:uid="{00000000-0005-0000-0000-00007C000000}"/>
    <cellStyle name="Hyperlink" xfId="126" hidden="1" xr:uid="{00000000-0005-0000-0000-00007E000000}"/>
    <cellStyle name="Hyperlink" xfId="128" hidden="1" xr:uid="{00000000-0005-0000-0000-000080000000}"/>
    <cellStyle name="Hyperlink" xfId="130" hidden="1" xr:uid="{00000000-0005-0000-0000-000082000000}"/>
    <cellStyle name="Hyperlink" xfId="132" hidden="1" xr:uid="{00000000-0005-0000-0000-000084000000}"/>
    <cellStyle name="Hyperlink" xfId="134" hidden="1" xr:uid="{00000000-0005-0000-0000-000086000000}"/>
    <cellStyle name="Hyperlink" xfId="136" hidden="1" xr:uid="{00000000-0005-0000-0000-000088000000}"/>
    <cellStyle name="Hyperlink" xfId="138" hidden="1" xr:uid="{00000000-0005-0000-0000-00008A000000}"/>
    <cellStyle name="Hyperlink" xfId="140" hidden="1" xr:uid="{00000000-0005-0000-0000-00008C000000}"/>
    <cellStyle name="Hyperlink" xfId="142" hidden="1" xr:uid="{00000000-0005-0000-0000-00008E000000}"/>
    <cellStyle name="Hyperlink" xfId="144" hidden="1" xr:uid="{00000000-0005-0000-0000-000090000000}"/>
    <cellStyle name="Hyperlink" xfId="146" hidden="1" xr:uid="{00000000-0005-0000-0000-000092000000}"/>
    <cellStyle name="Hyperlink" xfId="148" hidden="1" xr:uid="{00000000-0005-0000-0000-000094000000}"/>
    <cellStyle name="Hyperlink" xfId="150" hidden="1" xr:uid="{00000000-0005-0000-0000-000096000000}"/>
    <cellStyle name="Hyperlink" xfId="152" hidden="1" xr:uid="{00000000-0005-0000-0000-000098000000}"/>
    <cellStyle name="Hyperlink" xfId="154" hidden="1" xr:uid="{00000000-0005-0000-0000-00009A000000}"/>
    <cellStyle name="Hyperlink" xfId="156" hidden="1" xr:uid="{00000000-0005-0000-0000-00009C000000}"/>
    <cellStyle name="Hyperlink" xfId="158" hidden="1" xr:uid="{00000000-0005-0000-0000-00009E000000}"/>
    <cellStyle name="Hyperlink" xfId="160" hidden="1" xr:uid="{00000000-0005-0000-0000-0000A0000000}"/>
    <cellStyle name="Hyperlink" xfId="162" hidden="1" xr:uid="{00000000-0005-0000-0000-0000A2000000}"/>
    <cellStyle name="Hyperlink" xfId="164" hidden="1" xr:uid="{00000000-0005-0000-0000-0000A4000000}"/>
    <cellStyle name="Hyperlink" xfId="166" hidden="1" xr:uid="{00000000-0005-0000-0000-0000A6000000}"/>
    <cellStyle name="Hyperlink" xfId="168" hidden="1" xr:uid="{00000000-0005-0000-0000-0000A8000000}"/>
    <cellStyle name="Hyperlink" xfId="170" hidden="1" xr:uid="{00000000-0005-0000-0000-0000AA000000}"/>
    <cellStyle name="Hyperlink" xfId="172" hidden="1" xr:uid="{00000000-0005-0000-0000-0000AC000000}"/>
    <cellStyle name="Hyperlink" xfId="174" hidden="1" xr:uid="{00000000-0005-0000-0000-0000AE000000}"/>
    <cellStyle name="Hyperlink" xfId="176" hidden="1" xr:uid="{00000000-0005-0000-0000-0000B0000000}"/>
    <cellStyle name="Hyperlink" xfId="178" hidden="1" xr:uid="{00000000-0005-0000-0000-0000B2000000}"/>
    <cellStyle name="Hyperlink" xfId="180" hidden="1" xr:uid="{00000000-0005-0000-0000-0000B4000000}"/>
    <cellStyle name="Hyperlink" xfId="182" hidden="1" xr:uid="{00000000-0005-0000-0000-0000B6000000}"/>
    <cellStyle name="Hyperlink" xfId="184" hidden="1" xr:uid="{00000000-0005-0000-0000-0000B8000000}"/>
    <cellStyle name="Hyperlink" xfId="186" hidden="1" xr:uid="{00000000-0005-0000-0000-0000BA000000}"/>
    <cellStyle name="Hyperlink" xfId="188" hidden="1" xr:uid="{00000000-0005-0000-0000-0000BC000000}"/>
    <cellStyle name="Hyperlink" xfId="190" hidden="1" xr:uid="{00000000-0005-0000-0000-0000BE000000}"/>
    <cellStyle name="Hyperlink" xfId="192" hidden="1" xr:uid="{00000000-0005-0000-0000-0000C0000000}"/>
    <cellStyle name="Hyperlink" xfId="194" hidden="1" xr:uid="{00000000-0005-0000-0000-0000C2000000}"/>
    <cellStyle name="Hyperlink" xfId="196" hidden="1" xr:uid="{00000000-0005-0000-0000-0000C4000000}"/>
    <cellStyle name="Normal" xfId="0" builtinId="0"/>
    <cellStyle name="Normal_Sheet1" xfId="199" xr:uid="{AB44EFEC-F38B-4F30-826B-2E99CA4561D3}"/>
    <cellStyle name="Percent" xfId="1" xr:uid="{00000000-0005-0000-0000-000001000000}"/>
  </cellStyles>
  <dxfs count="0"/>
  <tableStyles count="0" defaultTableStyle="TableStyleMedium9" defaultPivotStyle="PivotStyleMedium4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1"/>
  <sheetViews>
    <sheetView zoomScaleNormal="100" workbookViewId="0">
      <selection activeCell="S116" sqref="S116"/>
    </sheetView>
  </sheetViews>
  <sheetFormatPr defaultColWidth="11" defaultRowHeight="14.4" x14ac:dyDescent="0.3"/>
  <cols>
    <col min="1" max="1" width="54.8984375" style="1" bestFit="1" customWidth="1"/>
    <col min="2" max="2" width="8.5" style="22" bestFit="1" customWidth="1"/>
    <col min="3" max="3" width="20.8984375" style="1" customWidth="1"/>
    <col min="4" max="5" width="6.19921875" style="1" bestFit="1" customWidth="1"/>
    <col min="6" max="6" width="6.5" style="1" bestFit="1" customWidth="1"/>
    <col min="7" max="7" width="6.19921875" style="1" bestFit="1" customWidth="1"/>
    <col min="8" max="8" width="6.8984375" style="1" bestFit="1" customWidth="1"/>
    <col min="9" max="10" width="6.19921875" style="1" bestFit="1" customWidth="1"/>
    <col min="11" max="11" width="6.3984375" style="1" bestFit="1" customWidth="1"/>
    <col min="12" max="13" width="6.19921875" style="1" bestFit="1" customWidth="1"/>
    <col min="14" max="14" width="6.5" style="1" bestFit="1" customWidth="1"/>
    <col min="15" max="15" width="6.19921875" style="1" bestFit="1" customWidth="1"/>
    <col min="16" max="16384" width="11" style="1"/>
  </cols>
  <sheetData>
    <row r="1" spans="1:16" ht="15" customHeight="1" x14ac:dyDescent="0.3">
      <c r="A1" s="140" t="s">
        <v>27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6" ht="32.4" customHeight="1" x14ac:dyDescent="0.3">
      <c r="A2" s="141" t="s">
        <v>28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6" ht="31.2" customHeight="1" x14ac:dyDescent="0.3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6" ht="16.2" customHeight="1" x14ac:dyDescent="0.3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5"/>
    </row>
    <row r="5" spans="1:16" s="17" customFormat="1" ht="16.2" customHeight="1" x14ac:dyDescent="0.3">
      <c r="A5" s="45" t="s">
        <v>31</v>
      </c>
      <c r="B5" s="46" t="s">
        <v>1</v>
      </c>
      <c r="C5" s="16" t="s">
        <v>2</v>
      </c>
      <c r="D5" s="47">
        <v>45658</v>
      </c>
      <c r="E5" s="47">
        <v>45689</v>
      </c>
      <c r="F5" s="47">
        <v>45717</v>
      </c>
      <c r="G5" s="47">
        <v>45748</v>
      </c>
      <c r="H5" s="47">
        <v>45778</v>
      </c>
      <c r="I5" s="47">
        <v>45809</v>
      </c>
      <c r="J5" s="47">
        <v>45839</v>
      </c>
      <c r="K5" s="47">
        <v>45870</v>
      </c>
      <c r="L5" s="47">
        <v>45901</v>
      </c>
      <c r="M5" s="47">
        <v>45931</v>
      </c>
      <c r="N5" s="47">
        <v>45962</v>
      </c>
      <c r="O5" s="48">
        <v>45992</v>
      </c>
      <c r="P5" s="49"/>
    </row>
    <row r="6" spans="1:16" s="17" customFormat="1" ht="16.2" customHeight="1" x14ac:dyDescent="0.3">
      <c r="A6" s="127" t="s">
        <v>32</v>
      </c>
      <c r="B6" s="128" t="s">
        <v>16</v>
      </c>
      <c r="C6" s="32" t="s">
        <v>5</v>
      </c>
      <c r="D6" s="51">
        <v>33.223033905029197</v>
      </c>
      <c r="E6" s="51">
        <v>35.431438446044901</v>
      </c>
      <c r="F6" s="51">
        <v>36.692583999999997</v>
      </c>
      <c r="G6" s="51">
        <v>39.295811999999998</v>
      </c>
      <c r="H6" s="51">
        <v>36.066304000000002</v>
      </c>
      <c r="I6" s="51">
        <v>38.672611236572202</v>
      </c>
      <c r="J6" s="51">
        <v>38.436161041259702</v>
      </c>
      <c r="K6" s="51">
        <v>38.226387023925703</v>
      </c>
      <c r="L6" s="51">
        <v>39.374950408935497</v>
      </c>
      <c r="M6" s="51">
        <v>38.525222778320298</v>
      </c>
      <c r="N6" s="51">
        <v>33.988986968994098</v>
      </c>
      <c r="O6" s="51">
        <v>33.326381683349602</v>
      </c>
    </row>
    <row r="7" spans="1:16" s="17" customFormat="1" ht="16.2" customHeight="1" x14ac:dyDescent="0.3">
      <c r="A7" s="127"/>
      <c r="B7" s="128"/>
      <c r="C7" s="32" t="s">
        <v>6</v>
      </c>
      <c r="D7" s="51">
        <v>7.3364090919494602</v>
      </c>
      <c r="E7" s="51">
        <v>12.1412200927734</v>
      </c>
      <c r="F7" s="51">
        <v>11.823200000000002</v>
      </c>
      <c r="G7" s="51">
        <v>12.155636000000001</v>
      </c>
      <c r="H7" s="51">
        <v>13.062659200000002</v>
      </c>
      <c r="I7" s="51">
        <v>14.115139961242599</v>
      </c>
      <c r="J7" s="51">
        <v>11.608400344848601</v>
      </c>
      <c r="K7" s="51">
        <v>9.9634361267089808</v>
      </c>
      <c r="L7" s="51">
        <v>9.2974109649658203</v>
      </c>
      <c r="M7" s="51">
        <v>13.62486743927</v>
      </c>
      <c r="N7" s="51">
        <v>11.030265808105399</v>
      </c>
      <c r="O7" s="51">
        <v>7.1181097030639604</v>
      </c>
    </row>
    <row r="8" spans="1:16" s="17" customFormat="1" ht="16.2" customHeight="1" x14ac:dyDescent="0.3">
      <c r="A8" s="127"/>
      <c r="B8" s="128"/>
      <c r="C8" s="32" t="s">
        <v>7</v>
      </c>
      <c r="D8" s="51">
        <v>0.56767159700393599</v>
      </c>
      <c r="E8" s="51">
        <v>0.60412204265594405</v>
      </c>
      <c r="F8" s="51">
        <v>0.54636360000000006</v>
      </c>
      <c r="G8" s="51">
        <v>0.60373282000000006</v>
      </c>
      <c r="H8" s="51">
        <v>0.58639121999999999</v>
      </c>
      <c r="I8" s="51">
        <v>0.63313639163970903</v>
      </c>
      <c r="J8" s="51">
        <v>0.56137019395828203</v>
      </c>
      <c r="K8" s="51">
        <v>0.64321434497833196</v>
      </c>
      <c r="L8" s="51">
        <v>0.65614914894104004</v>
      </c>
      <c r="M8" s="51">
        <v>0.68975663185119596</v>
      </c>
      <c r="N8" s="51">
        <v>0.40279233455657898</v>
      </c>
      <c r="O8" s="51">
        <v>0.51234662532806297</v>
      </c>
    </row>
    <row r="9" spans="1:16" s="17" customFormat="1" ht="16.2" customHeight="1" x14ac:dyDescent="0.3">
      <c r="A9" s="127"/>
      <c r="B9" s="128"/>
      <c r="C9" s="32" t="s">
        <v>8</v>
      </c>
      <c r="D9" s="51">
        <v>44.725162506103501</v>
      </c>
      <c r="E9" s="51">
        <v>44.032661437988203</v>
      </c>
      <c r="F9" s="51">
        <v>48.220010000000002</v>
      </c>
      <c r="G9" s="51">
        <v>50.085690000000007</v>
      </c>
      <c r="H9" s="51">
        <v>46.949872000000006</v>
      </c>
      <c r="I9" s="51">
        <v>51.055412292480398</v>
      </c>
      <c r="J9" s="51">
        <v>49.4381294250488</v>
      </c>
      <c r="K9" s="51">
        <v>48.462532043457003</v>
      </c>
      <c r="L9" s="51">
        <v>46.362422943115199</v>
      </c>
      <c r="M9" s="51">
        <v>49.359657287597599</v>
      </c>
      <c r="N9" s="51">
        <v>45.9649238586425</v>
      </c>
      <c r="O9" s="51">
        <v>43.453464508056598</v>
      </c>
    </row>
    <row r="10" spans="1:16" s="17" customFormat="1" ht="16.2" customHeight="1" x14ac:dyDescent="0.3">
      <c r="A10" s="127"/>
      <c r="B10" s="128"/>
      <c r="C10" s="32" t="s">
        <v>9</v>
      </c>
      <c r="D10" s="51">
        <v>3.2194080352783199</v>
      </c>
      <c r="E10" s="51">
        <v>2.9537558555603001</v>
      </c>
      <c r="F10" s="51">
        <v>2.0797103999999997</v>
      </c>
      <c r="G10" s="51">
        <v>1.9393511999999997</v>
      </c>
      <c r="H10" s="51">
        <v>1.5813536000000001</v>
      </c>
      <c r="I10" s="51">
        <v>1.8310247659683201</v>
      </c>
      <c r="J10" s="51">
        <v>1.63736689090728</v>
      </c>
      <c r="K10" s="51">
        <v>1.90941226482391</v>
      </c>
      <c r="L10" s="51">
        <v>1.85151875019073</v>
      </c>
      <c r="M10" s="51">
        <v>1.8273512125015201</v>
      </c>
      <c r="N10" s="51">
        <v>3.0417926311492902</v>
      </c>
      <c r="O10" s="51">
        <v>3.0436646938323899</v>
      </c>
    </row>
    <row r="11" spans="1:16" s="17" customFormat="1" ht="16.2" customHeight="1" x14ac:dyDescent="0.3">
      <c r="A11" s="127"/>
      <c r="B11" s="128"/>
      <c r="C11" s="32" t="s">
        <v>10</v>
      </c>
      <c r="D11" s="51">
        <v>9.9361324310302699</v>
      </c>
      <c r="E11" s="51">
        <v>12.335651397705</v>
      </c>
      <c r="F11" s="51">
        <v>13.504470000000001</v>
      </c>
      <c r="G11" s="51">
        <v>12.926640000000001</v>
      </c>
      <c r="H11" s="51">
        <v>12.302904129028301</v>
      </c>
      <c r="I11" s="51">
        <v>13.252325057983301</v>
      </c>
      <c r="J11" s="51">
        <v>12.3469133377075</v>
      </c>
      <c r="K11" s="51">
        <v>12.649052619934</v>
      </c>
      <c r="L11" s="51">
        <v>12.245992660522401</v>
      </c>
      <c r="M11" s="51">
        <v>12.9627695083618</v>
      </c>
      <c r="N11" s="51">
        <v>13.0145206451416</v>
      </c>
      <c r="O11" s="51">
        <v>12.185128211975</v>
      </c>
    </row>
    <row r="12" spans="1:16" s="17" customFormat="1" ht="16.2" customHeight="1" x14ac:dyDescent="0.3">
      <c r="A12" s="127"/>
      <c r="B12" s="128"/>
      <c r="C12" s="32" t="s">
        <v>11</v>
      </c>
      <c r="D12" s="51">
        <v>6.5196299552917401</v>
      </c>
      <c r="E12" s="51">
        <v>6.2612829208373997</v>
      </c>
      <c r="F12" s="51">
        <v>6.509465800000001</v>
      </c>
      <c r="G12" s="51">
        <v>6.0443245999999995</v>
      </c>
      <c r="H12" s="51">
        <v>4.5727601051330504</v>
      </c>
      <c r="I12" s="51">
        <v>5.2336568832397399</v>
      </c>
      <c r="J12" s="51">
        <v>6.0762743949890101</v>
      </c>
      <c r="K12" s="51">
        <v>8.9100179672241193</v>
      </c>
      <c r="L12" s="51">
        <v>9.7079362869262606</v>
      </c>
      <c r="M12" s="51">
        <v>5.1673116683959899</v>
      </c>
      <c r="N12" s="51">
        <v>7.6166439056396396</v>
      </c>
      <c r="O12" s="51">
        <v>6.0134558677673304</v>
      </c>
    </row>
    <row r="13" spans="1:16" s="17" customFormat="1" ht="16.2" customHeight="1" x14ac:dyDescent="0.3">
      <c r="A13" s="127"/>
      <c r="B13" s="128"/>
      <c r="C13" s="32" t="s">
        <v>12</v>
      </c>
      <c r="D13" s="51">
        <v>39.987037658691399</v>
      </c>
      <c r="E13" s="51">
        <v>42.213546752929602</v>
      </c>
      <c r="F13" s="51">
        <v>46.740804000000004</v>
      </c>
      <c r="G13" s="51">
        <v>48.493802000000002</v>
      </c>
      <c r="H13" s="51">
        <v>47</v>
      </c>
      <c r="I13" s="51">
        <v>53.261100769042898</v>
      </c>
      <c r="J13" s="51">
        <v>52.094856262207003</v>
      </c>
      <c r="K13" s="51">
        <v>47.927791595458899</v>
      </c>
      <c r="L13" s="51">
        <v>46.991729736328097</v>
      </c>
      <c r="M13" s="51">
        <v>52.4795722961425</v>
      </c>
      <c r="N13" s="51">
        <v>42.6234321594238</v>
      </c>
      <c r="O13" s="51">
        <v>39.661228179931598</v>
      </c>
    </row>
    <row r="14" spans="1:16" s="17" customFormat="1" ht="16.2" customHeight="1" x14ac:dyDescent="0.3">
      <c r="A14" s="127"/>
      <c r="B14" s="128"/>
      <c r="C14" s="32" t="s">
        <v>13</v>
      </c>
      <c r="D14" s="59">
        <f>SUM(D6:D13)</f>
        <v>145.51448518037782</v>
      </c>
      <c r="E14" s="59">
        <f t="shared" ref="E14:O14" si="0">SUM(E6:E13)</f>
        <v>155.97367894649474</v>
      </c>
      <c r="F14" s="59">
        <f t="shared" si="0"/>
        <v>166.1166078</v>
      </c>
      <c r="G14" s="59">
        <f t="shared" si="0"/>
        <v>171.54498862000003</v>
      </c>
      <c r="H14" s="59">
        <f t="shared" si="0"/>
        <v>162.12224425416139</v>
      </c>
      <c r="I14" s="59">
        <f t="shared" si="0"/>
        <v>178.05440735816916</v>
      </c>
      <c r="J14" s="59">
        <f t="shared" si="0"/>
        <v>172.19947189092619</v>
      </c>
      <c r="K14" s="59">
        <f t="shared" si="0"/>
        <v>168.69184398651095</v>
      </c>
      <c r="L14" s="59">
        <f t="shared" si="0"/>
        <v>166.48811089992506</v>
      </c>
      <c r="M14" s="59">
        <f t="shared" si="0"/>
        <v>174.63650882244093</v>
      </c>
      <c r="N14" s="59">
        <f t="shared" si="0"/>
        <v>157.68335831165291</v>
      </c>
      <c r="O14" s="59">
        <f t="shared" si="0"/>
        <v>145.31377947330452</v>
      </c>
    </row>
    <row r="15" spans="1:16" s="17" customFormat="1" ht="16.2" customHeight="1" x14ac:dyDescent="0.3">
      <c r="A15" s="127" t="s">
        <v>33</v>
      </c>
      <c r="B15" s="129" t="s">
        <v>16</v>
      </c>
      <c r="C15" s="32" t="s">
        <v>5</v>
      </c>
      <c r="D15" s="51">
        <v>0</v>
      </c>
      <c r="E15" s="51">
        <v>0</v>
      </c>
      <c r="F15" s="51">
        <v>0</v>
      </c>
      <c r="G15" s="51">
        <v>0</v>
      </c>
      <c r="H15" s="51">
        <v>0.84819620000000007</v>
      </c>
      <c r="I15" s="51">
        <v>1.423951</v>
      </c>
      <c r="J15" s="51">
        <v>2.6742849999999998</v>
      </c>
      <c r="K15" s="51">
        <v>2.8729779999999998</v>
      </c>
      <c r="L15" s="51">
        <v>2.116927</v>
      </c>
      <c r="M15" s="51">
        <v>2.0436510000000001</v>
      </c>
      <c r="N15" s="51">
        <v>0</v>
      </c>
      <c r="O15" s="51">
        <v>0</v>
      </c>
    </row>
    <row r="16" spans="1:16" s="17" customFormat="1" ht="16.2" customHeight="1" x14ac:dyDescent="0.3">
      <c r="A16" s="127"/>
      <c r="B16" s="129"/>
      <c r="C16" s="32" t="s">
        <v>6</v>
      </c>
      <c r="D16" s="51">
        <v>0</v>
      </c>
      <c r="E16" s="51">
        <v>0</v>
      </c>
      <c r="F16" s="51">
        <v>0</v>
      </c>
      <c r="G16" s="51">
        <v>0</v>
      </c>
      <c r="H16" s="51">
        <v>4.0491456000000001</v>
      </c>
      <c r="I16" s="51">
        <v>5.2115929999999997</v>
      </c>
      <c r="J16" s="51">
        <v>8.2877080000000003</v>
      </c>
      <c r="K16" s="51">
        <v>8.9561430000000009</v>
      </c>
      <c r="L16" s="51">
        <v>7.267684</v>
      </c>
      <c r="M16" s="51">
        <v>5.8384080000000003</v>
      </c>
      <c r="N16" s="51">
        <v>0</v>
      </c>
      <c r="O16" s="51">
        <v>0</v>
      </c>
    </row>
    <row r="17" spans="1:15" s="17" customFormat="1" ht="16.2" customHeight="1" x14ac:dyDescent="0.3">
      <c r="A17" s="127"/>
      <c r="B17" s="129"/>
      <c r="C17" s="32" t="s">
        <v>7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0.69445970000000001</v>
      </c>
      <c r="K17" s="51">
        <v>0.7053931</v>
      </c>
      <c r="L17" s="51">
        <v>0.56359139999999996</v>
      </c>
      <c r="M17" s="51">
        <v>0.56359139999999996</v>
      </c>
      <c r="N17" s="51">
        <v>0</v>
      </c>
      <c r="O17" s="51">
        <v>0</v>
      </c>
    </row>
    <row r="18" spans="1:15" s="17" customFormat="1" ht="16.2" customHeight="1" x14ac:dyDescent="0.3">
      <c r="A18" s="127"/>
      <c r="B18" s="129"/>
      <c r="C18" s="32" t="s">
        <v>8</v>
      </c>
      <c r="D18" s="51">
        <v>0</v>
      </c>
      <c r="E18" s="51">
        <v>0</v>
      </c>
      <c r="F18" s="51">
        <v>0</v>
      </c>
      <c r="G18" s="51">
        <v>0</v>
      </c>
      <c r="H18" s="51">
        <v>1.3295082000000003</v>
      </c>
      <c r="I18" s="51">
        <v>1.907769</v>
      </c>
      <c r="J18" s="51">
        <v>2.8998309999999998</v>
      </c>
      <c r="K18" s="51">
        <v>2.7197830000000001</v>
      </c>
      <c r="L18" s="51">
        <v>2.3621080000000001</v>
      </c>
      <c r="M18" s="51">
        <v>2.0562839999999998</v>
      </c>
      <c r="N18" s="51">
        <v>0</v>
      </c>
      <c r="O18" s="51">
        <v>0</v>
      </c>
    </row>
    <row r="19" spans="1:15" s="17" customFormat="1" ht="16.2" customHeight="1" x14ac:dyDescent="0.3">
      <c r="A19" s="127"/>
      <c r="B19" s="129"/>
      <c r="C19" s="32" t="s">
        <v>9</v>
      </c>
      <c r="D19" s="51">
        <v>0</v>
      </c>
      <c r="E19" s="51">
        <v>0</v>
      </c>
      <c r="F19" s="51">
        <v>0</v>
      </c>
      <c r="G19" s="51">
        <v>0</v>
      </c>
      <c r="H19" s="51">
        <v>0.27695397999999999</v>
      </c>
      <c r="I19" s="51">
        <v>0.39486599999999999</v>
      </c>
      <c r="J19" s="51">
        <v>0.77072410000000002</v>
      </c>
      <c r="K19" s="51">
        <v>0.72992869999999999</v>
      </c>
      <c r="L19" s="51">
        <v>0.60964249999999998</v>
      </c>
      <c r="M19" s="51">
        <v>0.4563082</v>
      </c>
      <c r="N19" s="51">
        <v>0</v>
      </c>
      <c r="O19" s="51">
        <v>0</v>
      </c>
    </row>
    <row r="20" spans="1:15" s="17" customFormat="1" ht="16.2" customHeight="1" x14ac:dyDescent="0.3">
      <c r="A20" s="127"/>
      <c r="B20" s="129"/>
      <c r="C20" s="32" t="s">
        <v>10</v>
      </c>
      <c r="D20" s="51">
        <v>0</v>
      </c>
      <c r="E20" s="51">
        <v>0</v>
      </c>
      <c r="F20" s="51">
        <v>0</v>
      </c>
      <c r="G20" s="51">
        <v>0</v>
      </c>
      <c r="H20" s="51">
        <v>7.6904139999999996E-2</v>
      </c>
      <c r="I20" s="51">
        <v>0.1242026</v>
      </c>
      <c r="J20" s="51">
        <v>4.3135699999999999E-2</v>
      </c>
      <c r="K20" s="51">
        <v>4.6985300000000001E-2</v>
      </c>
      <c r="L20" s="51">
        <v>0.29682500000000001</v>
      </c>
      <c r="M20" s="51">
        <v>0.2127908</v>
      </c>
      <c r="N20" s="51">
        <v>0</v>
      </c>
      <c r="O20" s="51">
        <v>0</v>
      </c>
    </row>
    <row r="21" spans="1:15" s="17" customFormat="1" ht="16.2" customHeight="1" x14ac:dyDescent="0.3">
      <c r="A21" s="127"/>
      <c r="B21" s="129"/>
      <c r="C21" s="32" t="s">
        <v>11</v>
      </c>
      <c r="D21" s="51">
        <v>0</v>
      </c>
      <c r="E21" s="51">
        <v>0</v>
      </c>
      <c r="F21" s="51">
        <v>0</v>
      </c>
      <c r="G21" s="51">
        <v>0</v>
      </c>
      <c r="H21" s="51">
        <v>0.32090517999999996</v>
      </c>
      <c r="I21" s="51">
        <v>0.64036130000000002</v>
      </c>
      <c r="J21" s="51">
        <v>1.094125</v>
      </c>
      <c r="K21" s="51">
        <v>1.909041</v>
      </c>
      <c r="L21" s="51">
        <v>1.4926029999999999</v>
      </c>
      <c r="M21" s="51">
        <v>1.4926029999999999</v>
      </c>
      <c r="N21" s="51">
        <v>0</v>
      </c>
      <c r="O21" s="51">
        <v>0</v>
      </c>
    </row>
    <row r="22" spans="1:15" s="17" customFormat="1" ht="16.2" customHeight="1" x14ac:dyDescent="0.3">
      <c r="A22" s="127"/>
      <c r="B22" s="129"/>
      <c r="C22" s="32" t="s">
        <v>12</v>
      </c>
      <c r="D22" s="51">
        <v>0</v>
      </c>
      <c r="E22" s="51">
        <v>0</v>
      </c>
      <c r="F22" s="51">
        <v>0</v>
      </c>
      <c r="G22" s="51">
        <v>0</v>
      </c>
      <c r="H22" s="51">
        <v>6.1411905999999998</v>
      </c>
      <c r="I22" s="51">
        <v>8.6016879999999993</v>
      </c>
      <c r="J22" s="51">
        <v>14.115539999999999</v>
      </c>
      <c r="K22" s="51">
        <v>15.543150000000001</v>
      </c>
      <c r="L22" s="51">
        <v>11.276870000000001</v>
      </c>
      <c r="M22" s="51">
        <v>9.6555250000000008</v>
      </c>
      <c r="N22" s="51">
        <v>0</v>
      </c>
      <c r="O22" s="51">
        <v>0</v>
      </c>
    </row>
    <row r="23" spans="1:15" s="17" customFormat="1" ht="16.2" customHeight="1" x14ac:dyDescent="0.3">
      <c r="A23" s="127"/>
      <c r="B23" s="129"/>
      <c r="C23" s="32" t="s">
        <v>13</v>
      </c>
      <c r="D23" s="60">
        <f>SUM(D15:D22)</f>
        <v>0</v>
      </c>
      <c r="E23" s="60">
        <f t="shared" ref="E23:O23" si="1">SUM(E15:E22)</f>
        <v>0</v>
      </c>
      <c r="F23" s="60">
        <f t="shared" si="1"/>
        <v>0</v>
      </c>
      <c r="G23" s="60">
        <f t="shared" si="1"/>
        <v>0</v>
      </c>
      <c r="H23" s="60">
        <f t="shared" si="1"/>
        <v>13.042803899999999</v>
      </c>
      <c r="I23" s="60">
        <f t="shared" si="1"/>
        <v>18.3044309</v>
      </c>
      <c r="J23" s="60">
        <f t="shared" si="1"/>
        <v>30.579808499999999</v>
      </c>
      <c r="K23" s="60">
        <f t="shared" si="1"/>
        <v>33.483402099999999</v>
      </c>
      <c r="L23" s="60">
        <f t="shared" si="1"/>
        <v>25.986250900000002</v>
      </c>
      <c r="M23" s="60">
        <f t="shared" si="1"/>
        <v>22.319161400000002</v>
      </c>
      <c r="N23" s="60">
        <f t="shared" si="1"/>
        <v>0</v>
      </c>
      <c r="O23" s="60">
        <f t="shared" si="1"/>
        <v>0</v>
      </c>
    </row>
    <row r="24" spans="1:15" s="17" customFormat="1" ht="16.2" customHeight="1" x14ac:dyDescent="0.3">
      <c r="A24" s="127" t="s">
        <v>34</v>
      </c>
      <c r="B24" s="129" t="s">
        <v>16</v>
      </c>
      <c r="C24" s="32" t="s">
        <v>5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</row>
    <row r="25" spans="1:15" s="17" customFormat="1" ht="16.2" customHeight="1" x14ac:dyDescent="0.3">
      <c r="A25" s="127"/>
      <c r="B25" s="129"/>
      <c r="C25" s="32" t="s">
        <v>6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</row>
    <row r="26" spans="1:15" s="17" customFormat="1" ht="16.2" customHeight="1" x14ac:dyDescent="0.3">
      <c r="A26" s="127"/>
      <c r="B26" s="129"/>
      <c r="C26" s="32" t="s">
        <v>7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</row>
    <row r="27" spans="1:15" s="17" customFormat="1" ht="16.2" customHeight="1" x14ac:dyDescent="0.3">
      <c r="A27" s="127"/>
      <c r="B27" s="129"/>
      <c r="C27" s="32" t="s">
        <v>8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</row>
    <row r="28" spans="1:15" s="17" customFormat="1" ht="16.2" customHeight="1" x14ac:dyDescent="0.3">
      <c r="A28" s="127"/>
      <c r="B28" s="129"/>
      <c r="C28" s="32" t="s">
        <v>9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</row>
    <row r="29" spans="1:15" s="17" customFormat="1" ht="16.2" customHeight="1" x14ac:dyDescent="0.3">
      <c r="A29" s="127"/>
      <c r="B29" s="129"/>
      <c r="C29" s="32" t="s">
        <v>10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</row>
    <row r="30" spans="1:15" s="17" customFormat="1" ht="16.2" customHeight="1" x14ac:dyDescent="0.3">
      <c r="A30" s="127"/>
      <c r="B30" s="129"/>
      <c r="C30" s="32" t="s">
        <v>11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</row>
    <row r="31" spans="1:15" s="17" customFormat="1" ht="16.2" customHeight="1" x14ac:dyDescent="0.3">
      <c r="A31" s="127"/>
      <c r="B31" s="129"/>
      <c r="C31" s="32" t="s">
        <v>12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</row>
    <row r="32" spans="1:15" s="17" customFormat="1" ht="16.2" customHeight="1" x14ac:dyDescent="0.3">
      <c r="A32" s="127"/>
      <c r="B32" s="129"/>
      <c r="C32" s="32" t="s">
        <v>13</v>
      </c>
      <c r="D32" s="60">
        <f>SUM(D24:D31)</f>
        <v>0</v>
      </c>
      <c r="E32" s="60">
        <f t="shared" ref="E32:O32" si="2">SUM(E24:E31)</f>
        <v>0</v>
      </c>
      <c r="F32" s="60">
        <f t="shared" si="2"/>
        <v>0</v>
      </c>
      <c r="G32" s="60">
        <f t="shared" si="2"/>
        <v>0</v>
      </c>
      <c r="H32" s="60">
        <f t="shared" si="2"/>
        <v>0</v>
      </c>
      <c r="I32" s="60">
        <f t="shared" si="2"/>
        <v>0</v>
      </c>
      <c r="J32" s="60">
        <f t="shared" si="2"/>
        <v>0</v>
      </c>
      <c r="K32" s="60">
        <f t="shared" si="2"/>
        <v>0</v>
      </c>
      <c r="L32" s="60">
        <f t="shared" si="2"/>
        <v>0</v>
      </c>
      <c r="M32" s="60">
        <f t="shared" si="2"/>
        <v>0</v>
      </c>
      <c r="N32" s="60">
        <f t="shared" si="2"/>
        <v>0</v>
      </c>
      <c r="O32" s="60">
        <f t="shared" si="2"/>
        <v>0</v>
      </c>
    </row>
    <row r="33" spans="1:15" s="17" customFormat="1" ht="16.2" customHeight="1" x14ac:dyDescent="0.3">
      <c r="A33" s="127" t="s">
        <v>35</v>
      </c>
      <c r="B33" s="129" t="s">
        <v>16</v>
      </c>
      <c r="C33" s="32" t="s">
        <v>5</v>
      </c>
      <c r="D33" s="51">
        <v>0</v>
      </c>
      <c r="E33" s="51">
        <v>0</v>
      </c>
      <c r="F33" s="51">
        <v>0</v>
      </c>
      <c r="G33" s="51">
        <v>0</v>
      </c>
      <c r="H33" s="51">
        <v>1.9808116769800002</v>
      </c>
      <c r="I33" s="51">
        <v>4.4255347251892001</v>
      </c>
      <c r="J33" s="51">
        <v>4.0898365974426198</v>
      </c>
      <c r="K33" s="51">
        <v>3.60049057006835</v>
      </c>
      <c r="L33" s="51">
        <v>3.99270248413085</v>
      </c>
      <c r="M33" s="51">
        <v>2.7558827400207502</v>
      </c>
      <c r="N33" s="51">
        <v>0</v>
      </c>
      <c r="O33" s="51">
        <v>0</v>
      </c>
    </row>
    <row r="34" spans="1:15" s="17" customFormat="1" ht="16.2" customHeight="1" x14ac:dyDescent="0.3">
      <c r="A34" s="127"/>
      <c r="B34" s="129"/>
      <c r="C34" s="32" t="s">
        <v>6</v>
      </c>
      <c r="D34" s="51">
        <v>0</v>
      </c>
      <c r="E34" s="51">
        <v>0</v>
      </c>
      <c r="F34" s="51">
        <v>0</v>
      </c>
      <c r="G34" s="51">
        <v>0</v>
      </c>
      <c r="H34" s="51">
        <v>1.393209555336</v>
      </c>
      <c r="I34" s="51">
        <v>3.3877151012420601</v>
      </c>
      <c r="J34" s="51">
        <v>3.48678302764892</v>
      </c>
      <c r="K34" s="51">
        <v>3.4125385284423801</v>
      </c>
      <c r="L34" s="51">
        <v>2.31738185882568</v>
      </c>
      <c r="M34" s="51">
        <v>1.0091068744659399</v>
      </c>
      <c r="N34" s="51">
        <v>0</v>
      </c>
      <c r="O34" s="51">
        <v>0</v>
      </c>
    </row>
    <row r="35" spans="1:15" s="17" customFormat="1" ht="16.2" customHeight="1" x14ac:dyDescent="0.3">
      <c r="A35" s="127"/>
      <c r="B35" s="129"/>
      <c r="C35" s="32" t="s">
        <v>7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</row>
    <row r="36" spans="1:15" s="17" customFormat="1" ht="16.2" customHeight="1" x14ac:dyDescent="0.3">
      <c r="A36" s="127"/>
      <c r="B36" s="129"/>
      <c r="C36" s="32" t="s">
        <v>8</v>
      </c>
      <c r="D36" s="51">
        <v>0</v>
      </c>
      <c r="E36" s="51">
        <v>0</v>
      </c>
      <c r="F36" s="51">
        <v>0</v>
      </c>
      <c r="G36" s="51">
        <v>0</v>
      </c>
      <c r="H36" s="51">
        <v>0.60799676673600012</v>
      </c>
      <c r="I36" s="51">
        <v>1.31971800327301</v>
      </c>
      <c r="J36" s="51">
        <v>1.35908150672912</v>
      </c>
      <c r="K36" s="51">
        <v>1.3727452754974301</v>
      </c>
      <c r="L36" s="51">
        <v>0.96230995655059803</v>
      </c>
      <c r="M36" s="51">
        <v>0.62435609102249101</v>
      </c>
      <c r="N36" s="51">
        <v>0</v>
      </c>
      <c r="O36" s="51">
        <v>0</v>
      </c>
    </row>
    <row r="37" spans="1:15" s="17" customFormat="1" ht="16.2" customHeight="1" x14ac:dyDescent="0.3">
      <c r="A37" s="127"/>
      <c r="B37" s="129"/>
      <c r="C37" s="32" t="s">
        <v>9</v>
      </c>
      <c r="D37" s="51">
        <v>0</v>
      </c>
      <c r="E37" s="51">
        <v>0</v>
      </c>
      <c r="F37" s="51">
        <v>0</v>
      </c>
      <c r="G37" s="51">
        <v>0</v>
      </c>
      <c r="H37" s="51">
        <v>0.41267543804999995</v>
      </c>
      <c r="I37" s="51">
        <v>0.74163603782653797</v>
      </c>
      <c r="J37" s="51">
        <v>0.68711864948272705</v>
      </c>
      <c r="K37" s="51">
        <v>0.63252353668212802</v>
      </c>
      <c r="L37" s="51">
        <v>0.68865048885345403</v>
      </c>
      <c r="M37" s="51">
        <v>0.524405837059021</v>
      </c>
      <c r="N37" s="51">
        <v>0</v>
      </c>
      <c r="O37" s="51">
        <v>0</v>
      </c>
    </row>
    <row r="38" spans="1:15" s="17" customFormat="1" ht="16.2" customHeight="1" x14ac:dyDescent="0.3">
      <c r="A38" s="127"/>
      <c r="B38" s="129"/>
      <c r="C38" s="32" t="s">
        <v>10</v>
      </c>
      <c r="D38" s="51">
        <v>0</v>
      </c>
      <c r="E38" s="51">
        <v>0</v>
      </c>
      <c r="F38" s="51">
        <v>0</v>
      </c>
      <c r="G38" s="51">
        <v>0</v>
      </c>
      <c r="H38" s="51">
        <v>1</v>
      </c>
      <c r="I38" s="51">
        <v>2.1611480712890598</v>
      </c>
      <c r="J38" s="51">
        <v>2.1858854293823198</v>
      </c>
      <c r="K38" s="51">
        <v>2.1049962043762198</v>
      </c>
      <c r="L38" s="51">
        <v>1.49343013763427</v>
      </c>
      <c r="M38" s="51">
        <v>0.72582060098648005</v>
      </c>
      <c r="N38" s="51">
        <v>0</v>
      </c>
      <c r="O38" s="51">
        <v>0</v>
      </c>
    </row>
    <row r="39" spans="1:15" s="17" customFormat="1" ht="16.2" customHeight="1" x14ac:dyDescent="0.3">
      <c r="A39" s="127"/>
      <c r="B39" s="129"/>
      <c r="C39" s="32" t="s">
        <v>11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1.07891917228698</v>
      </c>
      <c r="J39" s="51">
        <v>1.02011954784393</v>
      </c>
      <c r="K39" s="51">
        <v>0.996324121952056</v>
      </c>
      <c r="L39" s="51">
        <v>0.77168881893157903</v>
      </c>
      <c r="M39" s="51">
        <v>0.37801739573478599</v>
      </c>
      <c r="N39" s="51">
        <v>0</v>
      </c>
      <c r="O39" s="51">
        <v>0</v>
      </c>
    </row>
    <row r="40" spans="1:15" s="17" customFormat="1" ht="16.2" customHeight="1" x14ac:dyDescent="0.3">
      <c r="A40" s="127"/>
      <c r="B40" s="129"/>
      <c r="C40" s="32" t="s">
        <v>12</v>
      </c>
      <c r="D40" s="51">
        <v>0</v>
      </c>
      <c r="E40" s="51">
        <v>0</v>
      </c>
      <c r="F40" s="51">
        <v>0</v>
      </c>
      <c r="G40" s="51">
        <v>0</v>
      </c>
      <c r="H40" s="51">
        <v>1</v>
      </c>
      <c r="I40" s="51">
        <v>2.42022204399108</v>
      </c>
      <c r="J40" s="51">
        <v>2.4049286842346098</v>
      </c>
      <c r="K40" s="51">
        <v>2.2986299991607599</v>
      </c>
      <c r="L40" s="51">
        <v>1.8797349929809499</v>
      </c>
      <c r="M40" s="51">
        <v>1.0653257369995099</v>
      </c>
      <c r="N40" s="51">
        <v>0</v>
      </c>
      <c r="O40" s="51">
        <v>0</v>
      </c>
    </row>
    <row r="41" spans="1:15" s="17" customFormat="1" ht="16.2" customHeight="1" x14ac:dyDescent="0.3">
      <c r="A41" s="127"/>
      <c r="B41" s="129"/>
      <c r="C41" s="32" t="s">
        <v>13</v>
      </c>
      <c r="D41" s="60">
        <f>SUM(D33:D40)</f>
        <v>0</v>
      </c>
      <c r="E41" s="60">
        <f t="shared" ref="E41:O41" si="3">SUM(E33:E40)</f>
        <v>0</v>
      </c>
      <c r="F41" s="60">
        <f t="shared" si="3"/>
        <v>0</v>
      </c>
      <c r="G41" s="60">
        <f t="shared" si="3"/>
        <v>0</v>
      </c>
      <c r="H41" s="60">
        <f t="shared" si="3"/>
        <v>6.3946934371020001</v>
      </c>
      <c r="I41" s="60">
        <f t="shared" si="3"/>
        <v>15.534893155097928</v>
      </c>
      <c r="J41" s="60">
        <f t="shared" si="3"/>
        <v>15.233753442764248</v>
      </c>
      <c r="K41" s="60">
        <f t="shared" si="3"/>
        <v>14.418248236179323</v>
      </c>
      <c r="L41" s="60">
        <f t="shared" si="3"/>
        <v>12.105898737907381</v>
      </c>
      <c r="M41" s="60">
        <f t="shared" si="3"/>
        <v>7.0829152762889773</v>
      </c>
      <c r="N41" s="60">
        <f t="shared" si="3"/>
        <v>0</v>
      </c>
      <c r="O41" s="60">
        <f t="shared" si="3"/>
        <v>0</v>
      </c>
    </row>
    <row r="42" spans="1:15" s="17" customFormat="1" ht="16.2" customHeight="1" x14ac:dyDescent="0.3">
      <c r="A42" s="130" t="s">
        <v>36</v>
      </c>
      <c r="B42" s="131"/>
      <c r="C42" s="38" t="s">
        <v>5</v>
      </c>
      <c r="D42" s="63">
        <f>SUM(D6,D15,D24,D33)</f>
        <v>33.223033905029197</v>
      </c>
      <c r="E42" s="63">
        <f t="shared" ref="E42:O42" si="4">SUM(E6,E15,E24,E33)</f>
        <v>35.431438446044901</v>
      </c>
      <c r="F42" s="63">
        <f t="shared" si="4"/>
        <v>36.692583999999997</v>
      </c>
      <c r="G42" s="63">
        <f t="shared" si="4"/>
        <v>39.295811999999998</v>
      </c>
      <c r="H42" s="63">
        <f t="shared" si="4"/>
        <v>38.895311876980003</v>
      </c>
      <c r="I42" s="63">
        <f t="shared" si="4"/>
        <v>44.522096961761406</v>
      </c>
      <c r="J42" s="63">
        <f t="shared" si="4"/>
        <v>45.200282638702319</v>
      </c>
      <c r="K42" s="63">
        <f t="shared" si="4"/>
        <v>44.699855593994052</v>
      </c>
      <c r="L42" s="63">
        <f t="shared" si="4"/>
        <v>45.484579893066346</v>
      </c>
      <c r="M42" s="63">
        <f t="shared" si="4"/>
        <v>43.324756518341047</v>
      </c>
      <c r="N42" s="63">
        <f t="shared" si="4"/>
        <v>33.988986968994098</v>
      </c>
      <c r="O42" s="63">
        <f t="shared" si="4"/>
        <v>33.326381683349602</v>
      </c>
    </row>
    <row r="43" spans="1:15" s="17" customFormat="1" ht="16.2" customHeight="1" x14ac:dyDescent="0.3">
      <c r="A43" s="132"/>
      <c r="B43" s="133"/>
      <c r="C43" s="38" t="s">
        <v>6</v>
      </c>
      <c r="D43" s="63">
        <f t="shared" ref="D43:O49" si="5">SUM(D7,D16,D25,D34)</f>
        <v>7.3364090919494602</v>
      </c>
      <c r="E43" s="63">
        <f t="shared" si="5"/>
        <v>12.1412200927734</v>
      </c>
      <c r="F43" s="63">
        <f t="shared" si="5"/>
        <v>11.823200000000002</v>
      </c>
      <c r="G43" s="63">
        <f t="shared" si="5"/>
        <v>12.155636000000001</v>
      </c>
      <c r="H43" s="63">
        <f t="shared" si="5"/>
        <v>18.505014355336002</v>
      </c>
      <c r="I43" s="63">
        <f t="shared" si="5"/>
        <v>22.714448062484657</v>
      </c>
      <c r="J43" s="63">
        <f t="shared" si="5"/>
        <v>23.382891372497518</v>
      </c>
      <c r="K43" s="63">
        <f t="shared" si="5"/>
        <v>22.332117655151361</v>
      </c>
      <c r="L43" s="63">
        <f t="shared" si="5"/>
        <v>18.882476823791499</v>
      </c>
      <c r="M43" s="63">
        <f t="shared" si="5"/>
        <v>20.472382313735938</v>
      </c>
      <c r="N43" s="63">
        <f t="shared" si="5"/>
        <v>11.030265808105399</v>
      </c>
      <c r="O43" s="63">
        <f t="shared" si="5"/>
        <v>7.1181097030639604</v>
      </c>
    </row>
    <row r="44" spans="1:15" s="17" customFormat="1" ht="16.2" customHeight="1" x14ac:dyDescent="0.3">
      <c r="A44" s="132"/>
      <c r="B44" s="133"/>
      <c r="C44" s="38" t="s">
        <v>7</v>
      </c>
      <c r="D44" s="63">
        <f t="shared" si="5"/>
        <v>0.56767159700393599</v>
      </c>
      <c r="E44" s="63">
        <f t="shared" si="5"/>
        <v>0.60412204265594405</v>
      </c>
      <c r="F44" s="63">
        <f t="shared" si="5"/>
        <v>0.54636360000000006</v>
      </c>
      <c r="G44" s="63">
        <f t="shared" si="5"/>
        <v>0.60373282000000006</v>
      </c>
      <c r="H44" s="63">
        <f t="shared" si="5"/>
        <v>0.58639121999999999</v>
      </c>
      <c r="I44" s="63">
        <f t="shared" si="5"/>
        <v>0.63313639163970903</v>
      </c>
      <c r="J44" s="63">
        <f t="shared" si="5"/>
        <v>1.2558298939582819</v>
      </c>
      <c r="K44" s="63">
        <f t="shared" si="5"/>
        <v>1.3486074449783318</v>
      </c>
      <c r="L44" s="63">
        <f t="shared" si="5"/>
        <v>1.21974054894104</v>
      </c>
      <c r="M44" s="63">
        <f t="shared" si="5"/>
        <v>1.2533480318511958</v>
      </c>
      <c r="N44" s="63">
        <f t="shared" si="5"/>
        <v>0.40279233455657898</v>
      </c>
      <c r="O44" s="63">
        <f t="shared" si="5"/>
        <v>0.51234662532806297</v>
      </c>
    </row>
    <row r="45" spans="1:15" s="17" customFormat="1" ht="16.2" customHeight="1" x14ac:dyDescent="0.3">
      <c r="A45" s="132"/>
      <c r="B45" s="133"/>
      <c r="C45" s="38" t="s">
        <v>8</v>
      </c>
      <c r="D45" s="63">
        <f t="shared" si="5"/>
        <v>44.725162506103501</v>
      </c>
      <c r="E45" s="63">
        <f t="shared" si="5"/>
        <v>44.032661437988203</v>
      </c>
      <c r="F45" s="63">
        <f t="shared" si="5"/>
        <v>48.220010000000002</v>
      </c>
      <c r="G45" s="63">
        <f t="shared" si="5"/>
        <v>50.085690000000007</v>
      </c>
      <c r="H45" s="63">
        <f t="shared" si="5"/>
        <v>48.887376966736007</v>
      </c>
      <c r="I45" s="63">
        <f t="shared" si="5"/>
        <v>54.28289929575341</v>
      </c>
      <c r="J45" s="63">
        <f t="shared" si="5"/>
        <v>53.697041931777918</v>
      </c>
      <c r="K45" s="63">
        <f t="shared" si="5"/>
        <v>52.555060318954432</v>
      </c>
      <c r="L45" s="63">
        <f t="shared" si="5"/>
        <v>49.686840899665796</v>
      </c>
      <c r="M45" s="63">
        <f t="shared" si="5"/>
        <v>52.040297378620089</v>
      </c>
      <c r="N45" s="63">
        <f t="shared" si="5"/>
        <v>45.9649238586425</v>
      </c>
      <c r="O45" s="63">
        <f t="shared" si="5"/>
        <v>43.453464508056598</v>
      </c>
    </row>
    <row r="46" spans="1:15" s="17" customFormat="1" ht="16.2" customHeight="1" x14ac:dyDescent="0.3">
      <c r="A46" s="132"/>
      <c r="B46" s="133"/>
      <c r="C46" s="38" t="s">
        <v>9</v>
      </c>
      <c r="D46" s="63">
        <f t="shared" si="5"/>
        <v>3.2194080352783199</v>
      </c>
      <c r="E46" s="63">
        <f t="shared" si="5"/>
        <v>2.9537558555603001</v>
      </c>
      <c r="F46" s="63">
        <f t="shared" si="5"/>
        <v>2.0797103999999997</v>
      </c>
      <c r="G46" s="63">
        <f t="shared" si="5"/>
        <v>1.9393511999999997</v>
      </c>
      <c r="H46" s="63">
        <f t="shared" si="5"/>
        <v>2.2709830180499999</v>
      </c>
      <c r="I46" s="63">
        <f t="shared" si="5"/>
        <v>2.9675268037948581</v>
      </c>
      <c r="J46" s="63">
        <f t="shared" si="5"/>
        <v>3.0952096403900073</v>
      </c>
      <c r="K46" s="63">
        <f t="shared" si="5"/>
        <v>3.2718645015060379</v>
      </c>
      <c r="L46" s="63">
        <f t="shared" si="5"/>
        <v>3.1498117390441842</v>
      </c>
      <c r="M46" s="63">
        <f t="shared" si="5"/>
        <v>2.8080652495605412</v>
      </c>
      <c r="N46" s="63">
        <f t="shared" si="5"/>
        <v>3.0417926311492902</v>
      </c>
      <c r="O46" s="63">
        <f t="shared" si="5"/>
        <v>3.0436646938323899</v>
      </c>
    </row>
    <row r="47" spans="1:15" s="17" customFormat="1" ht="16.2" customHeight="1" x14ac:dyDescent="0.3">
      <c r="A47" s="132"/>
      <c r="B47" s="133"/>
      <c r="C47" s="38" t="s">
        <v>10</v>
      </c>
      <c r="D47" s="63">
        <f t="shared" si="5"/>
        <v>9.9361324310302699</v>
      </c>
      <c r="E47" s="63">
        <f t="shared" si="5"/>
        <v>12.335651397705</v>
      </c>
      <c r="F47" s="63">
        <f t="shared" si="5"/>
        <v>13.504470000000001</v>
      </c>
      <c r="G47" s="63">
        <f t="shared" si="5"/>
        <v>12.926640000000001</v>
      </c>
      <c r="H47" s="63">
        <f t="shared" si="5"/>
        <v>13.379808269028301</v>
      </c>
      <c r="I47" s="63">
        <f t="shared" si="5"/>
        <v>15.537675729272362</v>
      </c>
      <c r="J47" s="63">
        <f t="shared" si="5"/>
        <v>14.575934467089819</v>
      </c>
      <c r="K47" s="63">
        <f t="shared" si="5"/>
        <v>14.80103412431022</v>
      </c>
      <c r="L47" s="63">
        <f t="shared" si="5"/>
        <v>14.036247798156671</v>
      </c>
      <c r="M47" s="63">
        <f t="shared" si="5"/>
        <v>13.901380909348282</v>
      </c>
      <c r="N47" s="63">
        <f t="shared" si="5"/>
        <v>13.0145206451416</v>
      </c>
      <c r="O47" s="63">
        <f t="shared" si="5"/>
        <v>12.185128211975</v>
      </c>
    </row>
    <row r="48" spans="1:15" s="17" customFormat="1" ht="16.2" customHeight="1" x14ac:dyDescent="0.3">
      <c r="A48" s="132"/>
      <c r="B48" s="133"/>
      <c r="C48" s="38" t="s">
        <v>11</v>
      </c>
      <c r="D48" s="63">
        <f t="shared" si="5"/>
        <v>6.5196299552917401</v>
      </c>
      <c r="E48" s="63">
        <f t="shared" si="5"/>
        <v>6.2612829208373997</v>
      </c>
      <c r="F48" s="63">
        <f t="shared" si="5"/>
        <v>6.509465800000001</v>
      </c>
      <c r="G48" s="63">
        <f t="shared" si="5"/>
        <v>6.0443245999999995</v>
      </c>
      <c r="H48" s="63">
        <f t="shared" si="5"/>
        <v>4.89366528513305</v>
      </c>
      <c r="I48" s="63">
        <f t="shared" si="5"/>
        <v>6.9529373555267204</v>
      </c>
      <c r="J48" s="63">
        <f t="shared" si="5"/>
        <v>8.1905189428329397</v>
      </c>
      <c r="K48" s="63">
        <f t="shared" si="5"/>
        <v>11.815383089176176</v>
      </c>
      <c r="L48" s="63">
        <f t="shared" si="5"/>
        <v>11.972228105857841</v>
      </c>
      <c r="M48" s="63">
        <f t="shared" si="5"/>
        <v>7.0379320641307759</v>
      </c>
      <c r="N48" s="63">
        <f t="shared" si="5"/>
        <v>7.6166439056396396</v>
      </c>
      <c r="O48" s="63">
        <f t="shared" si="5"/>
        <v>6.0134558677673304</v>
      </c>
    </row>
    <row r="49" spans="1:15" s="17" customFormat="1" ht="16.2" customHeight="1" x14ac:dyDescent="0.3">
      <c r="A49" s="132"/>
      <c r="B49" s="133"/>
      <c r="C49" s="38" t="s">
        <v>12</v>
      </c>
      <c r="D49" s="63">
        <f t="shared" si="5"/>
        <v>39.987037658691399</v>
      </c>
      <c r="E49" s="63">
        <f t="shared" si="5"/>
        <v>42.213546752929602</v>
      </c>
      <c r="F49" s="63">
        <f t="shared" si="5"/>
        <v>46.740804000000004</v>
      </c>
      <c r="G49" s="63">
        <f t="shared" si="5"/>
        <v>48.493802000000002</v>
      </c>
      <c r="H49" s="63">
        <f t="shared" si="5"/>
        <v>54.141190600000002</v>
      </c>
      <c r="I49" s="63">
        <f t="shared" si="5"/>
        <v>64.283010813033968</v>
      </c>
      <c r="J49" s="63">
        <f t="shared" si="5"/>
        <v>68.615324946441604</v>
      </c>
      <c r="K49" s="63">
        <f t="shared" si="5"/>
        <v>65.769571594619663</v>
      </c>
      <c r="L49" s="63">
        <f t="shared" si="5"/>
        <v>60.148334729309049</v>
      </c>
      <c r="M49" s="63">
        <f t="shared" si="5"/>
        <v>63.200423033142016</v>
      </c>
      <c r="N49" s="63">
        <f t="shared" si="5"/>
        <v>42.6234321594238</v>
      </c>
      <c r="O49" s="63">
        <f t="shared" si="5"/>
        <v>39.661228179931598</v>
      </c>
    </row>
    <row r="50" spans="1:15" s="17" customFormat="1" ht="16.2" customHeight="1" x14ac:dyDescent="0.3">
      <c r="A50" s="134"/>
      <c r="B50" s="135"/>
      <c r="C50" s="38" t="s">
        <v>13</v>
      </c>
      <c r="D50" s="64">
        <f>SUM(D42:D49)</f>
        <v>145.51448518037782</v>
      </c>
      <c r="E50" s="64">
        <f t="shared" ref="E50:O50" si="6">SUM(E42:E49)</f>
        <v>155.97367894649474</v>
      </c>
      <c r="F50" s="64">
        <f t="shared" si="6"/>
        <v>166.1166078</v>
      </c>
      <c r="G50" s="64">
        <f t="shared" si="6"/>
        <v>171.54498862000003</v>
      </c>
      <c r="H50" s="64">
        <f t="shared" si="6"/>
        <v>181.55974159126339</v>
      </c>
      <c r="I50" s="64">
        <f t="shared" si="6"/>
        <v>211.89373141326709</v>
      </c>
      <c r="J50" s="64">
        <f t="shared" si="6"/>
        <v>218.0130338336904</v>
      </c>
      <c r="K50" s="64">
        <f t="shared" si="6"/>
        <v>216.59349432269028</v>
      </c>
      <c r="L50" s="64">
        <f t="shared" si="6"/>
        <v>204.58026053783243</v>
      </c>
      <c r="M50" s="64">
        <f t="shared" si="6"/>
        <v>204.0385854987299</v>
      </c>
      <c r="N50" s="64">
        <f t="shared" si="6"/>
        <v>157.68335831165291</v>
      </c>
      <c r="O50" s="64">
        <f t="shared" si="6"/>
        <v>145.31377947330452</v>
      </c>
    </row>
    <row r="51" spans="1:15" s="17" customFormat="1" ht="16.2" customHeight="1" x14ac:dyDescent="0.3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</row>
    <row r="52" spans="1:15" s="12" customFormat="1" x14ac:dyDescent="0.3">
      <c r="A52" s="31" t="s">
        <v>30</v>
      </c>
      <c r="B52" s="56" t="s">
        <v>1</v>
      </c>
      <c r="C52" s="16" t="s">
        <v>2</v>
      </c>
      <c r="D52" s="14">
        <v>45312</v>
      </c>
      <c r="E52" s="14">
        <v>45343</v>
      </c>
      <c r="F52" s="14">
        <v>45372</v>
      </c>
      <c r="G52" s="14">
        <v>45403</v>
      </c>
      <c r="H52" s="14">
        <v>45433</v>
      </c>
      <c r="I52" s="14">
        <v>45464</v>
      </c>
      <c r="J52" s="14">
        <v>45494</v>
      </c>
      <c r="K52" s="14">
        <v>45525</v>
      </c>
      <c r="L52" s="14">
        <v>45556</v>
      </c>
      <c r="M52" s="14">
        <v>45586</v>
      </c>
      <c r="N52" s="14">
        <v>45617</v>
      </c>
      <c r="O52" s="14">
        <v>45647</v>
      </c>
    </row>
    <row r="53" spans="1:15" ht="16.2" customHeight="1" x14ac:dyDescent="0.3">
      <c r="A53" s="124" t="s">
        <v>3</v>
      </c>
      <c r="B53" s="136" t="s">
        <v>4</v>
      </c>
      <c r="C53" s="34" t="s">
        <v>5</v>
      </c>
      <c r="D53" s="61">
        <v>0.13826440274715401</v>
      </c>
      <c r="E53" s="61">
        <v>0.131004452705383</v>
      </c>
      <c r="F53" s="61">
        <v>-2.6696568354964301E-2</v>
      </c>
      <c r="G53" s="61">
        <v>-8.1288041546940804E-3</v>
      </c>
      <c r="H53" s="61">
        <v>8.8317000000000014E-3</v>
      </c>
      <c r="I53" s="61">
        <v>0.344800055027008</v>
      </c>
      <c r="J53" s="61">
        <v>0.24649427831172899</v>
      </c>
      <c r="K53" s="61">
        <v>0.18186528980732</v>
      </c>
      <c r="L53" s="61">
        <v>0.36460092663764998</v>
      </c>
      <c r="M53" s="61">
        <v>0.160048708319664</v>
      </c>
      <c r="N53" s="61">
        <v>0.11892856657504999</v>
      </c>
      <c r="O53" s="61">
        <v>0.126822829246521</v>
      </c>
    </row>
    <row r="54" spans="1:15" ht="16.2" customHeight="1" x14ac:dyDescent="0.3">
      <c r="A54" s="125"/>
      <c r="B54" s="137"/>
      <c r="C54" s="34" t="s">
        <v>6</v>
      </c>
      <c r="D54" s="61">
        <v>0.47617343068122903</v>
      </c>
      <c r="E54" s="61">
        <v>0.47408789396286</v>
      </c>
      <c r="F54" s="61">
        <v>0.35322591662406899</v>
      </c>
      <c r="G54" s="61">
        <v>0.42463988065719599</v>
      </c>
      <c r="H54" s="61">
        <v>0.57762316000000002</v>
      </c>
      <c r="I54" s="61">
        <v>1.25479519367218</v>
      </c>
      <c r="J54" s="61">
        <v>1.2053242921829199</v>
      </c>
      <c r="K54" s="61">
        <v>1.15766036510468</v>
      </c>
      <c r="L54" s="61">
        <v>0.84664666652679399</v>
      </c>
      <c r="M54" s="61">
        <v>0.54240983724594105</v>
      </c>
      <c r="N54" s="61">
        <v>0.40712183713913003</v>
      </c>
      <c r="O54" s="61">
        <v>0.462195754051208</v>
      </c>
    </row>
    <row r="55" spans="1:15" ht="16.2" customHeight="1" x14ac:dyDescent="0.3">
      <c r="A55" s="125"/>
      <c r="B55" s="137"/>
      <c r="C55" s="34" t="s">
        <v>7</v>
      </c>
      <c r="D55" s="61">
        <v>-7.1056169690564296E-4</v>
      </c>
      <c r="E55" s="61">
        <v>-7.1112299337983099E-4</v>
      </c>
      <c r="F55" s="61">
        <v>-4.1028913110494596E-3</v>
      </c>
      <c r="G55" s="61">
        <v>-3.9129694923758498E-3</v>
      </c>
      <c r="H55" s="61">
        <v>-3.8573220800000004E-3</v>
      </c>
      <c r="I55" s="61">
        <v>1.24466634588316E-4</v>
      </c>
      <c r="J55" s="61">
        <v>1.2719983351416899E-4</v>
      </c>
      <c r="K55" s="61">
        <v>-1.1948638712056E-4</v>
      </c>
      <c r="L55" s="61">
        <v>-1.4068502059672001E-4</v>
      </c>
      <c r="M55" s="61">
        <v>-5.4539751727134E-4</v>
      </c>
      <c r="N55" s="61">
        <v>-5.5533234262839003E-4</v>
      </c>
      <c r="O55" s="61">
        <v>-6.34464144241065E-4</v>
      </c>
    </row>
    <row r="56" spans="1:15" ht="16.2" customHeight="1" x14ac:dyDescent="0.3">
      <c r="A56" s="125"/>
      <c r="B56" s="137"/>
      <c r="C56" s="34" t="s">
        <v>8</v>
      </c>
      <c r="D56" s="61">
        <v>0.158488288521767</v>
      </c>
      <c r="E56" s="61">
        <v>0.157126650214195</v>
      </c>
      <c r="F56" s="61">
        <v>0.12303453683853099</v>
      </c>
      <c r="G56" s="61">
        <v>0.14592710137367201</v>
      </c>
      <c r="H56" s="61">
        <v>0.20792393999999997</v>
      </c>
      <c r="I56" s="61">
        <v>0.422076225280762</v>
      </c>
      <c r="J56" s="61">
        <v>0.42523652315139798</v>
      </c>
      <c r="K56" s="61">
        <v>0.38831356167793302</v>
      </c>
      <c r="L56" s="61">
        <v>0.32052534818649298</v>
      </c>
      <c r="M56" s="61">
        <v>0.18751055002212499</v>
      </c>
      <c r="N56" s="61">
        <v>0.137684106826782</v>
      </c>
      <c r="O56" s="61">
        <v>0.150925979018211</v>
      </c>
    </row>
    <row r="57" spans="1:15" ht="16.2" customHeight="1" x14ac:dyDescent="0.3">
      <c r="A57" s="125"/>
      <c r="B57" s="137"/>
      <c r="C57" s="34" t="s">
        <v>9</v>
      </c>
      <c r="D57" s="61">
        <v>8.2967132329940796E-2</v>
      </c>
      <c r="E57" s="61">
        <v>7.7227845788002E-2</v>
      </c>
      <c r="F57" s="61">
        <v>-3.6955561954528102E-3</v>
      </c>
      <c r="G57" s="61">
        <v>7.8311329707503301E-3</v>
      </c>
      <c r="H57" s="61">
        <v>6.4016534000000099E-3</v>
      </c>
      <c r="I57" s="61">
        <v>0.17178468406200401</v>
      </c>
      <c r="J57" s="61">
        <v>0.129287794232368</v>
      </c>
      <c r="K57" s="61">
        <v>9.3416653573513003E-2</v>
      </c>
      <c r="L57" s="61">
        <v>0.158189848065376</v>
      </c>
      <c r="M57" s="61">
        <v>8.1499584019184099E-2</v>
      </c>
      <c r="N57" s="61">
        <v>6.5582789480686202E-2</v>
      </c>
      <c r="O57" s="61">
        <v>7.3273517191410106E-2</v>
      </c>
    </row>
    <row r="58" spans="1:15" x14ac:dyDescent="0.3">
      <c r="A58" s="125"/>
      <c r="B58" s="137"/>
      <c r="C58" s="34" t="s">
        <v>10</v>
      </c>
      <c r="D58" s="61">
        <v>0.35883036255836498</v>
      </c>
      <c r="E58" s="61">
        <v>0.35243102908134499</v>
      </c>
      <c r="F58" s="61">
        <v>0.137085720896721</v>
      </c>
      <c r="G58" s="61">
        <v>0.18447010219097101</v>
      </c>
      <c r="H58" s="61">
        <v>0.23608215999999993</v>
      </c>
      <c r="I58" s="61">
        <v>0.73642545938491799</v>
      </c>
      <c r="J58" s="61">
        <v>0.75684118270874001</v>
      </c>
      <c r="K58" s="61">
        <v>0.64400517940521196</v>
      </c>
      <c r="L58" s="61">
        <v>0.39443081617355302</v>
      </c>
      <c r="M58" s="61">
        <v>0.33326387405395502</v>
      </c>
      <c r="N58" s="61">
        <v>0.28620177507400502</v>
      </c>
      <c r="O58" s="61">
        <v>0.33971929550170898</v>
      </c>
    </row>
    <row r="59" spans="1:15" x14ac:dyDescent="0.3">
      <c r="A59" s="125"/>
      <c r="B59" s="137"/>
      <c r="C59" s="34" t="s">
        <v>11</v>
      </c>
      <c r="D59" s="61">
        <v>0.247152730822563</v>
      </c>
      <c r="E59" s="61">
        <v>0.243193775415421</v>
      </c>
      <c r="F59" s="61">
        <v>0.13989205658435799</v>
      </c>
      <c r="G59" s="61">
        <v>0.178727567195892</v>
      </c>
      <c r="H59" s="61">
        <v>0.21928888000000002</v>
      </c>
      <c r="I59" s="61">
        <v>0.54892629384994496</v>
      </c>
      <c r="J59" s="61">
        <v>0.51873898506164595</v>
      </c>
      <c r="K59" s="61">
        <v>0.47830432653427102</v>
      </c>
      <c r="L59" s="61">
        <v>0.38191810250282299</v>
      </c>
      <c r="M59" s="61">
        <v>0.26372805237770103</v>
      </c>
      <c r="N59" s="61">
        <v>0.21009947359561901</v>
      </c>
      <c r="O59" s="61">
        <v>0.24313856661319699</v>
      </c>
    </row>
    <row r="60" spans="1:15" x14ac:dyDescent="0.3">
      <c r="A60" s="125"/>
      <c r="B60" s="137"/>
      <c r="C60" s="34" t="s">
        <v>12</v>
      </c>
      <c r="D60" s="61">
        <v>0.59246736764907804</v>
      </c>
      <c r="E60" s="61">
        <v>0.57327717542648304</v>
      </c>
      <c r="F60" s="61">
        <v>0.297640830278397</v>
      </c>
      <c r="G60" s="61">
        <v>0.39387285709381098</v>
      </c>
      <c r="H60" s="61">
        <v>0.51548914000000001</v>
      </c>
      <c r="I60" s="61">
        <v>1.3238289356231701</v>
      </c>
      <c r="J60" s="61">
        <v>1.29065442085266</v>
      </c>
      <c r="K60" s="61">
        <v>1.08648228645325</v>
      </c>
      <c r="L60" s="61">
        <v>0.93783688545227095</v>
      </c>
      <c r="M60" s="61">
        <v>0.63599705696106001</v>
      </c>
      <c r="N60" s="61">
        <v>0.499049872159958</v>
      </c>
      <c r="O60" s="61">
        <v>0.56323081254959095</v>
      </c>
    </row>
    <row r="61" spans="1:15" x14ac:dyDescent="0.3">
      <c r="A61" s="126"/>
      <c r="B61" s="138"/>
      <c r="C61" s="34" t="s">
        <v>13</v>
      </c>
      <c r="D61" s="36">
        <f>SUM(D53:D60)</f>
        <v>2.0536331536131911</v>
      </c>
      <c r="E61" s="36">
        <f t="shared" ref="E61:O61" si="7">SUM(E53:E60)</f>
        <v>2.0076376996003091</v>
      </c>
      <c r="F61" s="36">
        <f t="shared" si="7"/>
        <v>1.0163840453606094</v>
      </c>
      <c r="G61" s="36">
        <f t="shared" si="7"/>
        <v>1.3234268678352223</v>
      </c>
      <c r="H61" s="36">
        <f t="shared" si="7"/>
        <v>1.7677833113200001</v>
      </c>
      <c r="I61" s="36">
        <f t="shared" si="7"/>
        <v>4.8027613135345755</v>
      </c>
      <c r="J61" s="36">
        <f t="shared" si="7"/>
        <v>4.5727046763349746</v>
      </c>
      <c r="K61" s="36">
        <f t="shared" si="7"/>
        <v>4.029928176169058</v>
      </c>
      <c r="L61" s="36">
        <f t="shared" si="7"/>
        <v>3.4040079085243629</v>
      </c>
      <c r="M61" s="36">
        <f t="shared" si="7"/>
        <v>2.2039122654823586</v>
      </c>
      <c r="N61" s="36">
        <f t="shared" si="7"/>
        <v>1.7241130885086018</v>
      </c>
      <c r="O61" s="36">
        <f t="shared" si="7"/>
        <v>1.9586722900276059</v>
      </c>
    </row>
    <row r="62" spans="1:15" x14ac:dyDescent="0.3">
      <c r="A62" s="124" t="s">
        <v>14</v>
      </c>
      <c r="B62" s="136" t="s">
        <v>4</v>
      </c>
      <c r="C62" s="34" t="s">
        <v>5</v>
      </c>
      <c r="D62" s="61">
        <v>-0.146410748362541</v>
      </c>
      <c r="E62" s="61">
        <v>-0.14626143872737801</v>
      </c>
      <c r="F62" s="61">
        <v>-0.30236020684242199</v>
      </c>
      <c r="G62" s="61">
        <v>-0.325123250484466</v>
      </c>
      <c r="H62" s="61">
        <v>-0.33188893195799996</v>
      </c>
      <c r="I62" s="61">
        <v>-0.155016809701919</v>
      </c>
      <c r="J62" s="61">
        <v>-0.15445546805858601</v>
      </c>
      <c r="K62" s="61">
        <v>-0.15414059162139801</v>
      </c>
      <c r="L62" s="61">
        <v>-0.150580659508705</v>
      </c>
      <c r="M62" s="61">
        <v>-0.14063763618469199</v>
      </c>
      <c r="N62" s="61">
        <v>-0.12616138160228699</v>
      </c>
      <c r="O62" s="61">
        <v>-0.138572633266448</v>
      </c>
    </row>
    <row r="63" spans="1:15" x14ac:dyDescent="0.3">
      <c r="A63" s="125"/>
      <c r="B63" s="137"/>
      <c r="C63" s="34" t="s">
        <v>6</v>
      </c>
      <c r="D63" s="61">
        <v>2.2705206871032702</v>
      </c>
      <c r="E63" s="61">
        <v>2.4737188816070499</v>
      </c>
      <c r="F63" s="61">
        <v>2.5168821811675999</v>
      </c>
      <c r="G63" s="61">
        <v>2.83123278617858</v>
      </c>
      <c r="H63" s="61">
        <v>3.2592723559980001</v>
      </c>
      <c r="I63" s="61">
        <v>4.1672558784484801</v>
      </c>
      <c r="J63" s="61">
        <v>4.1913571357726997</v>
      </c>
      <c r="K63" s="61">
        <v>4.1805362701415998</v>
      </c>
      <c r="L63" s="61">
        <v>3.4936881065368599</v>
      </c>
      <c r="M63" s="61">
        <v>3.0240519046783398</v>
      </c>
      <c r="N63" s="61">
        <v>2.2804172039031898</v>
      </c>
      <c r="O63" s="61">
        <v>2.1459352970123202</v>
      </c>
    </row>
    <row r="64" spans="1:15" x14ac:dyDescent="0.3">
      <c r="A64" s="125"/>
      <c r="B64" s="137"/>
      <c r="C64" s="34" t="s">
        <v>7</v>
      </c>
      <c r="D64" s="61">
        <v>1.97699777781963E-2</v>
      </c>
      <c r="E64" s="61">
        <v>1.91380996257066E-2</v>
      </c>
      <c r="F64" s="61">
        <v>1.42104998230934E-2</v>
      </c>
      <c r="G64" s="61">
        <v>1.39043862000107E-2</v>
      </c>
      <c r="H64" s="61">
        <v>1.416016896E-2</v>
      </c>
      <c r="I64" s="61">
        <v>1.8717406317591601E-2</v>
      </c>
      <c r="J64" s="61">
        <v>1.9512856379151299E-2</v>
      </c>
      <c r="K64" s="61">
        <v>1.9157588481903E-2</v>
      </c>
      <c r="L64" s="61">
        <v>1.8189271911978701E-2</v>
      </c>
      <c r="M64" s="61">
        <v>1.6902014613151502E-2</v>
      </c>
      <c r="N64" s="61">
        <v>1.61843970417976E-2</v>
      </c>
      <c r="O64" s="61">
        <v>1.7180580645799599E-2</v>
      </c>
    </row>
    <row r="65" spans="1:15" x14ac:dyDescent="0.3">
      <c r="A65" s="125"/>
      <c r="B65" s="137"/>
      <c r="C65" s="34" t="s">
        <v>8</v>
      </c>
      <c r="D65" s="61">
        <v>0.633076131343841</v>
      </c>
      <c r="E65" s="61">
        <v>0.66849899291992099</v>
      </c>
      <c r="F65" s="61">
        <v>0.619692742824554</v>
      </c>
      <c r="G65" s="61">
        <v>0.69757372140884299</v>
      </c>
      <c r="H65" s="61">
        <v>0.79716392131199998</v>
      </c>
      <c r="I65" s="61">
        <v>1.09791803359985</v>
      </c>
      <c r="J65" s="61">
        <v>1.09557437896728</v>
      </c>
      <c r="K65" s="61">
        <v>1.10526847839355</v>
      </c>
      <c r="L65" s="61">
        <v>0.97133201360702504</v>
      </c>
      <c r="M65" s="61">
        <v>0.81759291887283303</v>
      </c>
      <c r="N65" s="61">
        <v>0.64715635776519698</v>
      </c>
      <c r="O65" s="61">
        <v>0.58153766393661399</v>
      </c>
    </row>
    <row r="66" spans="1:15" x14ac:dyDescent="0.3">
      <c r="A66" s="125"/>
      <c r="B66" s="137"/>
      <c r="C66" s="34" t="s">
        <v>9</v>
      </c>
      <c r="D66" s="61">
        <v>0.31276845932006803</v>
      </c>
      <c r="E66" s="61">
        <v>0.30209735035896301</v>
      </c>
      <c r="F66" s="61">
        <v>0.25733608007431003</v>
      </c>
      <c r="G66" s="61">
        <v>0.28254398703575101</v>
      </c>
      <c r="H66" s="61">
        <v>0.30491921129599997</v>
      </c>
      <c r="I66" s="61">
        <v>0.40132319927215498</v>
      </c>
      <c r="J66" s="61">
        <v>0.39132052659988398</v>
      </c>
      <c r="K66" s="61">
        <v>0.38933283090591397</v>
      </c>
      <c r="L66" s="61">
        <v>0.38990840315818698</v>
      </c>
      <c r="M66" s="61">
        <v>0.34772047400474498</v>
      </c>
      <c r="N66" s="61">
        <v>0.27798798680305398</v>
      </c>
      <c r="O66" s="61">
        <v>0.28682550787925698</v>
      </c>
    </row>
    <row r="67" spans="1:15" ht="16.2" customHeight="1" x14ac:dyDescent="0.3">
      <c r="A67" s="125"/>
      <c r="B67" s="137"/>
      <c r="C67" s="34" t="s">
        <v>10</v>
      </c>
      <c r="D67" s="61">
        <v>0.85093367099761896</v>
      </c>
      <c r="E67" s="61">
        <v>0.844895780086517</v>
      </c>
      <c r="F67" s="61">
        <v>0.66309750080108598</v>
      </c>
      <c r="G67" s="61">
        <v>0.72651684284210205</v>
      </c>
      <c r="H67" s="61">
        <v>1</v>
      </c>
      <c r="I67" s="61">
        <v>1.2663537263870199</v>
      </c>
      <c r="J67" s="61">
        <v>1.25864005088806</v>
      </c>
      <c r="K67" s="61">
        <v>1.29936575889587</v>
      </c>
      <c r="L67" s="61">
        <v>1.15051794052124</v>
      </c>
      <c r="M67" s="61">
        <v>1.03375887870788</v>
      </c>
      <c r="N67" s="61">
        <v>0.787511587142944</v>
      </c>
      <c r="O67" s="61">
        <v>0.80730223655700595</v>
      </c>
    </row>
    <row r="68" spans="1:15" ht="16.2" customHeight="1" x14ac:dyDescent="0.3">
      <c r="A68" s="125"/>
      <c r="B68" s="137"/>
      <c r="C68" s="34" t="s">
        <v>11</v>
      </c>
      <c r="D68" s="61">
        <v>1.10744976997375</v>
      </c>
      <c r="E68" s="61">
        <v>1.1133615970611499</v>
      </c>
      <c r="F68" s="61">
        <v>1.0608893632888701</v>
      </c>
      <c r="G68" s="61">
        <v>1.1369254589080799</v>
      </c>
      <c r="H68" s="61">
        <v>1</v>
      </c>
      <c r="I68" s="61">
        <v>1.6328375339507999</v>
      </c>
      <c r="J68" s="61">
        <v>1.6278541088104199</v>
      </c>
      <c r="K68" s="61">
        <v>1.6667149066925</v>
      </c>
      <c r="L68" s="61">
        <v>1.5136170387268</v>
      </c>
      <c r="M68" s="61">
        <v>1.5870531797409</v>
      </c>
      <c r="N68" s="61">
        <v>1.0332269668579099</v>
      </c>
      <c r="O68" s="61">
        <v>1.0582038164138701</v>
      </c>
    </row>
    <row r="69" spans="1:15" ht="16.2" customHeight="1" x14ac:dyDescent="0.3">
      <c r="A69" s="125"/>
      <c r="B69" s="137"/>
      <c r="C69" s="34" t="s">
        <v>12</v>
      </c>
      <c r="D69" s="61">
        <v>3.2226691246032702</v>
      </c>
      <c r="E69" s="61">
        <v>3.4064741134643501</v>
      </c>
      <c r="F69" s="61">
        <v>2.9146559238433798</v>
      </c>
      <c r="G69" s="61">
        <v>3.2608528137207</v>
      </c>
      <c r="H69" s="61">
        <v>4</v>
      </c>
      <c r="I69" s="61">
        <v>5.12819480895996</v>
      </c>
      <c r="J69" s="61">
        <v>5.0907864570617596</v>
      </c>
      <c r="K69" s="61">
        <v>5.5780143737792898</v>
      </c>
      <c r="L69" s="61">
        <v>5.2103233337402299</v>
      </c>
      <c r="M69" s="61">
        <v>4.3728160858154199</v>
      </c>
      <c r="N69" s="61">
        <v>3.2506551742553702</v>
      </c>
      <c r="O69" s="61">
        <v>2.9813747406005802</v>
      </c>
    </row>
    <row r="70" spans="1:15" ht="16.2" customHeight="1" x14ac:dyDescent="0.3">
      <c r="A70" s="126"/>
      <c r="B70" s="138"/>
      <c r="C70" s="34" t="s">
        <v>13</v>
      </c>
      <c r="D70" s="36">
        <f>SUM(D62:D69)</f>
        <v>8.2707770727574736</v>
      </c>
      <c r="E70" s="36">
        <f t="shared" ref="E70" si="8">SUM(E62:E69)</f>
        <v>8.6819233763962806</v>
      </c>
      <c r="F70" s="36">
        <f t="shared" ref="F70" si="9">SUM(F62:F69)</f>
        <v>7.7444040849804718</v>
      </c>
      <c r="G70" s="36">
        <f t="shared" ref="G70" si="10">SUM(G62:G69)</f>
        <v>8.6244267458096004</v>
      </c>
      <c r="H70" s="36">
        <f>SUM(H62:H69)</f>
        <v>10.043626725608</v>
      </c>
      <c r="I70" s="36">
        <f t="shared" ref="I70" si="11">SUM(I62:I69)</f>
        <v>13.557583777233937</v>
      </c>
      <c r="J70" s="36">
        <f t="shared" ref="J70" si="12">SUM(J62:J69)</f>
        <v>13.520590046420669</v>
      </c>
      <c r="K70" s="36">
        <f t="shared" ref="K70" si="13">SUM(K62:K69)</f>
        <v>14.084249615669229</v>
      </c>
      <c r="L70" s="36">
        <f t="shared" ref="L70" si="14">SUM(L62:L69)</f>
        <v>12.596995448693615</v>
      </c>
      <c r="M70" s="36">
        <f t="shared" ref="M70" si="15">SUM(M62:M69)</f>
        <v>11.059257820248579</v>
      </c>
      <c r="N70" s="36">
        <f t="shared" ref="N70" si="16">SUM(N62:N69)</f>
        <v>8.1669782921671761</v>
      </c>
      <c r="O70" s="36">
        <f t="shared" ref="O70" si="17">SUM(O62:O69)</f>
        <v>7.7397872097789993</v>
      </c>
    </row>
    <row r="71" spans="1:15" ht="16.2" customHeight="1" x14ac:dyDescent="0.3">
      <c r="A71" s="124" t="s">
        <v>15</v>
      </c>
      <c r="B71" s="136" t="s">
        <v>16</v>
      </c>
      <c r="C71" s="34" t="s">
        <v>5</v>
      </c>
      <c r="D71" s="61">
        <v>4.8421809785068</v>
      </c>
      <c r="E71" s="61">
        <v>4.5518106501549402</v>
      </c>
      <c r="F71" s="61">
        <v>4.6514205262064898</v>
      </c>
      <c r="G71" s="61">
        <v>4.9130343496799398</v>
      </c>
      <c r="H71" s="61">
        <v>4.3515378963667901</v>
      </c>
      <c r="I71" s="61">
        <v>4.6767443269491098</v>
      </c>
      <c r="J71" s="61">
        <v>4.0871626064181301</v>
      </c>
      <c r="K71" s="61">
        <v>3.9743139743804901</v>
      </c>
      <c r="L71" s="61">
        <v>5.13857954367995</v>
      </c>
      <c r="M71" s="61">
        <v>3.81787548959255</v>
      </c>
      <c r="N71" s="61">
        <v>8.5789937004446895</v>
      </c>
      <c r="O71" s="61">
        <v>8.3057920411229098</v>
      </c>
    </row>
    <row r="72" spans="1:15" ht="16.2" customHeight="1" x14ac:dyDescent="0.3">
      <c r="A72" s="125"/>
      <c r="B72" s="137"/>
      <c r="C72" s="34" t="s">
        <v>6</v>
      </c>
      <c r="D72" s="61">
        <v>0.25934911891818002</v>
      </c>
      <c r="E72" s="61">
        <v>0.294538477901369</v>
      </c>
      <c r="F72" s="61">
        <v>0.48984095454215998</v>
      </c>
      <c r="G72" s="61">
        <v>0.266368775861337</v>
      </c>
      <c r="H72" s="61">
        <v>0.35240225996531083</v>
      </c>
      <c r="I72" s="61">
        <v>0.75471008569002096</v>
      </c>
      <c r="J72" s="61">
        <v>0.85554408654570502</v>
      </c>
      <c r="K72" s="61">
        <v>0.48266292829066498</v>
      </c>
      <c r="L72" s="61">
        <v>0.45599011611193402</v>
      </c>
      <c r="M72" s="61">
        <v>0.335089688654989</v>
      </c>
      <c r="N72" s="61">
        <v>0.37682012980803797</v>
      </c>
      <c r="O72" s="61">
        <v>0.45854818727821101</v>
      </c>
    </row>
    <row r="73" spans="1:15" ht="16.2" customHeight="1" x14ac:dyDescent="0.3">
      <c r="A73" s="125"/>
      <c r="B73" s="137"/>
      <c r="C73" s="34" t="s">
        <v>7</v>
      </c>
      <c r="D73" s="61">
        <v>5.9451941866427598E-2</v>
      </c>
      <c r="E73" s="61">
        <v>5.6011970795225297E-2</v>
      </c>
      <c r="F73" s="61">
        <v>5.3562452783808098E-2</v>
      </c>
      <c r="G73" s="61">
        <v>6.1952668591402402E-2</v>
      </c>
      <c r="H73" s="61">
        <v>5.4206585221982101E-2</v>
      </c>
      <c r="I73" s="61">
        <v>5.9831509715877397E-2</v>
      </c>
      <c r="J73" s="61">
        <v>5.5642959603574099E-2</v>
      </c>
      <c r="K73" s="61">
        <v>4.9861836188938399E-2</v>
      </c>
      <c r="L73" s="61">
        <v>6.00388196762651E-2</v>
      </c>
      <c r="M73" s="61">
        <v>4.0840853471308898E-2</v>
      </c>
      <c r="N73" s="61">
        <v>0.109991211560554</v>
      </c>
      <c r="O73" s="61">
        <v>0.10492068529129001</v>
      </c>
    </row>
    <row r="74" spans="1:15" ht="16.2" customHeight="1" x14ac:dyDescent="0.3">
      <c r="A74" s="125"/>
      <c r="B74" s="137"/>
      <c r="C74" s="34" t="s">
        <v>8</v>
      </c>
      <c r="D74" s="61">
        <v>9.8497481783851898E-2</v>
      </c>
      <c r="E74" s="61">
        <v>5.3863594424910802E-2</v>
      </c>
      <c r="F74" s="61">
        <v>0.112454095389693</v>
      </c>
      <c r="G74" s="61">
        <v>6.0967773897573303E-2</v>
      </c>
      <c r="H74" s="61">
        <v>0.11882982589304449</v>
      </c>
      <c r="I74" s="61">
        <v>0.188927361741662</v>
      </c>
      <c r="J74" s="61">
        <v>0.24991360772401</v>
      </c>
      <c r="K74" s="61">
        <v>0.28316584229469199</v>
      </c>
      <c r="L74" s="61">
        <v>0.35538619104772801</v>
      </c>
      <c r="M74" s="61">
        <v>0.26806718623265602</v>
      </c>
      <c r="N74" s="61">
        <v>0.189585263608023</v>
      </c>
      <c r="O74" s="61">
        <v>0.182132328161969</v>
      </c>
    </row>
    <row r="75" spans="1:15" x14ac:dyDescent="0.3">
      <c r="A75" s="125"/>
      <c r="B75" s="137"/>
      <c r="C75" s="34" t="s">
        <v>9</v>
      </c>
      <c r="D75" s="61">
        <v>0.75640405854210202</v>
      </c>
      <c r="E75" s="61">
        <v>0.71657372033223499</v>
      </c>
      <c r="F75" s="61">
        <v>0.72053931280970496</v>
      </c>
      <c r="G75" s="61">
        <v>0.742217729799449</v>
      </c>
      <c r="H75" s="61">
        <v>0.65434820051304998</v>
      </c>
      <c r="I75" s="61">
        <v>0.72090774984098904</v>
      </c>
      <c r="J75" s="61">
        <v>0.71887035155668799</v>
      </c>
      <c r="K75" s="61">
        <v>0.67888844059780196</v>
      </c>
      <c r="L75" s="61">
        <v>0.90784871764481001</v>
      </c>
      <c r="M75" s="61">
        <v>0.69630010891705696</v>
      </c>
      <c r="N75" s="61">
        <v>1.3574497378431201</v>
      </c>
      <c r="O75" s="61">
        <v>1.31320911599323</v>
      </c>
    </row>
    <row r="76" spans="1:15" x14ac:dyDescent="0.3">
      <c r="A76" s="125"/>
      <c r="B76" s="137"/>
      <c r="C76" s="34" t="s">
        <v>10</v>
      </c>
      <c r="D76" s="61">
        <v>0.43817805778235103</v>
      </c>
      <c r="E76" s="61">
        <v>0.442622129339724</v>
      </c>
      <c r="F76" s="61">
        <v>0.40434237848967303</v>
      </c>
      <c r="G76" s="61">
        <v>0.452985805924981</v>
      </c>
      <c r="H76" s="61">
        <v>0.50785667821764902</v>
      </c>
      <c r="I76" s="61">
        <v>0.53662156127393201</v>
      </c>
      <c r="J76" s="61">
        <v>0.44935170933604202</v>
      </c>
      <c r="K76" s="61">
        <v>0.58352888189256102</v>
      </c>
      <c r="L76" s="61">
        <v>0.42653035186231097</v>
      </c>
      <c r="M76" s="61">
        <v>0.28806309774518002</v>
      </c>
      <c r="N76" s="61">
        <v>0.629962806589901</v>
      </c>
      <c r="O76" s="61">
        <v>0.75779653340578002</v>
      </c>
    </row>
    <row r="77" spans="1:15" x14ac:dyDescent="0.3">
      <c r="A77" s="125"/>
      <c r="B77" s="137"/>
      <c r="C77" s="34" t="s">
        <v>11</v>
      </c>
      <c r="D77" s="61">
        <v>0.207057442050427</v>
      </c>
      <c r="E77" s="61">
        <v>0.133259454043582</v>
      </c>
      <c r="F77" s="61">
        <v>0.189549172995612</v>
      </c>
      <c r="G77" s="61">
        <v>0.133889161981642</v>
      </c>
      <c r="H77" s="61">
        <v>2.86195315420627E-2</v>
      </c>
      <c r="I77" s="61">
        <v>0.27546086162328698</v>
      </c>
      <c r="J77" s="61">
        <v>0.262313134036958</v>
      </c>
      <c r="K77" s="61">
        <v>0.196514157578349</v>
      </c>
      <c r="L77" s="61">
        <v>0.190986989066004</v>
      </c>
      <c r="M77" s="61">
        <v>0.153429970145225</v>
      </c>
      <c r="N77" s="61">
        <v>0.20581180043518499</v>
      </c>
      <c r="O77" s="61">
        <v>0.40923320967704002</v>
      </c>
    </row>
    <row r="78" spans="1:15" ht="16.2" customHeight="1" x14ac:dyDescent="0.3">
      <c r="A78" s="125"/>
      <c r="B78" s="137"/>
      <c r="C78" s="34" t="s">
        <v>12</v>
      </c>
      <c r="D78" s="61">
        <v>0.55195843055844296</v>
      </c>
      <c r="E78" s="61">
        <v>0.57225971389561803</v>
      </c>
      <c r="F78" s="61">
        <v>0.62839537486433905</v>
      </c>
      <c r="G78" s="61">
        <v>0.61851178947836105</v>
      </c>
      <c r="H78" s="61">
        <v>0.78238799329846997</v>
      </c>
      <c r="I78" s="61">
        <v>0.92288098484277703</v>
      </c>
      <c r="J78" s="61">
        <v>1.0056619513779801</v>
      </c>
      <c r="K78" s="61">
        <v>0.80038442276418198</v>
      </c>
      <c r="L78" s="61">
        <v>1.0046274494379701</v>
      </c>
      <c r="M78" s="61">
        <v>0.79882495012134302</v>
      </c>
      <c r="N78" s="61">
        <v>1.0565801728516799</v>
      </c>
      <c r="O78" s="61">
        <v>0.972038183361291</v>
      </c>
    </row>
    <row r="79" spans="1:15" ht="16.2" customHeight="1" x14ac:dyDescent="0.3">
      <c r="A79" s="126"/>
      <c r="B79" s="138"/>
      <c r="C79" s="34" t="s">
        <v>13</v>
      </c>
      <c r="D79" s="36">
        <f>SUM(D71:D78)</f>
        <v>7.2130775100085831</v>
      </c>
      <c r="E79" s="36">
        <f t="shared" ref="E79:O79" si="18">SUM(E71:E78)</f>
        <v>6.8209397108876049</v>
      </c>
      <c r="F79" s="36">
        <f t="shared" si="18"/>
        <v>7.25010426808148</v>
      </c>
      <c r="G79" s="36">
        <f t="shared" si="18"/>
        <v>7.249928055214685</v>
      </c>
      <c r="H79" s="36">
        <f>SUM(H71:H78)</f>
        <v>6.8501889710183592</v>
      </c>
      <c r="I79" s="36">
        <f t="shared" si="18"/>
        <v>8.1360844416776548</v>
      </c>
      <c r="J79" s="36">
        <f t="shared" si="18"/>
        <v>7.6844604065990874</v>
      </c>
      <c r="K79" s="36">
        <f t="shared" si="18"/>
        <v>7.0493204839876791</v>
      </c>
      <c r="L79" s="36">
        <f t="shared" si="18"/>
        <v>8.539988178526972</v>
      </c>
      <c r="M79" s="36">
        <f t="shared" si="18"/>
        <v>6.3984913448803091</v>
      </c>
      <c r="N79" s="36">
        <f t="shared" si="18"/>
        <v>12.505194823141194</v>
      </c>
      <c r="O79" s="36">
        <f t="shared" si="18"/>
        <v>12.503670284291722</v>
      </c>
    </row>
    <row r="80" spans="1:15" ht="16.2" customHeight="1" x14ac:dyDescent="0.3">
      <c r="A80" s="124" t="s">
        <v>17</v>
      </c>
      <c r="B80" s="136" t="s">
        <v>16</v>
      </c>
      <c r="C80" s="34" t="s">
        <v>5</v>
      </c>
      <c r="D80" s="61">
        <v>0.25408799999999998</v>
      </c>
      <c r="E80" s="61">
        <v>0.26259099999999896</v>
      </c>
      <c r="F80" s="61">
        <v>0.23485899999999899</v>
      </c>
      <c r="G80" s="61">
        <v>0.2431529999999989</v>
      </c>
      <c r="H80" s="61">
        <v>-0.32481299999999991</v>
      </c>
      <c r="I80" s="61">
        <v>0.49369799999999897</v>
      </c>
      <c r="J80" s="61">
        <v>0.47272599999999887</v>
      </c>
      <c r="K80" s="61">
        <v>0.48603399999999886</v>
      </c>
      <c r="L80" s="61">
        <v>0.46080499999999897</v>
      </c>
      <c r="M80" s="61">
        <v>-0.29872699999999897</v>
      </c>
      <c r="N80" s="61">
        <v>0.40002899999999797</v>
      </c>
      <c r="O80" s="61">
        <v>0.36841299999999999</v>
      </c>
    </row>
    <row r="81" spans="1:15" ht="16.2" customHeight="1" x14ac:dyDescent="0.3">
      <c r="A81" s="125"/>
      <c r="B81" s="137"/>
      <c r="C81" s="34" t="s">
        <v>6</v>
      </c>
      <c r="D81" s="61">
        <v>9.1763999999999984E-2</v>
      </c>
      <c r="E81" s="61">
        <v>9.3739000000000003E-2</v>
      </c>
      <c r="F81" s="61">
        <v>8.9430999999999886E-2</v>
      </c>
      <c r="G81" s="61">
        <v>9.6600000000000005E-2</v>
      </c>
      <c r="H81" s="61">
        <v>-0.2228529999999998</v>
      </c>
      <c r="I81" s="61">
        <v>0.28354899999999983</v>
      </c>
      <c r="J81" s="61">
        <v>0.28598899999999972</v>
      </c>
      <c r="K81" s="61">
        <v>0.29690199999999889</v>
      </c>
      <c r="L81" s="61">
        <v>0.23259199999999991</v>
      </c>
      <c r="M81" s="61">
        <v>-0.1628909999999999</v>
      </c>
      <c r="N81" s="61">
        <v>0.12599099999999999</v>
      </c>
      <c r="O81" s="61">
        <v>0.10474599999999999</v>
      </c>
    </row>
    <row r="82" spans="1:15" ht="16.2" customHeight="1" x14ac:dyDescent="0.3">
      <c r="A82" s="125"/>
      <c r="B82" s="137"/>
      <c r="C82" s="34" t="s">
        <v>7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</row>
    <row r="83" spans="1:15" ht="16.2" customHeight="1" x14ac:dyDescent="0.3">
      <c r="A83" s="125"/>
      <c r="B83" s="137"/>
      <c r="C83" s="34" t="s">
        <v>8</v>
      </c>
      <c r="D83" s="61">
        <v>8.7899999999999914E-4</v>
      </c>
      <c r="E83" s="61">
        <v>2.4509999999999901E-3</v>
      </c>
      <c r="F83" s="61">
        <v>2.9220000000000001E-3</v>
      </c>
      <c r="G83" s="61">
        <v>3.8459000000000002E-3</v>
      </c>
      <c r="H83" s="61">
        <v>-1.81269999999999E-2</v>
      </c>
      <c r="I83" s="61">
        <v>2.0049999999999991E-2</v>
      </c>
      <c r="J83" s="61">
        <v>1.64649999999999E-2</v>
      </c>
      <c r="K83" s="61">
        <v>1.6722000000000001E-2</v>
      </c>
      <c r="L83" s="61">
        <v>1.337799999999998E-2</v>
      </c>
      <c r="M83" s="61">
        <v>-1.0695E-2</v>
      </c>
      <c r="N83" s="61">
        <v>5.8209999999999894E-3</v>
      </c>
      <c r="O83" s="61">
        <v>4.8629999999999889E-3</v>
      </c>
    </row>
    <row r="84" spans="1:15" x14ac:dyDescent="0.3">
      <c r="A84" s="125"/>
      <c r="B84" s="137"/>
      <c r="C84" s="34" t="s">
        <v>9</v>
      </c>
      <c r="D84" s="61">
        <v>1.6414999999999999E-2</v>
      </c>
      <c r="E84" s="61">
        <v>1.80609999999999E-2</v>
      </c>
      <c r="F84" s="61">
        <v>1.5952000000000001E-2</v>
      </c>
      <c r="G84" s="61">
        <v>1.6569999999999998E-2</v>
      </c>
      <c r="H84" s="61">
        <v>-2.41109999999999E-2</v>
      </c>
      <c r="I84" s="61">
        <v>4.21469999999999E-2</v>
      </c>
      <c r="J84" s="61">
        <v>3.8224000000000001E-2</v>
      </c>
      <c r="K84" s="61">
        <v>3.9190000000000003E-2</v>
      </c>
      <c r="L84" s="61">
        <v>3.8624999999999902E-2</v>
      </c>
      <c r="M84" s="61">
        <v>-2.2057999999999998E-2</v>
      </c>
      <c r="N84" s="61">
        <v>2.2317E-2</v>
      </c>
      <c r="O84" s="61">
        <v>2.0423999999999901E-2</v>
      </c>
    </row>
    <row r="85" spans="1:15" ht="15" customHeight="1" x14ac:dyDescent="0.3">
      <c r="A85" s="125"/>
      <c r="B85" s="137"/>
      <c r="C85" s="34" t="s">
        <v>10</v>
      </c>
      <c r="D85" s="37">
        <v>8.41859999999999E-2</v>
      </c>
      <c r="E85" s="37">
        <v>9.2461999999999891E-2</v>
      </c>
      <c r="F85" s="37">
        <v>7.9030999999999907E-2</v>
      </c>
      <c r="G85" s="37">
        <v>8.2075999999999899E-2</v>
      </c>
      <c r="H85" s="37">
        <v>-0.15683699999999981</v>
      </c>
      <c r="I85" s="37">
        <v>0.21244699999999989</v>
      </c>
      <c r="J85" s="37">
        <v>0.22898800000000002</v>
      </c>
      <c r="K85" s="37">
        <v>0.23934399999999989</v>
      </c>
      <c r="L85" s="37">
        <v>0.21886399999999989</v>
      </c>
      <c r="M85" s="37">
        <v>-0.1333659999999999</v>
      </c>
      <c r="N85" s="37">
        <v>0.115402</v>
      </c>
      <c r="O85" s="37">
        <v>0.109444</v>
      </c>
    </row>
    <row r="86" spans="1:15" ht="15" customHeight="1" x14ac:dyDescent="0.3">
      <c r="A86" s="125"/>
      <c r="B86" s="137"/>
      <c r="C86" s="34" t="s">
        <v>11</v>
      </c>
      <c r="D86" s="61">
        <v>8.9949000000000001E-3</v>
      </c>
      <c r="E86" s="61">
        <v>8.8250999999999902E-3</v>
      </c>
      <c r="F86" s="61">
        <v>7.8161999999999884E-3</v>
      </c>
      <c r="G86" s="61">
        <v>7.8705999999999898E-3</v>
      </c>
      <c r="H86" s="61">
        <v>-1.1092999999999988E-2</v>
      </c>
      <c r="I86" s="61">
        <v>1.6847999999999998E-2</v>
      </c>
      <c r="J86" s="61">
        <v>1.6036999999999999E-2</v>
      </c>
      <c r="K86" s="61">
        <v>1.6900999999999999E-2</v>
      </c>
      <c r="L86" s="61">
        <v>1.3400999999999901E-2</v>
      </c>
      <c r="M86" s="61">
        <v>-1.020699999999998E-2</v>
      </c>
      <c r="N86" s="61">
        <v>1.2055599999999979E-2</v>
      </c>
      <c r="O86" s="61">
        <v>1.0525899999999991E-2</v>
      </c>
    </row>
    <row r="87" spans="1:15" ht="15" customHeight="1" x14ac:dyDescent="0.3">
      <c r="A87" s="125"/>
      <c r="B87" s="137"/>
      <c r="C87" s="34" t="s">
        <v>12</v>
      </c>
      <c r="D87" s="61">
        <v>2.2517999999999996E-2</v>
      </c>
      <c r="E87" s="61">
        <v>2.283799999999999E-2</v>
      </c>
      <c r="F87" s="61">
        <v>1.843199999999999E-2</v>
      </c>
      <c r="G87" s="61">
        <v>1.9375E-2</v>
      </c>
      <c r="H87" s="61">
        <v>-2.8405E-2</v>
      </c>
      <c r="I87" s="61">
        <v>4.248699999999999E-2</v>
      </c>
      <c r="J87" s="61">
        <v>4.4060999999999906E-2</v>
      </c>
      <c r="K87" s="61">
        <v>5.0346999999999795E-2</v>
      </c>
      <c r="L87" s="61">
        <v>4.493299999999989E-2</v>
      </c>
      <c r="M87" s="61">
        <v>-2.8839999999999998E-2</v>
      </c>
      <c r="N87" s="61">
        <v>3.0212999999999803E-2</v>
      </c>
      <c r="O87" s="61">
        <v>2.86659999999999E-2</v>
      </c>
    </row>
    <row r="88" spans="1:15" ht="15" customHeight="1" x14ac:dyDescent="0.3">
      <c r="A88" s="126"/>
      <c r="B88" s="138"/>
      <c r="C88" s="34" t="s">
        <v>13</v>
      </c>
      <c r="D88" s="36">
        <f>SUM(D80:D87)</f>
        <v>0.47884489999999985</v>
      </c>
      <c r="E88" s="36">
        <f t="shared" ref="E88" si="19">SUM(E80:E87)</f>
        <v>0.50096709999999867</v>
      </c>
      <c r="F88" s="36">
        <f t="shared" ref="F88" si="20">SUM(F80:F87)</f>
        <v>0.44844319999999877</v>
      </c>
      <c r="G88" s="36">
        <f t="shared" ref="G88" si="21">SUM(G80:G87)</f>
        <v>0.46949049999999881</v>
      </c>
      <c r="H88" s="36">
        <f>SUM(H80:H87)</f>
        <v>-0.78623899999999936</v>
      </c>
      <c r="I88" s="36">
        <f t="shared" ref="I88" si="22">SUM(I80:I87)</f>
        <v>1.1112259999999985</v>
      </c>
      <c r="J88" s="36">
        <f t="shared" ref="J88" si="23">SUM(J80:J87)</f>
        <v>1.1024899999999986</v>
      </c>
      <c r="K88" s="36">
        <f t="shared" ref="K88" si="24">SUM(K80:K87)</f>
        <v>1.1454399999999976</v>
      </c>
      <c r="L88" s="36">
        <f t="shared" ref="L88" si="25">SUM(L80:L87)</f>
        <v>1.0225979999999986</v>
      </c>
      <c r="M88" s="36">
        <f t="shared" ref="M88" si="26">SUM(M80:M87)</f>
        <v>-0.66678399999999871</v>
      </c>
      <c r="N88" s="36">
        <f t="shared" ref="N88" si="27">SUM(N80:N87)</f>
        <v>0.7118285999999977</v>
      </c>
      <c r="O88" s="36">
        <f t="shared" ref="O88" si="28">SUM(O80:O87)</f>
        <v>0.64708189999999977</v>
      </c>
    </row>
    <row r="89" spans="1:15" ht="15" customHeight="1" x14ac:dyDescent="0.3">
      <c r="A89" s="118" t="s">
        <v>37</v>
      </c>
      <c r="B89" s="119"/>
      <c r="C89" s="38" t="s">
        <v>5</v>
      </c>
      <c r="D89" s="62">
        <f>SUM(D53,D62,D71,D80)</f>
        <v>5.0881226328914133</v>
      </c>
      <c r="E89" s="62">
        <f t="shared" ref="E89:O89" si="29">SUM(E53,E62,E71,E80)</f>
        <v>4.7991446641329443</v>
      </c>
      <c r="F89" s="62">
        <f t="shared" si="29"/>
        <v>4.5572227510091023</v>
      </c>
      <c r="G89" s="62">
        <f t="shared" si="29"/>
        <v>4.8229352950407787</v>
      </c>
      <c r="H89" s="62">
        <f t="shared" si="29"/>
        <v>3.7036676644087905</v>
      </c>
      <c r="I89" s="62">
        <f t="shared" si="29"/>
        <v>5.3602255722741985</v>
      </c>
      <c r="J89" s="62">
        <f t="shared" si="29"/>
        <v>4.6519274166712723</v>
      </c>
      <c r="K89" s="62">
        <f t="shared" si="29"/>
        <v>4.4880726725664113</v>
      </c>
      <c r="L89" s="62">
        <f t="shared" si="29"/>
        <v>5.813404810808894</v>
      </c>
      <c r="M89" s="62">
        <f t="shared" si="29"/>
        <v>3.538559561727523</v>
      </c>
      <c r="N89" s="62">
        <f t="shared" si="29"/>
        <v>8.9717898854174507</v>
      </c>
      <c r="O89" s="62">
        <f t="shared" si="29"/>
        <v>8.6624552371029839</v>
      </c>
    </row>
    <row r="90" spans="1:15" ht="15" customHeight="1" x14ac:dyDescent="0.3">
      <c r="A90" s="120"/>
      <c r="B90" s="121"/>
      <c r="C90" s="40" t="s">
        <v>6</v>
      </c>
      <c r="D90" s="62">
        <f t="shared" ref="D90:O90" si="30">SUM(D54,D63,D72,D81)</f>
        <v>3.0978072367026792</v>
      </c>
      <c r="E90" s="62">
        <f t="shared" si="30"/>
        <v>3.3360842534712787</v>
      </c>
      <c r="F90" s="62">
        <f t="shared" si="30"/>
        <v>3.4493800523338289</v>
      </c>
      <c r="G90" s="62">
        <f t="shared" si="30"/>
        <v>3.6188414426971129</v>
      </c>
      <c r="H90" s="62">
        <f t="shared" si="30"/>
        <v>3.9664447759633115</v>
      </c>
      <c r="I90" s="62">
        <f t="shared" si="30"/>
        <v>6.4603101578106807</v>
      </c>
      <c r="J90" s="62">
        <f t="shared" si="30"/>
        <v>6.5382145145013242</v>
      </c>
      <c r="K90" s="62">
        <f t="shared" si="30"/>
        <v>6.1177615635369431</v>
      </c>
      <c r="L90" s="62">
        <f t="shared" si="30"/>
        <v>5.0289168891755889</v>
      </c>
      <c r="M90" s="62">
        <f t="shared" si="30"/>
        <v>3.7386604305792703</v>
      </c>
      <c r="N90" s="62">
        <f t="shared" si="30"/>
        <v>3.1903501708503579</v>
      </c>
      <c r="O90" s="62">
        <f t="shared" si="30"/>
        <v>3.1714252383417394</v>
      </c>
    </row>
    <row r="91" spans="1:15" ht="15" customHeight="1" x14ac:dyDescent="0.3">
      <c r="A91" s="120"/>
      <c r="B91" s="121"/>
      <c r="C91" s="38" t="s">
        <v>7</v>
      </c>
      <c r="D91" s="62">
        <f t="shared" ref="D91:O91" si="31">SUM(D55,D64,D73,D82)</f>
        <v>7.8511357947718255E-2</v>
      </c>
      <c r="E91" s="62">
        <f t="shared" si="31"/>
        <v>7.4438947427552069E-2</v>
      </c>
      <c r="F91" s="62">
        <f t="shared" si="31"/>
        <v>6.3670061295852037E-2</v>
      </c>
      <c r="G91" s="62">
        <f t="shared" si="31"/>
        <v>7.1944085299037258E-2</v>
      </c>
      <c r="H91" s="62">
        <f t="shared" si="31"/>
        <v>6.4509432101982095E-2</v>
      </c>
      <c r="I91" s="62">
        <f t="shared" si="31"/>
        <v>7.8673382668057318E-2</v>
      </c>
      <c r="J91" s="62">
        <f t="shared" si="31"/>
        <v>7.5283015816239571E-2</v>
      </c>
      <c r="K91" s="62">
        <f t="shared" si="31"/>
        <v>6.8899938283720846E-2</v>
      </c>
      <c r="L91" s="62">
        <f t="shared" si="31"/>
        <v>7.808740656764708E-2</v>
      </c>
      <c r="M91" s="62">
        <f t="shared" si="31"/>
        <v>5.719747056718906E-2</v>
      </c>
      <c r="N91" s="62">
        <f t="shared" si="31"/>
        <v>0.12562027625972322</v>
      </c>
      <c r="O91" s="62">
        <f t="shared" si="31"/>
        <v>0.12146680179284854</v>
      </c>
    </row>
    <row r="92" spans="1:15" ht="15" customHeight="1" x14ac:dyDescent="0.3">
      <c r="A92" s="120"/>
      <c r="B92" s="121"/>
      <c r="C92" s="38" t="s">
        <v>8</v>
      </c>
      <c r="D92" s="62">
        <f t="shared" ref="D92:O92" si="32">SUM(D56,D65,D74,D83)</f>
        <v>0.89094090164945983</v>
      </c>
      <c r="E92" s="62">
        <f t="shared" si="32"/>
        <v>0.88194023755902684</v>
      </c>
      <c r="F92" s="62">
        <f t="shared" si="32"/>
        <v>0.85810337505277801</v>
      </c>
      <c r="G92" s="62">
        <f t="shared" si="32"/>
        <v>0.90831449668008835</v>
      </c>
      <c r="H92" s="62">
        <f t="shared" si="32"/>
        <v>1.1057906872050445</v>
      </c>
      <c r="I92" s="62">
        <f t="shared" si="32"/>
        <v>1.7289716206222738</v>
      </c>
      <c r="J92" s="62">
        <f t="shared" si="32"/>
        <v>1.787189509842688</v>
      </c>
      <c r="K92" s="62">
        <f t="shared" si="32"/>
        <v>1.793469882366175</v>
      </c>
      <c r="L92" s="62">
        <f t="shared" si="32"/>
        <v>1.660621552841246</v>
      </c>
      <c r="M92" s="62">
        <f t="shared" si="32"/>
        <v>1.2624756551276142</v>
      </c>
      <c r="N92" s="62">
        <f t="shared" si="32"/>
        <v>0.98024672820000192</v>
      </c>
      <c r="O92" s="62">
        <f t="shared" si="32"/>
        <v>0.91945897111679398</v>
      </c>
    </row>
    <row r="93" spans="1:15" ht="15" customHeight="1" x14ac:dyDescent="0.3">
      <c r="A93" s="120"/>
      <c r="B93" s="121"/>
      <c r="C93" s="38" t="s">
        <v>9</v>
      </c>
      <c r="D93" s="62">
        <f t="shared" ref="D93:O93" si="33">SUM(D57,D66,D75,D84)</f>
        <v>1.1685546501921109</v>
      </c>
      <c r="E93" s="62">
        <f t="shared" si="33"/>
        <v>1.1139599164792</v>
      </c>
      <c r="F93" s="62">
        <f t="shared" si="33"/>
        <v>0.99013183668856208</v>
      </c>
      <c r="G93" s="62">
        <f t="shared" si="33"/>
        <v>1.0491628498059502</v>
      </c>
      <c r="H93" s="62">
        <f t="shared" si="33"/>
        <v>0.94155806520905005</v>
      </c>
      <c r="I93" s="62">
        <f t="shared" si="33"/>
        <v>1.3361626331751479</v>
      </c>
      <c r="J93" s="62">
        <f t="shared" si="33"/>
        <v>1.27770267238894</v>
      </c>
      <c r="K93" s="62">
        <f t="shared" si="33"/>
        <v>1.2008279250772289</v>
      </c>
      <c r="L93" s="62">
        <f t="shared" si="33"/>
        <v>1.494571968868373</v>
      </c>
      <c r="M93" s="62">
        <f t="shared" si="33"/>
        <v>1.1034621669409861</v>
      </c>
      <c r="N93" s="62">
        <f t="shared" si="33"/>
        <v>1.7233375141268601</v>
      </c>
      <c r="O93" s="62">
        <f t="shared" si="33"/>
        <v>1.693732141063897</v>
      </c>
    </row>
    <row r="94" spans="1:15" ht="13.95" customHeight="1" x14ac:dyDescent="0.3">
      <c r="A94" s="120"/>
      <c r="B94" s="121"/>
      <c r="C94" s="38" t="s">
        <v>10</v>
      </c>
      <c r="D94" s="62">
        <f t="shared" ref="D94:O94" si="34">SUM(D58,D67,D76,D85)</f>
        <v>1.732128091338335</v>
      </c>
      <c r="E94" s="62">
        <f t="shared" si="34"/>
        <v>1.7324109385075857</v>
      </c>
      <c r="F94" s="62">
        <f t="shared" si="34"/>
        <v>1.2835566001874799</v>
      </c>
      <c r="G94" s="62">
        <f t="shared" si="34"/>
        <v>1.446048750958054</v>
      </c>
      <c r="H94" s="62">
        <f t="shared" si="34"/>
        <v>1.5871018382176492</v>
      </c>
      <c r="I94" s="62">
        <f t="shared" si="34"/>
        <v>2.7518477470458698</v>
      </c>
      <c r="J94" s="62">
        <f t="shared" si="34"/>
        <v>2.6938209429328421</v>
      </c>
      <c r="K94" s="62">
        <f t="shared" si="34"/>
        <v>2.766243820193643</v>
      </c>
      <c r="L94" s="62">
        <f t="shared" si="34"/>
        <v>2.1903431085571037</v>
      </c>
      <c r="M94" s="62">
        <f t="shared" si="34"/>
        <v>1.5217198505070153</v>
      </c>
      <c r="N94" s="62">
        <f t="shared" si="34"/>
        <v>1.81907816880685</v>
      </c>
      <c r="O94" s="62">
        <f t="shared" si="34"/>
        <v>2.0142620654644947</v>
      </c>
    </row>
    <row r="95" spans="1:15" x14ac:dyDescent="0.3">
      <c r="A95" s="120"/>
      <c r="B95" s="121"/>
      <c r="C95" s="38" t="s">
        <v>11</v>
      </c>
      <c r="D95" s="62">
        <f t="shared" ref="D95:O95" si="35">SUM(D59,D68,D77,D86)</f>
        <v>1.57065484284674</v>
      </c>
      <c r="E95" s="62">
        <f t="shared" si="35"/>
        <v>1.4986399265201529</v>
      </c>
      <c r="F95" s="62">
        <f t="shared" si="35"/>
        <v>1.39814679286884</v>
      </c>
      <c r="G95" s="62">
        <f t="shared" si="35"/>
        <v>1.457412788085614</v>
      </c>
      <c r="H95" s="62">
        <f t="shared" si="35"/>
        <v>1.2368154115420629</v>
      </c>
      <c r="I95" s="62">
        <f t="shared" si="35"/>
        <v>2.4740726894240317</v>
      </c>
      <c r="J95" s="62">
        <f t="shared" si="35"/>
        <v>2.4249432279090239</v>
      </c>
      <c r="K95" s="62">
        <f t="shared" si="35"/>
        <v>2.3584343908051197</v>
      </c>
      <c r="L95" s="62">
        <f t="shared" si="35"/>
        <v>2.0999231302956267</v>
      </c>
      <c r="M95" s="62">
        <f t="shared" si="35"/>
        <v>1.9940042022638258</v>
      </c>
      <c r="N95" s="62">
        <f t="shared" si="35"/>
        <v>1.461193840888714</v>
      </c>
      <c r="O95" s="62">
        <f t="shared" si="35"/>
        <v>1.7211014927041071</v>
      </c>
    </row>
    <row r="96" spans="1:15" ht="19.2" customHeight="1" x14ac:dyDescent="0.3">
      <c r="A96" s="120"/>
      <c r="B96" s="121"/>
      <c r="C96" s="38" t="s">
        <v>12</v>
      </c>
      <c r="D96" s="62">
        <f t="shared" ref="D96:N96" si="36">SUM(D60,D69,D78,D87)</f>
        <v>4.389612922810791</v>
      </c>
      <c r="E96" s="62">
        <f t="shared" si="36"/>
        <v>4.5748490027864515</v>
      </c>
      <c r="F96" s="62">
        <f t="shared" si="36"/>
        <v>3.8591241289861156</v>
      </c>
      <c r="G96" s="62">
        <f t="shared" si="36"/>
        <v>4.2926124602928724</v>
      </c>
      <c r="H96" s="62">
        <f t="shared" si="36"/>
        <v>5.2694721332984695</v>
      </c>
      <c r="I96" s="62">
        <f t="shared" si="36"/>
        <v>7.4173917294259075</v>
      </c>
      <c r="J96" s="62">
        <f t="shared" si="36"/>
        <v>7.4311638292923998</v>
      </c>
      <c r="K96" s="62">
        <f t="shared" si="36"/>
        <v>7.5152280829967211</v>
      </c>
      <c r="L96" s="62">
        <f t="shared" si="36"/>
        <v>7.1977206686304722</v>
      </c>
      <c r="M96" s="62">
        <f t="shared" si="36"/>
        <v>5.7787980928978238</v>
      </c>
      <c r="N96" s="62">
        <f t="shared" si="36"/>
        <v>4.8364982192670078</v>
      </c>
      <c r="O96" s="62">
        <f>SUM(O60,O69,O78,O87)</f>
        <v>4.5453097365114621</v>
      </c>
    </row>
    <row r="97" spans="1:15" x14ac:dyDescent="0.3">
      <c r="A97" s="122"/>
      <c r="B97" s="123"/>
      <c r="C97" s="38" t="s">
        <v>13</v>
      </c>
      <c r="D97" s="41">
        <f>SUM(D61,D70,D79,D88)</f>
        <v>18.016332636379246</v>
      </c>
      <c r="E97" s="41">
        <f t="shared" ref="E97:O97" si="37">SUM(E61,E70,E79,E88)</f>
        <v>18.011467886884191</v>
      </c>
      <c r="F97" s="41">
        <f t="shared" si="37"/>
        <v>16.459335598422562</v>
      </c>
      <c r="G97" s="41">
        <f t="shared" si="37"/>
        <v>17.667272168859505</v>
      </c>
      <c r="H97" s="41">
        <f t="shared" si="37"/>
        <v>17.875360007946362</v>
      </c>
      <c r="I97" s="41">
        <f t="shared" si="37"/>
        <v>27.607655532446163</v>
      </c>
      <c r="J97" s="42">
        <f t="shared" si="37"/>
        <v>26.88024512935473</v>
      </c>
      <c r="K97" s="43">
        <f t="shared" si="37"/>
        <v>26.308938275825962</v>
      </c>
      <c r="L97" s="44">
        <f t="shared" si="37"/>
        <v>25.563589535744949</v>
      </c>
      <c r="M97" s="41">
        <f t="shared" si="37"/>
        <v>18.994877430611247</v>
      </c>
      <c r="N97" s="41">
        <f t="shared" si="37"/>
        <v>23.108114803816967</v>
      </c>
      <c r="O97" s="41">
        <f t="shared" si="37"/>
        <v>22.849211684098325</v>
      </c>
    </row>
    <row r="98" spans="1:15" x14ac:dyDescent="0.3">
      <c r="A98" s="4"/>
      <c r="B98" s="21"/>
      <c r="C98" s="4"/>
      <c r="D98" s="53"/>
      <c r="E98" s="53"/>
      <c r="F98" s="53"/>
      <c r="G98" s="53"/>
      <c r="H98" s="53"/>
      <c r="I98" s="53"/>
      <c r="J98" s="54"/>
      <c r="K98" s="8"/>
      <c r="L98" s="55"/>
      <c r="M98" s="53"/>
      <c r="N98" s="53"/>
      <c r="O98" s="53"/>
    </row>
    <row r="99" spans="1:15" s="17" customFormat="1" x14ac:dyDescent="0.3">
      <c r="A99" s="152" t="s">
        <v>43</v>
      </c>
      <c r="B99" s="152"/>
      <c r="C99" s="110" t="s">
        <v>5</v>
      </c>
      <c r="D99" s="65">
        <f>SUM(D42,D89)</f>
        <v>38.31115653792061</v>
      </c>
      <c r="E99" s="65">
        <f t="shared" ref="E99:O99" si="38">SUM(E42,E89)</f>
        <v>40.230583110177847</v>
      </c>
      <c r="F99" s="65">
        <f t="shared" si="38"/>
        <v>41.249806751009096</v>
      </c>
      <c r="G99" s="65">
        <f t="shared" si="38"/>
        <v>44.118747295040777</v>
      </c>
      <c r="H99" s="65">
        <f t="shared" si="38"/>
        <v>42.598979541388793</v>
      </c>
      <c r="I99" s="65">
        <f t="shared" si="38"/>
        <v>49.882322534035602</v>
      </c>
      <c r="J99" s="65">
        <f t="shared" si="38"/>
        <v>49.85221005537359</v>
      </c>
      <c r="K99" s="65">
        <f t="shared" si="38"/>
        <v>49.187928266560462</v>
      </c>
      <c r="L99" s="65">
        <f t="shared" si="38"/>
        <v>51.297984703875244</v>
      </c>
      <c r="M99" s="65">
        <f t="shared" si="38"/>
        <v>46.863316080068572</v>
      </c>
      <c r="N99" s="65">
        <f t="shared" si="38"/>
        <v>42.960776854411549</v>
      </c>
      <c r="O99" s="65">
        <f t="shared" si="38"/>
        <v>41.988836920452584</v>
      </c>
    </row>
    <row r="100" spans="1:15" s="17" customFormat="1" x14ac:dyDescent="0.3">
      <c r="A100" s="152"/>
      <c r="B100" s="152"/>
      <c r="C100" s="110" t="s">
        <v>6</v>
      </c>
      <c r="D100" s="65">
        <f t="shared" ref="D100:O106" si="39">SUM(D43,D90)</f>
        <v>10.434216328652139</v>
      </c>
      <c r="E100" s="65">
        <f t="shared" si="39"/>
        <v>15.477304346244679</v>
      </c>
      <c r="F100" s="65">
        <f t="shared" si="39"/>
        <v>15.272580052333831</v>
      </c>
      <c r="G100" s="65">
        <f t="shared" si="39"/>
        <v>15.774477442697114</v>
      </c>
      <c r="H100" s="65">
        <f t="shared" si="39"/>
        <v>22.471459131299312</v>
      </c>
      <c r="I100" s="65">
        <f t="shared" si="39"/>
        <v>29.174758220295338</v>
      </c>
      <c r="J100" s="65">
        <f t="shared" si="39"/>
        <v>29.921105886998841</v>
      </c>
      <c r="K100" s="65">
        <f t="shared" si="39"/>
        <v>28.449879218688302</v>
      </c>
      <c r="L100" s="65">
        <f t="shared" si="39"/>
        <v>23.91139371296709</v>
      </c>
      <c r="M100" s="65">
        <f t="shared" si="39"/>
        <v>24.211042744315208</v>
      </c>
      <c r="N100" s="65">
        <f t="shared" si="39"/>
        <v>14.220615978955758</v>
      </c>
      <c r="O100" s="65">
        <f t="shared" si="39"/>
        <v>10.2895349414057</v>
      </c>
    </row>
    <row r="101" spans="1:15" s="17" customFormat="1" x14ac:dyDescent="0.3">
      <c r="A101" s="152"/>
      <c r="B101" s="152"/>
      <c r="C101" s="110" t="s">
        <v>7</v>
      </c>
      <c r="D101" s="65">
        <f t="shared" si="39"/>
        <v>0.64618295495165423</v>
      </c>
      <c r="E101" s="65">
        <f t="shared" si="39"/>
        <v>0.67856099008349613</v>
      </c>
      <c r="F101" s="65">
        <f t="shared" si="39"/>
        <v>0.61003366129585213</v>
      </c>
      <c r="G101" s="65">
        <f t="shared" si="39"/>
        <v>0.67567690529903734</v>
      </c>
      <c r="H101" s="65">
        <f t="shared" si="39"/>
        <v>0.65090065210198211</v>
      </c>
      <c r="I101" s="65">
        <f t="shared" si="39"/>
        <v>0.71180977430776637</v>
      </c>
      <c r="J101" s="65">
        <f t="shared" si="39"/>
        <v>1.3311129097745216</v>
      </c>
      <c r="K101" s="65">
        <f t="shared" si="39"/>
        <v>1.4175073832620526</v>
      </c>
      <c r="L101" s="65">
        <f t="shared" si="39"/>
        <v>1.2978279555086871</v>
      </c>
      <c r="M101" s="65">
        <f t="shared" si="39"/>
        <v>1.310545502418385</v>
      </c>
      <c r="N101" s="65">
        <f t="shared" si="39"/>
        <v>0.5284126108163022</v>
      </c>
      <c r="O101" s="65">
        <f t="shared" si="39"/>
        <v>0.63381342712091149</v>
      </c>
    </row>
    <row r="102" spans="1:15" s="17" customFormat="1" x14ac:dyDescent="0.3">
      <c r="A102" s="152"/>
      <c r="B102" s="152"/>
      <c r="C102" s="110" t="s">
        <v>8</v>
      </c>
      <c r="D102" s="65">
        <f t="shared" si="39"/>
        <v>45.616103407752959</v>
      </c>
      <c r="E102" s="65">
        <f t="shared" si="39"/>
        <v>44.914601675547232</v>
      </c>
      <c r="F102" s="65">
        <f t="shared" si="39"/>
        <v>49.07811337505278</v>
      </c>
      <c r="G102" s="65">
        <f t="shared" si="39"/>
        <v>50.994004496680098</v>
      </c>
      <c r="H102" s="65">
        <f t="shared" si="39"/>
        <v>49.99316765394105</v>
      </c>
      <c r="I102" s="65">
        <f t="shared" si="39"/>
        <v>56.011870916375685</v>
      </c>
      <c r="J102" s="65">
        <f t="shared" si="39"/>
        <v>55.484231441620608</v>
      </c>
      <c r="K102" s="65">
        <f t="shared" si="39"/>
        <v>54.348530201320607</v>
      </c>
      <c r="L102" s="65">
        <f t="shared" si="39"/>
        <v>51.347462452507045</v>
      </c>
      <c r="M102" s="65">
        <f t="shared" si="39"/>
        <v>53.302773033747705</v>
      </c>
      <c r="N102" s="65">
        <f t="shared" si="39"/>
        <v>46.945170586842501</v>
      </c>
      <c r="O102" s="65">
        <f t="shared" si="39"/>
        <v>44.372923479173394</v>
      </c>
    </row>
    <row r="103" spans="1:15" s="17" customFormat="1" x14ac:dyDescent="0.3">
      <c r="A103" s="152"/>
      <c r="B103" s="152"/>
      <c r="C103" s="110" t="s">
        <v>9</v>
      </c>
      <c r="D103" s="65">
        <f t="shared" si="39"/>
        <v>4.3879626854704306</v>
      </c>
      <c r="E103" s="65">
        <f t="shared" si="39"/>
        <v>4.0677157720395005</v>
      </c>
      <c r="F103" s="65">
        <f t="shared" si="39"/>
        <v>3.0698422366885616</v>
      </c>
      <c r="G103" s="65">
        <f t="shared" si="39"/>
        <v>2.9885140498059499</v>
      </c>
      <c r="H103" s="65">
        <f t="shared" si="39"/>
        <v>3.2125410832590502</v>
      </c>
      <c r="I103" s="65">
        <f t="shared" si="39"/>
        <v>4.3036894369700063</v>
      </c>
      <c r="J103" s="65">
        <f t="shared" si="39"/>
        <v>4.3729123127789471</v>
      </c>
      <c r="K103" s="65">
        <f t="shared" si="39"/>
        <v>4.4726924265832668</v>
      </c>
      <c r="L103" s="65">
        <f t="shared" si="39"/>
        <v>4.6443837079125574</v>
      </c>
      <c r="M103" s="65">
        <f t="shared" si="39"/>
        <v>3.911527416501527</v>
      </c>
      <c r="N103" s="65">
        <f t="shared" si="39"/>
        <v>4.7651301452761503</v>
      </c>
      <c r="O103" s="65">
        <f t="shared" si="39"/>
        <v>4.7373968348962867</v>
      </c>
    </row>
    <row r="104" spans="1:15" s="17" customFormat="1" x14ac:dyDescent="0.3">
      <c r="A104" s="152"/>
      <c r="B104" s="152"/>
      <c r="C104" s="110" t="s">
        <v>10</v>
      </c>
      <c r="D104" s="65">
        <f t="shared" si="39"/>
        <v>11.668260522368605</v>
      </c>
      <c r="E104" s="65">
        <f t="shared" si="39"/>
        <v>14.068062336212586</v>
      </c>
      <c r="F104" s="65">
        <f t="shared" si="39"/>
        <v>14.78802660018748</v>
      </c>
      <c r="G104" s="65">
        <f t="shared" si="39"/>
        <v>14.372688750958055</v>
      </c>
      <c r="H104" s="65">
        <f t="shared" si="39"/>
        <v>14.966910107245949</v>
      </c>
      <c r="I104" s="65">
        <f t="shared" si="39"/>
        <v>18.28952347631823</v>
      </c>
      <c r="J104" s="65">
        <f t="shared" si="39"/>
        <v>17.269755410022661</v>
      </c>
      <c r="K104" s="65">
        <f t="shared" si="39"/>
        <v>17.567277944503864</v>
      </c>
      <c r="L104" s="65">
        <f t="shared" si="39"/>
        <v>16.226590906713774</v>
      </c>
      <c r="M104" s="65">
        <f t="shared" si="39"/>
        <v>15.423100759855297</v>
      </c>
      <c r="N104" s="65">
        <f t="shared" si="39"/>
        <v>14.83359881394845</v>
      </c>
      <c r="O104" s="65">
        <f t="shared" si="39"/>
        <v>14.199390277439495</v>
      </c>
    </row>
    <row r="105" spans="1:15" s="17" customFormat="1" x14ac:dyDescent="0.3">
      <c r="A105" s="152"/>
      <c r="B105" s="152"/>
      <c r="C105" s="110" t="s">
        <v>11</v>
      </c>
      <c r="D105" s="65">
        <f t="shared" si="39"/>
        <v>8.0902847981384802</v>
      </c>
      <c r="E105" s="65">
        <f t="shared" si="39"/>
        <v>7.7599228473575526</v>
      </c>
      <c r="F105" s="65">
        <f t="shared" si="39"/>
        <v>7.9076125928688406</v>
      </c>
      <c r="G105" s="65">
        <f t="shared" si="39"/>
        <v>7.5017373880856137</v>
      </c>
      <c r="H105" s="65">
        <f t="shared" si="39"/>
        <v>6.1304806966751126</v>
      </c>
      <c r="I105" s="65">
        <f t="shared" si="39"/>
        <v>9.4270100449507517</v>
      </c>
      <c r="J105" s="65">
        <f t="shared" si="39"/>
        <v>10.615462170741964</v>
      </c>
      <c r="K105" s="65">
        <f t="shared" si="39"/>
        <v>14.173817479981295</v>
      </c>
      <c r="L105" s="65">
        <f t="shared" si="39"/>
        <v>14.072151236153468</v>
      </c>
      <c r="M105" s="65">
        <f t="shared" si="39"/>
        <v>9.0319362663946023</v>
      </c>
      <c r="N105" s="65">
        <f t="shared" si="39"/>
        <v>9.0778377465283526</v>
      </c>
      <c r="O105" s="65">
        <f t="shared" si="39"/>
        <v>7.7345573604714373</v>
      </c>
    </row>
    <row r="106" spans="1:15" s="17" customFormat="1" x14ac:dyDescent="0.3">
      <c r="A106" s="152"/>
      <c r="B106" s="152"/>
      <c r="C106" s="110" t="s">
        <v>12</v>
      </c>
      <c r="D106" s="65">
        <f t="shared" si="39"/>
        <v>44.37665058150219</v>
      </c>
      <c r="E106" s="65">
        <f t="shared" si="39"/>
        <v>46.788395755716053</v>
      </c>
      <c r="F106" s="65">
        <f t="shared" si="39"/>
        <v>50.599928128986122</v>
      </c>
      <c r="G106" s="65">
        <f t="shared" si="39"/>
        <v>52.786414460292875</v>
      </c>
      <c r="H106" s="65">
        <f t="shared" si="39"/>
        <v>59.410662733298473</v>
      </c>
      <c r="I106" s="65">
        <f t="shared" si="39"/>
        <v>71.700402542459869</v>
      </c>
      <c r="J106" s="65">
        <f t="shared" si="39"/>
        <v>76.046488775734005</v>
      </c>
      <c r="K106" s="65">
        <f t="shared" si="39"/>
        <v>73.284799677616377</v>
      </c>
      <c r="L106" s="65">
        <f t="shared" si="39"/>
        <v>67.346055397939523</v>
      </c>
      <c r="M106" s="65">
        <f t="shared" si="39"/>
        <v>68.979221126039846</v>
      </c>
      <c r="N106" s="65">
        <f t="shared" si="39"/>
        <v>47.459930378690807</v>
      </c>
      <c r="O106" s="65">
        <f t="shared" si="39"/>
        <v>44.206537916443061</v>
      </c>
    </row>
    <row r="107" spans="1:15" s="17" customFormat="1" x14ac:dyDescent="0.3">
      <c r="A107" s="152"/>
      <c r="B107" s="152"/>
      <c r="C107" s="110" t="s">
        <v>13</v>
      </c>
      <c r="D107" s="66">
        <f>SUM(D99:D106)</f>
        <v>163.53081781675706</v>
      </c>
      <c r="E107" s="66">
        <f t="shared" ref="E107:O107" si="40">SUM(E99:E106)</f>
        <v>173.98514683337896</v>
      </c>
      <c r="F107" s="66">
        <f t="shared" si="40"/>
        <v>182.57594339842257</v>
      </c>
      <c r="G107" s="66">
        <f t="shared" si="40"/>
        <v>189.21226078885951</v>
      </c>
      <c r="H107" s="66">
        <f t="shared" si="40"/>
        <v>199.43510159920973</v>
      </c>
      <c r="I107" s="66">
        <f t="shared" si="40"/>
        <v>239.50138694571325</v>
      </c>
      <c r="J107" s="66">
        <f t="shared" si="40"/>
        <v>244.89327896304513</v>
      </c>
      <c r="K107" s="66">
        <f t="shared" si="40"/>
        <v>242.90243259851624</v>
      </c>
      <c r="L107" s="66">
        <f t="shared" si="40"/>
        <v>230.1438500735774</v>
      </c>
      <c r="M107" s="66">
        <f t="shared" si="40"/>
        <v>223.03346292934111</v>
      </c>
      <c r="N107" s="66">
        <f t="shared" si="40"/>
        <v>180.79147311546987</v>
      </c>
      <c r="O107" s="66">
        <f t="shared" si="40"/>
        <v>168.16299115740287</v>
      </c>
    </row>
    <row r="108" spans="1:15" s="17" customFormat="1" x14ac:dyDescent="0.3">
      <c r="A108" s="194"/>
      <c r="B108" s="209"/>
      <c r="C108" s="194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</row>
    <row r="109" spans="1:15" s="17" customFormat="1" x14ac:dyDescent="0.3">
      <c r="A109" s="147" t="s">
        <v>18</v>
      </c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</row>
    <row r="110" spans="1:15" s="17" customFormat="1" x14ac:dyDescent="0.3">
      <c r="A110" s="147" t="s">
        <v>19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</row>
    <row r="111" spans="1:15" s="17" customFormat="1" ht="14.4" customHeight="1" x14ac:dyDescent="0.3">
      <c r="A111" s="146" t="s">
        <v>20</v>
      </c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</row>
    <row r="114" spans="1:15" ht="36" customHeight="1" x14ac:dyDescent="0.3">
      <c r="A114" s="139" t="s">
        <v>26</v>
      </c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</row>
    <row r="116" spans="1:15" ht="13.2" customHeight="1" x14ac:dyDescent="0.3">
      <c r="A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8" spans="1:15" ht="18" customHeight="1" x14ac:dyDescent="0.3">
      <c r="A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ht="16.2" customHeight="1" x14ac:dyDescent="0.3">
      <c r="A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5" ht="16.2" customHeight="1" x14ac:dyDescent="0.3">
      <c r="A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31" ht="15" customHeight="1" x14ac:dyDescent="0.3"/>
    <row r="137" ht="13.2" customHeight="1" x14ac:dyDescent="0.3"/>
    <row r="139" ht="24" customHeight="1" x14ac:dyDescent="0.3"/>
    <row r="140" ht="18" customHeight="1" x14ac:dyDescent="0.3"/>
    <row r="141" ht="16.95" customHeight="1" x14ac:dyDescent="0.3"/>
  </sheetData>
  <mergeCells count="27">
    <mergeCell ref="A114:O114"/>
    <mergeCell ref="A1:O1"/>
    <mergeCell ref="A2:O2"/>
    <mergeCell ref="A3:O3"/>
    <mergeCell ref="A4:O4"/>
    <mergeCell ref="A53:A61"/>
    <mergeCell ref="B53:B61"/>
    <mergeCell ref="A62:A70"/>
    <mergeCell ref="B62:B70"/>
    <mergeCell ref="A71:A79"/>
    <mergeCell ref="B71:B79"/>
    <mergeCell ref="A111:O111"/>
    <mergeCell ref="A109:O109"/>
    <mergeCell ref="A110:O110"/>
    <mergeCell ref="A99:B107"/>
    <mergeCell ref="A80:A88"/>
    <mergeCell ref="A6:A14"/>
    <mergeCell ref="B6:B14"/>
    <mergeCell ref="A15:A23"/>
    <mergeCell ref="B15:B23"/>
    <mergeCell ref="A24:A32"/>
    <mergeCell ref="B24:B32"/>
    <mergeCell ref="A33:A41"/>
    <mergeCell ref="B33:B41"/>
    <mergeCell ref="A42:B50"/>
    <mergeCell ref="B80:B88"/>
    <mergeCell ref="A89:B97"/>
  </mergeCells>
  <pageMargins left="0.75" right="0.75" top="1" bottom="1" header="0.5" footer="0.5"/>
  <pageSetup orientation="portrait" r:id="rId1"/>
  <headerFooter>
    <oddFooter>&amp;R&amp;9&amp;F</oddFooter>
  </headerFooter>
  <ignoredErrors>
    <ignoredError sqref="D61:G61 H61:O61 D14 E14:O14" formulaRange="1"/>
    <ignoredError sqref="B53 B62 B71 B80 B6 B15 B24 B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7"/>
  <sheetViews>
    <sheetView zoomScale="80" zoomScaleNormal="80" workbookViewId="0">
      <selection activeCell="A114" sqref="A114:O114"/>
    </sheetView>
  </sheetViews>
  <sheetFormatPr defaultColWidth="11" defaultRowHeight="15.6" x14ac:dyDescent="0.3"/>
  <cols>
    <col min="1" max="1" width="53" bestFit="1" customWidth="1"/>
    <col min="2" max="2" width="8.69921875" style="23" bestFit="1" customWidth="1"/>
    <col min="3" max="3" width="21.19921875" customWidth="1"/>
    <col min="4" max="5" width="8" bestFit="1" customWidth="1"/>
    <col min="6" max="15" width="7.19921875" bestFit="1" customWidth="1"/>
    <col min="16" max="19" width="11" customWidth="1"/>
  </cols>
  <sheetData>
    <row r="1" spans="1:19" ht="30.6" customHeight="1" x14ac:dyDescent="0.3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9" ht="16.95" customHeight="1" x14ac:dyDescent="0.3">
      <c r="A2" s="141" t="s">
        <v>28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9" ht="32.4" customHeight="1" x14ac:dyDescent="0.3">
      <c r="A3" s="142" t="s">
        <v>39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9" s="9" customFormat="1" x14ac:dyDescent="0.3">
      <c r="A4" s="10" t="s">
        <v>21</v>
      </c>
      <c r="B4" s="149" t="s">
        <v>22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1"/>
      <c r="P4"/>
      <c r="Q4"/>
      <c r="R4"/>
      <c r="S4"/>
    </row>
    <row r="5" spans="1:19" x14ac:dyDescent="0.3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</row>
    <row r="6" spans="1:19" x14ac:dyDescent="0.3">
      <c r="A6" s="79" t="s">
        <v>42</v>
      </c>
      <c r="B6" s="73" t="s">
        <v>1</v>
      </c>
      <c r="C6" s="73" t="s">
        <v>2</v>
      </c>
      <c r="D6" s="74">
        <v>45292</v>
      </c>
      <c r="E6" s="74">
        <v>45323</v>
      </c>
      <c r="F6" s="74">
        <v>45352</v>
      </c>
      <c r="G6" s="74">
        <v>45383</v>
      </c>
      <c r="H6" s="74">
        <v>45413</v>
      </c>
      <c r="I6" s="74">
        <v>45444</v>
      </c>
      <c r="J6" s="74">
        <v>45474</v>
      </c>
      <c r="K6" s="74">
        <v>45505</v>
      </c>
      <c r="L6" s="74">
        <v>45536</v>
      </c>
      <c r="M6" s="74">
        <v>45566</v>
      </c>
      <c r="N6" s="74">
        <v>45597</v>
      </c>
      <c r="O6" s="74">
        <v>45627</v>
      </c>
    </row>
    <row r="7" spans="1:19" x14ac:dyDescent="0.3">
      <c r="A7" s="127" t="s">
        <v>32</v>
      </c>
      <c r="B7" s="128" t="s">
        <v>16</v>
      </c>
      <c r="C7" s="58" t="s">
        <v>5</v>
      </c>
      <c r="D7" s="33">
        <v>35.448977176666155</v>
      </c>
      <c r="E7" s="33">
        <v>37.805344821929907</v>
      </c>
      <c r="F7" s="33">
        <v>39.150987127999997</v>
      </c>
      <c r="G7" s="33">
        <v>41.928631403999994</v>
      </c>
      <c r="H7" s="33">
        <v>38.482746368000001</v>
      </c>
      <c r="I7" s="33">
        <v>41.26367618942254</v>
      </c>
      <c r="J7" s="33">
        <v>41.011383831024098</v>
      </c>
      <c r="K7" s="33">
        <v>40.787554954528723</v>
      </c>
      <c r="L7" s="33">
        <v>42.013072086334176</v>
      </c>
      <c r="M7" s="33">
        <v>41.106412704467758</v>
      </c>
      <c r="N7" s="33">
        <v>36.266249095916699</v>
      </c>
      <c r="O7" s="33">
        <v>35.559249256134024</v>
      </c>
    </row>
    <row r="8" spans="1:19" x14ac:dyDescent="0.3">
      <c r="A8" s="127"/>
      <c r="B8" s="128"/>
      <c r="C8" s="58" t="s">
        <v>6</v>
      </c>
      <c r="D8" s="52">
        <v>7.8279485011100736</v>
      </c>
      <c r="E8" s="52">
        <v>12.954681838989217</v>
      </c>
      <c r="F8" s="81">
        <v>12.615354400000001</v>
      </c>
      <c r="G8" s="81">
        <v>12.970063612000001</v>
      </c>
      <c r="H8" s="52">
        <v>13.937857366400001</v>
      </c>
      <c r="I8" s="52">
        <v>15.060854338645854</v>
      </c>
      <c r="J8" s="52">
        <v>12.386163167953457</v>
      </c>
      <c r="K8" s="52">
        <v>10.630986347198482</v>
      </c>
      <c r="L8" s="52">
        <v>9.9203374996185296</v>
      </c>
      <c r="M8" s="52">
        <v>14.53773355770109</v>
      </c>
      <c r="N8" s="52">
        <v>11.769293617248461</v>
      </c>
      <c r="O8" s="52">
        <v>7.5950230531692453</v>
      </c>
    </row>
    <row r="9" spans="1:19" x14ac:dyDescent="0.3">
      <c r="A9" s="127"/>
      <c r="B9" s="128"/>
      <c r="C9" s="58" t="s">
        <v>7</v>
      </c>
      <c r="D9" s="52">
        <v>0.60570559400319968</v>
      </c>
      <c r="E9" s="52">
        <v>0.64459821951389229</v>
      </c>
      <c r="F9" s="81">
        <v>0.5829699612</v>
      </c>
      <c r="G9" s="81">
        <v>0.64418291894000002</v>
      </c>
      <c r="H9" s="52">
        <v>0.62567943173999996</v>
      </c>
      <c r="I9" s="52">
        <v>0.67555652987956949</v>
      </c>
      <c r="J9" s="52">
        <v>0.59898199695348686</v>
      </c>
      <c r="K9" s="52">
        <v>0.68630970609188013</v>
      </c>
      <c r="L9" s="52">
        <v>0.70011114192008972</v>
      </c>
      <c r="M9" s="52">
        <v>0.73597032618522606</v>
      </c>
      <c r="N9" s="52">
        <v>0.42977942097186977</v>
      </c>
      <c r="O9" s="52">
        <v>0.54667384922504314</v>
      </c>
    </row>
    <row r="10" spans="1:19" x14ac:dyDescent="0.3">
      <c r="A10" s="127"/>
      <c r="B10" s="128"/>
      <c r="C10" s="58" t="s">
        <v>8</v>
      </c>
      <c r="D10" s="52">
        <v>47.721748394012437</v>
      </c>
      <c r="E10" s="52">
        <v>46.982849754333408</v>
      </c>
      <c r="F10" s="81">
        <v>51.450750669999998</v>
      </c>
      <c r="G10" s="81">
        <v>53.441431230000006</v>
      </c>
      <c r="H10" s="52">
        <v>50.095513424000004</v>
      </c>
      <c r="I10" s="52">
        <v>54.476124916076579</v>
      </c>
      <c r="J10" s="52">
        <v>52.750484096527067</v>
      </c>
      <c r="K10" s="52">
        <v>51.709521690368618</v>
      </c>
      <c r="L10" s="52">
        <v>49.468705280303915</v>
      </c>
      <c r="M10" s="52">
        <v>52.666754325866634</v>
      </c>
      <c r="N10" s="52">
        <v>49.044573757171548</v>
      </c>
      <c r="O10" s="52">
        <v>46.364846630096388</v>
      </c>
    </row>
    <row r="11" spans="1:19" x14ac:dyDescent="0.3">
      <c r="A11" s="127"/>
      <c r="B11" s="128"/>
      <c r="C11" s="58" t="s">
        <v>9</v>
      </c>
      <c r="D11" s="52">
        <v>3.4351083736419672</v>
      </c>
      <c r="E11" s="52">
        <v>3.15165749788284</v>
      </c>
      <c r="F11" s="81">
        <v>2.2190509967999996</v>
      </c>
      <c r="G11" s="81">
        <v>2.0692877303999997</v>
      </c>
      <c r="H11" s="52">
        <v>1.6873042912</v>
      </c>
      <c r="I11" s="52">
        <v>1.9537034252881975</v>
      </c>
      <c r="J11" s="52">
        <v>1.7470704725980677</v>
      </c>
      <c r="K11" s="52">
        <v>2.0373428865671119</v>
      </c>
      <c r="L11" s="52">
        <v>1.9755705064535087</v>
      </c>
      <c r="M11" s="52">
        <v>1.9497837437391219</v>
      </c>
      <c r="N11" s="52">
        <v>3.2455927374362923</v>
      </c>
      <c r="O11" s="52">
        <v>3.2475902283191598</v>
      </c>
    </row>
    <row r="12" spans="1:19" x14ac:dyDescent="0.3">
      <c r="A12" s="127"/>
      <c r="B12" s="128"/>
      <c r="C12" s="58" t="s">
        <v>10</v>
      </c>
      <c r="D12" s="52">
        <v>10.601853303909298</v>
      </c>
      <c r="E12" s="52">
        <v>13.162140041351234</v>
      </c>
      <c r="F12" s="81">
        <v>14.409269490000002</v>
      </c>
      <c r="G12" s="81">
        <v>13.79272488</v>
      </c>
      <c r="H12" s="52">
        <v>13.127198705673196</v>
      </c>
      <c r="I12" s="52">
        <v>14.140230836868181</v>
      </c>
      <c r="J12" s="52">
        <v>13.174156531333901</v>
      </c>
      <c r="K12" s="52">
        <v>13.496539145469578</v>
      </c>
      <c r="L12" s="52">
        <v>13.0664741687774</v>
      </c>
      <c r="M12" s="52">
        <v>13.831275065422041</v>
      </c>
      <c r="N12" s="52">
        <v>13.886493528366087</v>
      </c>
      <c r="O12" s="52">
        <v>13.001531802177324</v>
      </c>
    </row>
    <row r="13" spans="1:19" x14ac:dyDescent="0.3">
      <c r="A13" s="127"/>
      <c r="B13" s="128"/>
      <c r="C13" s="58" t="s">
        <v>11</v>
      </c>
      <c r="D13" s="52">
        <v>6.9564451622962862</v>
      </c>
      <c r="E13" s="52">
        <v>6.6807888765335051</v>
      </c>
      <c r="F13" s="81">
        <v>6.9456000086000005</v>
      </c>
      <c r="G13" s="81">
        <v>6.4492943481999996</v>
      </c>
      <c r="H13" s="52">
        <v>4.8791350321769649</v>
      </c>
      <c r="I13" s="52">
        <v>5.5843118944168024</v>
      </c>
      <c r="J13" s="52">
        <v>6.4833847794532735</v>
      </c>
      <c r="K13" s="52">
        <v>9.5069891710281347</v>
      </c>
      <c r="L13" s="52">
        <v>10.358368018150319</v>
      </c>
      <c r="M13" s="52">
        <v>5.5135215501785213</v>
      </c>
      <c r="N13" s="52">
        <v>8.1269590473174951</v>
      </c>
      <c r="O13" s="52">
        <v>6.4163574109077413</v>
      </c>
    </row>
    <row r="14" spans="1:19" x14ac:dyDescent="0.3">
      <c r="A14" s="127"/>
      <c r="B14" s="128"/>
      <c r="C14" s="58" t="s">
        <v>12</v>
      </c>
      <c r="D14" s="52">
        <v>42.666169181823719</v>
      </c>
      <c r="E14" s="52">
        <v>45.041854385375885</v>
      </c>
      <c r="F14" s="81">
        <v>49.872437867999999</v>
      </c>
      <c r="G14" s="81">
        <v>51.742886734000002</v>
      </c>
      <c r="H14" s="52">
        <v>50.149000000000001</v>
      </c>
      <c r="I14" s="52">
        <v>56.829594520568769</v>
      </c>
      <c r="J14" s="52">
        <v>55.585211631774868</v>
      </c>
      <c r="K14" s="52">
        <v>51.138953632354642</v>
      </c>
      <c r="L14" s="52">
        <v>50.140175628662078</v>
      </c>
      <c r="M14" s="52">
        <v>55.995703639984043</v>
      </c>
      <c r="N14" s="52">
        <v>45.479202114105192</v>
      </c>
      <c r="O14" s="52">
        <v>42.31853046798701</v>
      </c>
    </row>
    <row r="15" spans="1:19" x14ac:dyDescent="0.3">
      <c r="A15" s="127"/>
      <c r="B15" s="128"/>
      <c r="C15" s="32" t="s">
        <v>13</v>
      </c>
      <c r="D15" s="60">
        <f>SUM(D7:D14)</f>
        <v>155.26395568746312</v>
      </c>
      <c r="E15" s="60">
        <f t="shared" ref="E15:O15" si="0">SUM(E7:E14)</f>
        <v>166.42391543590986</v>
      </c>
      <c r="F15" s="60">
        <f t="shared" si="0"/>
        <v>177.24642052259998</v>
      </c>
      <c r="G15" s="60">
        <f t="shared" si="0"/>
        <v>183.03850285753998</v>
      </c>
      <c r="H15" s="60">
        <f t="shared" si="0"/>
        <v>172.98443461919015</v>
      </c>
      <c r="I15" s="60">
        <f t="shared" si="0"/>
        <v>189.98405265116651</v>
      </c>
      <c r="J15" s="60">
        <f t="shared" si="0"/>
        <v>183.73683650761819</v>
      </c>
      <c r="K15" s="60">
        <f t="shared" si="0"/>
        <v>179.99419753360718</v>
      </c>
      <c r="L15" s="60">
        <f t="shared" si="0"/>
        <v>177.64281433022001</v>
      </c>
      <c r="M15" s="60">
        <f t="shared" si="0"/>
        <v>186.33715491354442</v>
      </c>
      <c r="N15" s="60">
        <f t="shared" si="0"/>
        <v>168.24814331853366</v>
      </c>
      <c r="O15" s="60">
        <f t="shared" si="0"/>
        <v>155.04980269801592</v>
      </c>
    </row>
    <row r="16" spans="1:19" x14ac:dyDescent="0.3">
      <c r="A16" s="127" t="s">
        <v>33</v>
      </c>
      <c r="B16" s="129" t="s">
        <v>16</v>
      </c>
      <c r="C16" s="58" t="s">
        <v>5</v>
      </c>
      <c r="D16" s="52">
        <v>0</v>
      </c>
      <c r="E16" s="52">
        <v>0</v>
      </c>
      <c r="F16" s="81">
        <v>0</v>
      </c>
      <c r="G16" s="81">
        <v>0</v>
      </c>
      <c r="H16" s="52">
        <v>0.90502534540000001</v>
      </c>
      <c r="I16" s="52">
        <v>1.5193557169999998</v>
      </c>
      <c r="J16" s="52">
        <v>2.8534620949999998</v>
      </c>
      <c r="K16" s="52">
        <v>3.0654675259999995</v>
      </c>
      <c r="L16" s="52">
        <v>2.2587611089999999</v>
      </c>
      <c r="M16" s="52">
        <v>2.1805756170000001</v>
      </c>
      <c r="N16" s="52">
        <v>0</v>
      </c>
      <c r="O16" s="52">
        <v>0</v>
      </c>
    </row>
    <row r="17" spans="1:15" x14ac:dyDescent="0.3">
      <c r="A17" s="127"/>
      <c r="B17" s="129"/>
      <c r="C17" s="58" t="s">
        <v>6</v>
      </c>
      <c r="D17" s="52">
        <v>0</v>
      </c>
      <c r="E17" s="52">
        <v>0</v>
      </c>
      <c r="F17" s="81">
        <v>0</v>
      </c>
      <c r="G17" s="81">
        <v>0</v>
      </c>
      <c r="H17" s="52">
        <v>4.3204383552000003</v>
      </c>
      <c r="I17" s="52">
        <v>5.5607697309999997</v>
      </c>
      <c r="J17" s="52">
        <v>8.8429844360000001</v>
      </c>
      <c r="K17" s="52">
        <v>9.5562045810000011</v>
      </c>
      <c r="L17" s="52">
        <v>7.7546188279999999</v>
      </c>
      <c r="M17" s="52">
        <v>6.2295813359999999</v>
      </c>
      <c r="N17" s="52">
        <v>0</v>
      </c>
      <c r="O17" s="52">
        <v>0</v>
      </c>
    </row>
    <row r="18" spans="1:15" x14ac:dyDescent="0.3">
      <c r="A18" s="127"/>
      <c r="B18" s="129"/>
      <c r="C18" s="58" t="s">
        <v>7</v>
      </c>
      <c r="D18" s="52">
        <v>0</v>
      </c>
      <c r="E18" s="52">
        <v>0</v>
      </c>
      <c r="F18" s="81">
        <v>0</v>
      </c>
      <c r="G18" s="81">
        <v>0</v>
      </c>
      <c r="H18" s="52">
        <v>0</v>
      </c>
      <c r="I18" s="52">
        <v>0</v>
      </c>
      <c r="J18" s="52">
        <v>0.74098849989999993</v>
      </c>
      <c r="K18" s="52">
        <v>0.75265443769999996</v>
      </c>
      <c r="L18" s="52">
        <v>0.60135202379999997</v>
      </c>
      <c r="M18" s="52">
        <v>0.60135202379999997</v>
      </c>
      <c r="N18" s="52">
        <v>0</v>
      </c>
      <c r="O18" s="52">
        <v>0</v>
      </c>
    </row>
    <row r="19" spans="1:15" x14ac:dyDescent="0.3">
      <c r="A19" s="127"/>
      <c r="B19" s="129"/>
      <c r="C19" s="58" t="s">
        <v>8</v>
      </c>
      <c r="D19" s="52">
        <v>0</v>
      </c>
      <c r="E19" s="52">
        <v>0</v>
      </c>
      <c r="F19" s="81">
        <v>0</v>
      </c>
      <c r="G19" s="81">
        <v>0</v>
      </c>
      <c r="H19" s="52">
        <v>1.4185852494000002</v>
      </c>
      <c r="I19" s="52">
        <v>2.0355895230000001</v>
      </c>
      <c r="J19" s="52">
        <v>3.0941196769999997</v>
      </c>
      <c r="K19" s="52">
        <v>2.9020084609999999</v>
      </c>
      <c r="L19" s="52">
        <v>2.5203692360000001</v>
      </c>
      <c r="M19" s="52">
        <v>2.1940550279999997</v>
      </c>
      <c r="N19" s="52">
        <v>0</v>
      </c>
      <c r="O19" s="52">
        <v>0</v>
      </c>
    </row>
    <row r="20" spans="1:15" x14ac:dyDescent="0.3">
      <c r="A20" s="127"/>
      <c r="B20" s="129"/>
      <c r="C20" s="58" t="s">
        <v>9</v>
      </c>
      <c r="D20" s="52">
        <v>0</v>
      </c>
      <c r="E20" s="52">
        <v>0</v>
      </c>
      <c r="F20" s="81">
        <v>0</v>
      </c>
      <c r="G20" s="81">
        <v>0</v>
      </c>
      <c r="H20" s="52">
        <v>0.29550989665999999</v>
      </c>
      <c r="I20" s="52">
        <v>0.42132202199999996</v>
      </c>
      <c r="J20" s="52">
        <v>0.82236261469999994</v>
      </c>
      <c r="K20" s="52">
        <v>0.77883392289999998</v>
      </c>
      <c r="L20" s="52">
        <v>0.65048854749999996</v>
      </c>
      <c r="M20" s="52">
        <v>0.48688084939999998</v>
      </c>
      <c r="N20" s="52">
        <v>0</v>
      </c>
      <c r="O20" s="52">
        <v>0</v>
      </c>
    </row>
    <row r="21" spans="1:15" x14ac:dyDescent="0.3">
      <c r="A21" s="127"/>
      <c r="B21" s="129"/>
      <c r="C21" s="58" t="s">
        <v>10</v>
      </c>
      <c r="D21" s="82">
        <v>0</v>
      </c>
      <c r="E21" s="82">
        <v>0</v>
      </c>
      <c r="F21" s="82">
        <v>0</v>
      </c>
      <c r="G21" s="82">
        <v>0</v>
      </c>
      <c r="H21" s="82">
        <v>8.2056717379999991E-2</v>
      </c>
      <c r="I21" s="82">
        <v>0.13252417419999998</v>
      </c>
      <c r="J21" s="82">
        <v>4.6025791899999995E-2</v>
      </c>
      <c r="K21" s="82">
        <v>5.0133315099999999E-2</v>
      </c>
      <c r="L21" s="82">
        <v>0.31671227499999999</v>
      </c>
      <c r="M21" s="82">
        <v>0.2270477836</v>
      </c>
      <c r="N21" s="82">
        <v>0</v>
      </c>
      <c r="O21" s="82">
        <v>0</v>
      </c>
    </row>
    <row r="22" spans="1:15" x14ac:dyDescent="0.3">
      <c r="A22" s="127"/>
      <c r="B22" s="129"/>
      <c r="C22" s="58" t="s">
        <v>11</v>
      </c>
      <c r="D22" s="52">
        <v>0</v>
      </c>
      <c r="E22" s="83">
        <v>0</v>
      </c>
      <c r="F22" s="84">
        <v>0</v>
      </c>
      <c r="G22" s="84">
        <v>0</v>
      </c>
      <c r="H22" s="83">
        <v>0.34240582705999995</v>
      </c>
      <c r="I22" s="83">
        <v>0.6832655071</v>
      </c>
      <c r="J22" s="83">
        <v>1.167431375</v>
      </c>
      <c r="K22" s="83">
        <v>2.036946747</v>
      </c>
      <c r="L22" s="83">
        <v>1.5926074009999998</v>
      </c>
      <c r="M22" s="83">
        <v>1.5926074009999998</v>
      </c>
      <c r="N22" s="83">
        <v>0</v>
      </c>
      <c r="O22" s="83">
        <v>0</v>
      </c>
    </row>
    <row r="23" spans="1:15" x14ac:dyDescent="0.3">
      <c r="A23" s="127"/>
      <c r="B23" s="129"/>
      <c r="C23" s="58" t="s">
        <v>12</v>
      </c>
      <c r="D23" s="52">
        <v>0</v>
      </c>
      <c r="E23" s="83">
        <v>0</v>
      </c>
      <c r="F23" s="84">
        <v>0</v>
      </c>
      <c r="G23" s="84">
        <v>0</v>
      </c>
      <c r="H23" s="83">
        <v>6.5526503701999994</v>
      </c>
      <c r="I23" s="83">
        <v>9.1780010959999991</v>
      </c>
      <c r="J23" s="83">
        <v>15.061281179999998</v>
      </c>
      <c r="K23" s="83">
        <v>16.584541049999999</v>
      </c>
      <c r="L23" s="83">
        <v>12.032420289999999</v>
      </c>
      <c r="M23" s="83">
        <v>10.302445175000001</v>
      </c>
      <c r="N23" s="83">
        <v>0</v>
      </c>
      <c r="O23" s="83">
        <v>0</v>
      </c>
    </row>
    <row r="24" spans="1:15" x14ac:dyDescent="0.3">
      <c r="A24" s="127"/>
      <c r="B24" s="129"/>
      <c r="C24" s="32" t="s">
        <v>13</v>
      </c>
      <c r="D24" s="60">
        <f>SUM(D16:D23)</f>
        <v>0</v>
      </c>
      <c r="E24" s="60">
        <f t="shared" ref="E24:O24" si="1">SUM(E16:E23)</f>
        <v>0</v>
      </c>
      <c r="F24" s="60">
        <f t="shared" si="1"/>
        <v>0</v>
      </c>
      <c r="G24" s="60">
        <f t="shared" si="1"/>
        <v>0</v>
      </c>
      <c r="H24" s="60">
        <f t="shared" si="1"/>
        <v>13.916671761300002</v>
      </c>
      <c r="I24" s="60">
        <f t="shared" si="1"/>
        <v>19.5308277703</v>
      </c>
      <c r="J24" s="60">
        <f t="shared" si="1"/>
        <v>32.628655669499999</v>
      </c>
      <c r="K24" s="60">
        <f t="shared" si="1"/>
        <v>35.726790040699996</v>
      </c>
      <c r="L24" s="60">
        <f t="shared" si="1"/>
        <v>27.727329710300001</v>
      </c>
      <c r="M24" s="60">
        <f t="shared" si="1"/>
        <v>23.814545213800002</v>
      </c>
      <c r="N24" s="60">
        <f t="shared" si="1"/>
        <v>0</v>
      </c>
      <c r="O24" s="60">
        <f t="shared" si="1"/>
        <v>0</v>
      </c>
    </row>
    <row r="25" spans="1:15" x14ac:dyDescent="0.3">
      <c r="A25" s="127" t="s">
        <v>34</v>
      </c>
      <c r="B25" s="129" t="s">
        <v>16</v>
      </c>
      <c r="C25" s="58" t="s">
        <v>5</v>
      </c>
      <c r="D25" s="52">
        <v>0</v>
      </c>
      <c r="E25" s="83">
        <v>0</v>
      </c>
      <c r="F25" s="84">
        <v>0</v>
      </c>
      <c r="G25" s="84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</row>
    <row r="26" spans="1:15" x14ac:dyDescent="0.3">
      <c r="A26" s="127"/>
      <c r="B26" s="129"/>
      <c r="C26" s="58" t="s">
        <v>6</v>
      </c>
      <c r="D26" s="52">
        <v>0</v>
      </c>
      <c r="E26" s="83">
        <v>0</v>
      </c>
      <c r="F26" s="84">
        <v>0</v>
      </c>
      <c r="G26" s="84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</row>
    <row r="27" spans="1:15" x14ac:dyDescent="0.3">
      <c r="A27" s="127"/>
      <c r="B27" s="129"/>
      <c r="C27" s="58" t="s">
        <v>7</v>
      </c>
      <c r="D27" s="52">
        <v>0</v>
      </c>
      <c r="E27" s="83">
        <v>0</v>
      </c>
      <c r="F27" s="84">
        <v>0</v>
      </c>
      <c r="G27" s="84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</row>
    <row r="28" spans="1:15" x14ac:dyDescent="0.3">
      <c r="A28" s="127"/>
      <c r="B28" s="129"/>
      <c r="C28" s="58" t="s">
        <v>8</v>
      </c>
      <c r="D28" s="52">
        <v>0</v>
      </c>
      <c r="E28" s="83">
        <v>0</v>
      </c>
      <c r="F28" s="84">
        <v>0</v>
      </c>
      <c r="G28" s="84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</row>
    <row r="29" spans="1:15" x14ac:dyDescent="0.3">
      <c r="A29" s="127"/>
      <c r="B29" s="129"/>
      <c r="C29" s="58" t="s">
        <v>9</v>
      </c>
      <c r="D29" s="52">
        <v>0</v>
      </c>
      <c r="E29" s="83">
        <v>0</v>
      </c>
      <c r="F29" s="84">
        <v>0</v>
      </c>
      <c r="G29" s="84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</row>
    <row r="30" spans="1:15" x14ac:dyDescent="0.3">
      <c r="A30" s="127"/>
      <c r="B30" s="129"/>
      <c r="C30" s="58" t="s">
        <v>10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</row>
    <row r="31" spans="1:15" x14ac:dyDescent="0.3">
      <c r="A31" s="127"/>
      <c r="B31" s="129"/>
      <c r="C31" s="58" t="s">
        <v>11</v>
      </c>
      <c r="D31" s="52">
        <v>0</v>
      </c>
      <c r="E31" s="86">
        <v>0</v>
      </c>
      <c r="F31" s="84">
        <v>0</v>
      </c>
      <c r="G31" s="84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</row>
    <row r="32" spans="1:15" x14ac:dyDescent="0.3">
      <c r="A32" s="127"/>
      <c r="B32" s="129"/>
      <c r="C32" s="58" t="s">
        <v>12</v>
      </c>
      <c r="D32" s="52">
        <v>0</v>
      </c>
      <c r="E32" s="86">
        <v>0</v>
      </c>
      <c r="F32" s="84">
        <v>0</v>
      </c>
      <c r="G32" s="84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x14ac:dyDescent="0.3">
      <c r="A33" s="127"/>
      <c r="B33" s="129"/>
      <c r="C33" s="32" t="s">
        <v>13</v>
      </c>
      <c r="D33" s="87">
        <f>SUM(D25:D32)</f>
        <v>0</v>
      </c>
      <c r="E33" s="87">
        <f t="shared" ref="E33:O33" si="2">SUM(E25:E32)</f>
        <v>0</v>
      </c>
      <c r="F33" s="87">
        <f t="shared" si="2"/>
        <v>0</v>
      </c>
      <c r="G33" s="87">
        <f t="shared" si="2"/>
        <v>0</v>
      </c>
      <c r="H33" s="87">
        <f t="shared" si="2"/>
        <v>0</v>
      </c>
      <c r="I33" s="87">
        <f t="shared" si="2"/>
        <v>0</v>
      </c>
      <c r="J33" s="87">
        <f t="shared" si="2"/>
        <v>0</v>
      </c>
      <c r="K33" s="87">
        <f t="shared" si="2"/>
        <v>0</v>
      </c>
      <c r="L33" s="87">
        <f t="shared" si="2"/>
        <v>0</v>
      </c>
      <c r="M33" s="87">
        <f t="shared" si="2"/>
        <v>0</v>
      </c>
      <c r="N33" s="87">
        <f t="shared" si="2"/>
        <v>0</v>
      </c>
      <c r="O33" s="87">
        <f t="shared" si="2"/>
        <v>0</v>
      </c>
    </row>
    <row r="34" spans="1:15" x14ac:dyDescent="0.3">
      <c r="A34" s="127" t="s">
        <v>35</v>
      </c>
      <c r="B34" s="129" t="s">
        <v>16</v>
      </c>
      <c r="C34" s="58" t="s">
        <v>5</v>
      </c>
      <c r="D34" s="57">
        <v>0</v>
      </c>
      <c r="E34" s="57">
        <v>0</v>
      </c>
      <c r="F34" s="57">
        <v>0</v>
      </c>
      <c r="G34" s="57">
        <v>0</v>
      </c>
      <c r="H34" s="57">
        <v>2.1135260593376599</v>
      </c>
      <c r="I34" s="57">
        <v>4.7220455517768762</v>
      </c>
      <c r="J34" s="57">
        <v>4.363855649471275</v>
      </c>
      <c r="K34" s="57">
        <v>3.8417234382629295</v>
      </c>
      <c r="L34" s="57">
        <v>4.2602135505676166</v>
      </c>
      <c r="M34" s="57">
        <v>2.9405268836021401</v>
      </c>
      <c r="N34" s="57">
        <v>0</v>
      </c>
      <c r="O34" s="57">
        <v>0</v>
      </c>
    </row>
    <row r="35" spans="1:15" x14ac:dyDescent="0.3">
      <c r="A35" s="127"/>
      <c r="B35" s="129"/>
      <c r="C35" s="58" t="s">
        <v>6</v>
      </c>
      <c r="D35" s="57">
        <v>0</v>
      </c>
      <c r="E35" s="57">
        <v>0</v>
      </c>
      <c r="F35" s="57">
        <v>0</v>
      </c>
      <c r="G35" s="57">
        <v>0</v>
      </c>
      <c r="H35" s="57">
        <v>1.486554595543512</v>
      </c>
      <c r="I35" s="57">
        <v>3.614692013025278</v>
      </c>
      <c r="J35" s="57">
        <v>3.7203974905013975</v>
      </c>
      <c r="K35" s="57">
        <v>3.6411786098480192</v>
      </c>
      <c r="L35" s="57">
        <v>2.4726464433670006</v>
      </c>
      <c r="M35" s="57">
        <v>1.0767170350551578</v>
      </c>
      <c r="N35" s="57">
        <v>0</v>
      </c>
      <c r="O35" s="57">
        <v>0</v>
      </c>
    </row>
    <row r="36" spans="1:15" x14ac:dyDescent="0.3">
      <c r="A36" s="127"/>
      <c r="B36" s="129"/>
      <c r="C36" s="58" t="s">
        <v>7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</row>
    <row r="37" spans="1:15" x14ac:dyDescent="0.3">
      <c r="A37" s="127"/>
      <c r="B37" s="129"/>
      <c r="C37" s="58" t="s">
        <v>8</v>
      </c>
      <c r="D37" s="57">
        <v>0</v>
      </c>
      <c r="E37" s="57">
        <v>0</v>
      </c>
      <c r="F37" s="57">
        <v>0</v>
      </c>
      <c r="G37" s="57">
        <v>0</v>
      </c>
      <c r="H37" s="57">
        <v>0.64873255010731212</v>
      </c>
      <c r="I37" s="57">
        <v>1.4081391094923017</v>
      </c>
      <c r="J37" s="57">
        <v>1.4501399676799709</v>
      </c>
      <c r="K37" s="57">
        <v>1.4647192089557579</v>
      </c>
      <c r="L37" s="57">
        <v>1.026784723639488</v>
      </c>
      <c r="M37" s="57">
        <v>0.66618794912099788</v>
      </c>
      <c r="N37" s="57">
        <v>0</v>
      </c>
      <c r="O37" s="57">
        <v>0</v>
      </c>
    </row>
    <row r="38" spans="1:15" x14ac:dyDescent="0.3">
      <c r="A38" s="127"/>
      <c r="B38" s="129"/>
      <c r="C38" s="58" t="s">
        <v>9</v>
      </c>
      <c r="D38" s="57">
        <v>0</v>
      </c>
      <c r="E38" s="57">
        <v>0</v>
      </c>
      <c r="F38" s="57">
        <v>0</v>
      </c>
      <c r="G38" s="57">
        <v>0</v>
      </c>
      <c r="H38" s="57">
        <v>0.4403246923993499</v>
      </c>
      <c r="I38" s="57">
        <v>0.79132565236091601</v>
      </c>
      <c r="J38" s="57">
        <v>0.7331555989980697</v>
      </c>
      <c r="K38" s="57">
        <v>0.67490261363983062</v>
      </c>
      <c r="L38" s="57">
        <v>0.73479007160663545</v>
      </c>
      <c r="M38" s="57">
        <v>0.55954102814197537</v>
      </c>
      <c r="N38" s="57">
        <v>0</v>
      </c>
      <c r="O38" s="57">
        <v>0</v>
      </c>
    </row>
    <row r="39" spans="1:15" x14ac:dyDescent="0.3">
      <c r="A39" s="127"/>
      <c r="B39" s="129"/>
      <c r="C39" s="58" t="s">
        <v>10</v>
      </c>
      <c r="D39" s="57">
        <v>0</v>
      </c>
      <c r="E39" s="57">
        <v>0</v>
      </c>
      <c r="F39" s="57">
        <v>0</v>
      </c>
      <c r="G39" s="57">
        <v>0</v>
      </c>
      <c r="H39" s="57">
        <v>1.0669999999999999</v>
      </c>
      <c r="I39" s="57">
        <v>2.3059449920654269</v>
      </c>
      <c r="J39" s="57">
        <v>2.3323397531509351</v>
      </c>
      <c r="K39" s="57">
        <v>2.2460309500694264</v>
      </c>
      <c r="L39" s="57">
        <v>1.5934899568557661</v>
      </c>
      <c r="M39" s="57">
        <v>0.77445058125257416</v>
      </c>
      <c r="N39" s="57">
        <v>0</v>
      </c>
      <c r="O39" s="57">
        <v>0</v>
      </c>
    </row>
    <row r="40" spans="1:15" x14ac:dyDescent="0.3">
      <c r="A40" s="127"/>
      <c r="B40" s="129"/>
      <c r="C40" s="58" t="s">
        <v>11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1.1512067568302076</v>
      </c>
      <c r="J40" s="57">
        <v>1.0884675575494733</v>
      </c>
      <c r="K40" s="57">
        <v>1.0630778381228436</v>
      </c>
      <c r="L40" s="57">
        <v>0.82339196979999474</v>
      </c>
      <c r="M40" s="57">
        <v>0.40334456124901663</v>
      </c>
      <c r="N40" s="57">
        <v>0</v>
      </c>
      <c r="O40" s="57">
        <v>0</v>
      </c>
    </row>
    <row r="41" spans="1:15" x14ac:dyDescent="0.3">
      <c r="A41" s="127"/>
      <c r="B41" s="129"/>
      <c r="C41" s="58" t="s">
        <v>12</v>
      </c>
      <c r="D41" s="57">
        <v>0</v>
      </c>
      <c r="E41" s="57">
        <v>0</v>
      </c>
      <c r="F41" s="57">
        <v>0</v>
      </c>
      <c r="G41" s="57">
        <v>0</v>
      </c>
      <c r="H41" s="57">
        <v>1.0669999999999999</v>
      </c>
      <c r="I41" s="57">
        <v>2.5823769209384824</v>
      </c>
      <c r="J41" s="57">
        <v>2.5660589060783288</v>
      </c>
      <c r="K41" s="57">
        <v>2.4526382091045309</v>
      </c>
      <c r="L41" s="57">
        <v>2.0056772375106733</v>
      </c>
      <c r="M41" s="57">
        <v>1.1367025613784771</v>
      </c>
      <c r="N41" s="57">
        <v>0</v>
      </c>
      <c r="O41" s="57">
        <v>0</v>
      </c>
    </row>
    <row r="42" spans="1:15" x14ac:dyDescent="0.3">
      <c r="A42" s="127"/>
      <c r="B42" s="129"/>
      <c r="C42" s="32" t="s">
        <v>13</v>
      </c>
      <c r="D42" s="87">
        <f>SUM(D34:D41)</f>
        <v>0</v>
      </c>
      <c r="E42" s="87">
        <f t="shared" ref="E42:O42" si="3">SUM(E34:E41)</f>
        <v>0</v>
      </c>
      <c r="F42" s="87">
        <f t="shared" si="3"/>
        <v>0</v>
      </c>
      <c r="G42" s="87">
        <f t="shared" si="3"/>
        <v>0</v>
      </c>
      <c r="H42" s="87">
        <f t="shared" si="3"/>
        <v>6.8231378973878343</v>
      </c>
      <c r="I42" s="87">
        <f t="shared" si="3"/>
        <v>16.57573099648949</v>
      </c>
      <c r="J42" s="87">
        <f t="shared" si="3"/>
        <v>16.254414923429451</v>
      </c>
      <c r="K42" s="87">
        <f t="shared" si="3"/>
        <v>15.384270868003339</v>
      </c>
      <c r="L42" s="87">
        <f t="shared" si="3"/>
        <v>12.916993953347173</v>
      </c>
      <c r="M42" s="87">
        <f t="shared" si="3"/>
        <v>7.5574705998003395</v>
      </c>
      <c r="N42" s="87">
        <f t="shared" si="3"/>
        <v>0</v>
      </c>
      <c r="O42" s="87">
        <f t="shared" si="3"/>
        <v>0</v>
      </c>
    </row>
    <row r="43" spans="1:15" x14ac:dyDescent="0.3">
      <c r="A43" s="130" t="s">
        <v>36</v>
      </c>
      <c r="B43" s="131"/>
      <c r="C43" s="80" t="s">
        <v>5</v>
      </c>
      <c r="D43" s="63">
        <f>SUM(D7,D16,D25,D34)</f>
        <v>35.448977176666155</v>
      </c>
      <c r="E43" s="63">
        <f t="shared" ref="E43:O43" si="4">SUM(E7,E16,E25,E34)</f>
        <v>37.805344821929907</v>
      </c>
      <c r="F43" s="63">
        <f t="shared" si="4"/>
        <v>39.150987127999997</v>
      </c>
      <c r="G43" s="63">
        <f t="shared" si="4"/>
        <v>41.928631403999994</v>
      </c>
      <c r="H43" s="63">
        <f t="shared" si="4"/>
        <v>41.501297772737658</v>
      </c>
      <c r="I43" s="63">
        <f t="shared" si="4"/>
        <v>47.505077458199409</v>
      </c>
      <c r="J43" s="63">
        <f t="shared" si="4"/>
        <v>48.228701575495371</v>
      </c>
      <c r="K43" s="63">
        <f t="shared" si="4"/>
        <v>47.694745918791654</v>
      </c>
      <c r="L43" s="63">
        <f t="shared" si="4"/>
        <v>48.532046745901795</v>
      </c>
      <c r="M43" s="63">
        <f t="shared" si="4"/>
        <v>46.227515205069899</v>
      </c>
      <c r="N43" s="63">
        <f t="shared" si="4"/>
        <v>36.266249095916699</v>
      </c>
      <c r="O43" s="63">
        <f t="shared" si="4"/>
        <v>35.559249256134024</v>
      </c>
    </row>
    <row r="44" spans="1:15" x14ac:dyDescent="0.3">
      <c r="A44" s="132"/>
      <c r="B44" s="133"/>
      <c r="C44" s="80" t="s">
        <v>6</v>
      </c>
      <c r="D44" s="63">
        <f t="shared" ref="D44:O44" si="5">SUM(D8,D17,D26,D35)</f>
        <v>7.8279485011100736</v>
      </c>
      <c r="E44" s="63">
        <f t="shared" si="5"/>
        <v>12.954681838989217</v>
      </c>
      <c r="F44" s="63">
        <f t="shared" si="5"/>
        <v>12.615354400000001</v>
      </c>
      <c r="G44" s="63">
        <f t="shared" si="5"/>
        <v>12.970063612000001</v>
      </c>
      <c r="H44" s="63">
        <f t="shared" si="5"/>
        <v>19.744850317143513</v>
      </c>
      <c r="I44" s="63">
        <f t="shared" si="5"/>
        <v>24.236316082671131</v>
      </c>
      <c r="J44" s="63">
        <f t="shared" si="5"/>
        <v>24.949545094454855</v>
      </c>
      <c r="K44" s="63">
        <f t="shared" si="5"/>
        <v>23.828369538046502</v>
      </c>
      <c r="L44" s="63">
        <f t="shared" si="5"/>
        <v>20.147602770985532</v>
      </c>
      <c r="M44" s="63">
        <f t="shared" si="5"/>
        <v>21.844031928756248</v>
      </c>
      <c r="N44" s="63">
        <f t="shared" si="5"/>
        <v>11.769293617248461</v>
      </c>
      <c r="O44" s="63">
        <f t="shared" si="5"/>
        <v>7.5950230531692453</v>
      </c>
    </row>
    <row r="45" spans="1:15" x14ac:dyDescent="0.3">
      <c r="A45" s="132"/>
      <c r="B45" s="133"/>
      <c r="C45" s="80" t="s">
        <v>7</v>
      </c>
      <c r="D45" s="63">
        <f t="shared" ref="D45:O45" si="6">SUM(D9,D18,D27,D36)</f>
        <v>0.60570559400319968</v>
      </c>
      <c r="E45" s="63">
        <f t="shared" si="6"/>
        <v>0.64459821951389229</v>
      </c>
      <c r="F45" s="63">
        <f t="shared" si="6"/>
        <v>0.5829699612</v>
      </c>
      <c r="G45" s="63">
        <f t="shared" si="6"/>
        <v>0.64418291894000002</v>
      </c>
      <c r="H45" s="63">
        <f t="shared" si="6"/>
        <v>0.62567943173999996</v>
      </c>
      <c r="I45" s="63">
        <f t="shared" si="6"/>
        <v>0.67555652987956949</v>
      </c>
      <c r="J45" s="63">
        <f t="shared" si="6"/>
        <v>1.3399704968534869</v>
      </c>
      <c r="K45" s="63">
        <f t="shared" si="6"/>
        <v>1.4389641437918801</v>
      </c>
      <c r="L45" s="63">
        <f t="shared" si="6"/>
        <v>1.3014631657200897</v>
      </c>
      <c r="M45" s="63">
        <f t="shared" si="6"/>
        <v>1.337322349985226</v>
      </c>
      <c r="N45" s="63">
        <f t="shared" si="6"/>
        <v>0.42977942097186977</v>
      </c>
      <c r="O45" s="63">
        <f t="shared" si="6"/>
        <v>0.54667384922504314</v>
      </c>
    </row>
    <row r="46" spans="1:15" x14ac:dyDescent="0.3">
      <c r="A46" s="132"/>
      <c r="B46" s="133"/>
      <c r="C46" s="80" t="s">
        <v>8</v>
      </c>
      <c r="D46" s="63">
        <f t="shared" ref="D46:O46" si="7">SUM(D10,D19,D28,D37)</f>
        <v>47.721748394012437</v>
      </c>
      <c r="E46" s="63">
        <f t="shared" si="7"/>
        <v>46.982849754333408</v>
      </c>
      <c r="F46" s="63">
        <f t="shared" si="7"/>
        <v>51.450750669999998</v>
      </c>
      <c r="G46" s="63">
        <f t="shared" si="7"/>
        <v>53.441431230000006</v>
      </c>
      <c r="H46" s="63">
        <f t="shared" si="7"/>
        <v>52.162831223507318</v>
      </c>
      <c r="I46" s="63">
        <f t="shared" si="7"/>
        <v>57.919853548568881</v>
      </c>
      <c r="J46" s="63">
        <f t="shared" si="7"/>
        <v>57.294743741207043</v>
      </c>
      <c r="K46" s="63">
        <f t="shared" si="7"/>
        <v>56.076249360324375</v>
      </c>
      <c r="L46" s="63">
        <f t="shared" si="7"/>
        <v>53.015859239943403</v>
      </c>
      <c r="M46" s="63">
        <f t="shared" si="7"/>
        <v>55.526997302987631</v>
      </c>
      <c r="N46" s="63">
        <f t="shared" si="7"/>
        <v>49.044573757171548</v>
      </c>
      <c r="O46" s="63">
        <f t="shared" si="7"/>
        <v>46.364846630096388</v>
      </c>
    </row>
    <row r="47" spans="1:15" x14ac:dyDescent="0.3">
      <c r="A47" s="132"/>
      <c r="B47" s="133"/>
      <c r="C47" s="80" t="s">
        <v>9</v>
      </c>
      <c r="D47" s="63">
        <f t="shared" ref="D47:O47" si="8">SUM(D11,D20,D29,D38)</f>
        <v>3.4351083736419672</v>
      </c>
      <c r="E47" s="63">
        <f t="shared" si="8"/>
        <v>3.15165749788284</v>
      </c>
      <c r="F47" s="63">
        <f t="shared" si="8"/>
        <v>2.2190509967999996</v>
      </c>
      <c r="G47" s="63">
        <f t="shared" si="8"/>
        <v>2.0692877303999997</v>
      </c>
      <c r="H47" s="63">
        <f t="shared" si="8"/>
        <v>2.4231388802593501</v>
      </c>
      <c r="I47" s="63">
        <f t="shared" si="8"/>
        <v>3.1663510996491135</v>
      </c>
      <c r="J47" s="63">
        <f t="shared" si="8"/>
        <v>3.3025886862961373</v>
      </c>
      <c r="K47" s="63">
        <f t="shared" si="8"/>
        <v>3.4910794231069424</v>
      </c>
      <c r="L47" s="63">
        <f t="shared" si="8"/>
        <v>3.3608491255601445</v>
      </c>
      <c r="M47" s="63">
        <f t="shared" si="8"/>
        <v>2.996205621281097</v>
      </c>
      <c r="N47" s="63">
        <f t="shared" si="8"/>
        <v>3.2455927374362923</v>
      </c>
      <c r="O47" s="63">
        <f t="shared" si="8"/>
        <v>3.2475902283191598</v>
      </c>
    </row>
    <row r="48" spans="1:15" x14ac:dyDescent="0.3">
      <c r="A48" s="132"/>
      <c r="B48" s="133"/>
      <c r="C48" s="80" t="s">
        <v>10</v>
      </c>
      <c r="D48" s="63">
        <f t="shared" ref="D48:O48" si="9">SUM(D12,D21,D30,D39)</f>
        <v>10.601853303909298</v>
      </c>
      <c r="E48" s="63">
        <f t="shared" si="9"/>
        <v>13.162140041351234</v>
      </c>
      <c r="F48" s="63">
        <f t="shared" si="9"/>
        <v>14.409269490000002</v>
      </c>
      <c r="G48" s="63">
        <f t="shared" si="9"/>
        <v>13.79272488</v>
      </c>
      <c r="H48" s="63">
        <f t="shared" si="9"/>
        <v>14.276255423053197</v>
      </c>
      <c r="I48" s="63">
        <f t="shared" si="9"/>
        <v>16.578700003133608</v>
      </c>
      <c r="J48" s="63">
        <f t="shared" si="9"/>
        <v>15.552522076384836</v>
      </c>
      <c r="K48" s="63">
        <f t="shared" si="9"/>
        <v>15.792703410639005</v>
      </c>
      <c r="L48" s="63">
        <f t="shared" si="9"/>
        <v>14.976676400633167</v>
      </c>
      <c r="M48" s="63">
        <f t="shared" si="9"/>
        <v>14.832773430274615</v>
      </c>
      <c r="N48" s="63">
        <f t="shared" si="9"/>
        <v>13.886493528366087</v>
      </c>
      <c r="O48" s="63">
        <f t="shared" si="9"/>
        <v>13.001531802177324</v>
      </c>
    </row>
    <row r="49" spans="1:15" x14ac:dyDescent="0.3">
      <c r="A49" s="132"/>
      <c r="B49" s="133"/>
      <c r="C49" s="80" t="s">
        <v>11</v>
      </c>
      <c r="D49" s="63">
        <f t="shared" ref="D49:O49" si="10">SUM(D13,D22,D31,D40)</f>
        <v>6.9564451622962862</v>
      </c>
      <c r="E49" s="63">
        <f t="shared" si="10"/>
        <v>6.6807888765335051</v>
      </c>
      <c r="F49" s="63">
        <f t="shared" si="10"/>
        <v>6.9456000086000005</v>
      </c>
      <c r="G49" s="63">
        <f t="shared" si="10"/>
        <v>6.4492943481999996</v>
      </c>
      <c r="H49" s="63">
        <f t="shared" si="10"/>
        <v>5.2215408592369652</v>
      </c>
      <c r="I49" s="63">
        <f t="shared" si="10"/>
        <v>7.4187841583470098</v>
      </c>
      <c r="J49" s="63">
        <f t="shared" si="10"/>
        <v>8.7392837120027469</v>
      </c>
      <c r="K49" s="63">
        <f t="shared" si="10"/>
        <v>12.607013756150979</v>
      </c>
      <c r="L49" s="63">
        <f t="shared" si="10"/>
        <v>12.774367388950314</v>
      </c>
      <c r="M49" s="63">
        <f t="shared" si="10"/>
        <v>7.5094735124275376</v>
      </c>
      <c r="N49" s="63">
        <f t="shared" si="10"/>
        <v>8.1269590473174951</v>
      </c>
      <c r="O49" s="63">
        <f t="shared" si="10"/>
        <v>6.4163574109077413</v>
      </c>
    </row>
    <row r="50" spans="1:15" x14ac:dyDescent="0.3">
      <c r="A50" s="132"/>
      <c r="B50" s="133"/>
      <c r="C50" s="80" t="s">
        <v>12</v>
      </c>
      <c r="D50" s="63">
        <f t="shared" ref="D50:O50" si="11">SUM(D14,D23,D32,D41)</f>
        <v>42.666169181823719</v>
      </c>
      <c r="E50" s="63">
        <f t="shared" si="11"/>
        <v>45.041854385375885</v>
      </c>
      <c r="F50" s="63">
        <f t="shared" si="11"/>
        <v>49.872437867999999</v>
      </c>
      <c r="G50" s="63">
        <f t="shared" si="11"/>
        <v>51.742886734000002</v>
      </c>
      <c r="H50" s="63">
        <f t="shared" si="11"/>
        <v>57.7686503702</v>
      </c>
      <c r="I50" s="63">
        <f t="shared" si="11"/>
        <v>68.589972537507251</v>
      </c>
      <c r="J50" s="63">
        <f t="shared" si="11"/>
        <v>73.212551717853188</v>
      </c>
      <c r="K50" s="63">
        <f t="shared" si="11"/>
        <v>70.176132891459176</v>
      </c>
      <c r="L50" s="63">
        <f t="shared" si="11"/>
        <v>64.17827315617275</v>
      </c>
      <c r="M50" s="63">
        <f t="shared" si="11"/>
        <v>67.434851376362516</v>
      </c>
      <c r="N50" s="63">
        <f t="shared" si="11"/>
        <v>45.479202114105192</v>
      </c>
      <c r="O50" s="63">
        <f t="shared" si="11"/>
        <v>42.31853046798701</v>
      </c>
    </row>
    <row r="51" spans="1:15" x14ac:dyDescent="0.3">
      <c r="A51" s="134"/>
      <c r="B51" s="135"/>
      <c r="C51" s="38" t="s">
        <v>13</v>
      </c>
      <c r="D51" s="64">
        <f>SUM(D43:D50)</f>
        <v>155.26395568746312</v>
      </c>
      <c r="E51" s="64">
        <f t="shared" ref="E51:O51" si="12">SUM(E43:E50)</f>
        <v>166.42391543590986</v>
      </c>
      <c r="F51" s="64">
        <f t="shared" si="12"/>
        <v>177.24642052259998</v>
      </c>
      <c r="G51" s="64">
        <f t="shared" si="12"/>
        <v>183.03850285753998</v>
      </c>
      <c r="H51" s="64">
        <f t="shared" si="12"/>
        <v>193.724244277878</v>
      </c>
      <c r="I51" s="64">
        <f t="shared" si="12"/>
        <v>226.09061141795598</v>
      </c>
      <c r="J51" s="64">
        <f t="shared" si="12"/>
        <v>232.61990710054766</v>
      </c>
      <c r="K51" s="64">
        <f t="shared" si="12"/>
        <v>231.10525844231051</v>
      </c>
      <c r="L51" s="64">
        <f t="shared" si="12"/>
        <v>218.28713799386719</v>
      </c>
      <c r="M51" s="64">
        <f t="shared" si="12"/>
        <v>217.70917072714479</v>
      </c>
      <c r="N51" s="64">
        <f t="shared" si="12"/>
        <v>168.24814331853366</v>
      </c>
      <c r="O51" s="64">
        <f t="shared" si="12"/>
        <v>155.04980269801592</v>
      </c>
    </row>
    <row r="52" spans="1:15" x14ac:dyDescent="0.3">
      <c r="A52" s="75"/>
      <c r="B52" s="76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72"/>
    </row>
    <row r="53" spans="1:15" x14ac:dyDescent="0.3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72"/>
    </row>
    <row r="54" spans="1:15" s="11" customFormat="1" x14ac:dyDescent="0.3">
      <c r="A54" s="69" t="s">
        <v>30</v>
      </c>
      <c r="B54" s="67" t="s">
        <v>1</v>
      </c>
      <c r="C54" s="77" t="s">
        <v>2</v>
      </c>
      <c r="D54" s="78">
        <v>45312</v>
      </c>
      <c r="E54" s="78">
        <v>45343</v>
      </c>
      <c r="F54" s="78">
        <v>45372</v>
      </c>
      <c r="G54" s="78">
        <v>45403</v>
      </c>
      <c r="H54" s="78">
        <v>45433</v>
      </c>
      <c r="I54" s="78">
        <v>45464</v>
      </c>
      <c r="J54" s="78">
        <v>45494</v>
      </c>
      <c r="K54" s="78">
        <v>45525</v>
      </c>
      <c r="L54" s="78">
        <v>45556</v>
      </c>
      <c r="M54" s="78">
        <v>45586</v>
      </c>
      <c r="N54" s="78">
        <v>45617</v>
      </c>
      <c r="O54" s="78">
        <v>45647</v>
      </c>
    </row>
    <row r="55" spans="1:15" x14ac:dyDescent="0.3">
      <c r="A55" s="124" t="s">
        <v>3</v>
      </c>
      <c r="B55" s="136" t="s">
        <v>4</v>
      </c>
      <c r="C55" s="34" t="s">
        <v>5</v>
      </c>
      <c r="D55" s="70">
        <f>1.067*'PG&amp;E 2024 DR Allocations'!D53</f>
        <v>0.14752811773121333</v>
      </c>
      <c r="E55" s="70">
        <f>1.067*'PG&amp;E 2024 DR Allocations'!E53</f>
        <v>0.13978175103664364</v>
      </c>
      <c r="F55" s="70">
        <f>1.067*'PG&amp;E 2024 DR Allocations'!F53</f>
        <v>-2.8485238434746908E-2</v>
      </c>
      <c r="G55" s="70">
        <f>1.067*'PG&amp;E 2024 DR Allocations'!G53</f>
        <v>-8.6734340330585826E-3</v>
      </c>
      <c r="H55" s="70">
        <f>1.067*'PG&amp;E 2024 DR Allocations'!H53</f>
        <v>9.4234239000000018E-3</v>
      </c>
      <c r="I55" s="70">
        <f>1.067*'PG&amp;E 2024 DR Allocations'!I53</f>
        <v>0.36790165871381753</v>
      </c>
      <c r="J55" s="70">
        <f>1.067*'PG&amp;E 2024 DR Allocations'!J53</f>
        <v>0.26300939495861481</v>
      </c>
      <c r="K55" s="70">
        <f>1.067*'PG&amp;E 2024 DR Allocations'!K53</f>
        <v>0.19405026422441043</v>
      </c>
      <c r="L55" s="70">
        <f>1.067*'PG&amp;E 2024 DR Allocations'!L53</f>
        <v>0.38902918872237252</v>
      </c>
      <c r="M55" s="70">
        <f>1.067*'PG&amp;E 2024 DR Allocations'!M53</f>
        <v>0.17077197177708148</v>
      </c>
      <c r="N55" s="70">
        <f>1.067*'PG&amp;E 2024 DR Allocations'!N53</f>
        <v>0.12689678053557835</v>
      </c>
      <c r="O55" s="70">
        <f>1.067*'PG&amp;E 2024 DR Allocations'!O53</f>
        <v>0.13531995880603789</v>
      </c>
    </row>
    <row r="56" spans="1:15" x14ac:dyDescent="0.3">
      <c r="A56" s="125"/>
      <c r="B56" s="137"/>
      <c r="C56" s="34" t="s">
        <v>6</v>
      </c>
      <c r="D56" s="70">
        <f>1.067*'PG&amp;E 2024 DR Allocations'!D54</f>
        <v>0.50807705053687136</v>
      </c>
      <c r="E56" s="70">
        <f>1.067*'PG&amp;E 2024 DR Allocations'!E54</f>
        <v>0.50585178285837162</v>
      </c>
      <c r="F56" s="70">
        <f>1.067*'PG&amp;E 2024 DR Allocations'!F54</f>
        <v>0.37689205303788159</v>
      </c>
      <c r="G56" s="70">
        <f>1.067*'PG&amp;E 2024 DR Allocations'!G54</f>
        <v>0.45309075266122811</v>
      </c>
      <c r="H56" s="70">
        <f>1.067*'PG&amp;E 2024 DR Allocations'!H54</f>
        <v>0.61632391172000001</v>
      </c>
      <c r="I56" s="70">
        <f>1.067*'PG&amp;E 2024 DR Allocations'!I54</f>
        <v>1.3388664716482159</v>
      </c>
      <c r="J56" s="70">
        <f>1.067*'PG&amp;E 2024 DR Allocations'!J54</f>
        <v>1.2860810197591754</v>
      </c>
      <c r="K56" s="70">
        <f>1.067*'PG&amp;E 2024 DR Allocations'!K54</f>
        <v>1.2352236095666935</v>
      </c>
      <c r="L56" s="70">
        <f>1.067*'PG&amp;E 2024 DR Allocations'!L54</f>
        <v>0.90337199318408912</v>
      </c>
      <c r="M56" s="70">
        <f>1.067*'PG&amp;E 2024 DR Allocations'!M54</f>
        <v>0.57875129634141909</v>
      </c>
      <c r="N56" s="70">
        <f>1.067*'PG&amp;E 2024 DR Allocations'!N54</f>
        <v>0.4343990002274517</v>
      </c>
      <c r="O56" s="70">
        <f>1.067*'PG&amp;E 2024 DR Allocations'!O54</f>
        <v>0.49316286957263888</v>
      </c>
    </row>
    <row r="57" spans="1:15" x14ac:dyDescent="0.3">
      <c r="A57" s="125"/>
      <c r="B57" s="137"/>
      <c r="C57" s="34" t="s">
        <v>7</v>
      </c>
      <c r="D57" s="70">
        <f>1.067*'PG&amp;E 2024 DR Allocations'!D55</f>
        <v>-7.5816933059832101E-4</v>
      </c>
      <c r="E57" s="70">
        <f>1.067*'PG&amp;E 2024 DR Allocations'!E55</f>
        <v>-7.5876823393627958E-4</v>
      </c>
      <c r="F57" s="70">
        <f>1.067*'PG&amp;E 2024 DR Allocations'!F55</f>
        <v>-4.3777850288897729E-3</v>
      </c>
      <c r="G57" s="70">
        <f>1.067*'PG&amp;E 2024 DR Allocations'!G55</f>
        <v>-4.1751384483650318E-3</v>
      </c>
      <c r="H57" s="70">
        <f>1.067*'PG&amp;E 2024 DR Allocations'!H55</f>
        <v>-4.11576265936E-3</v>
      </c>
      <c r="I57" s="70">
        <f>1.067*'PG&amp;E 2024 DR Allocations'!I55</f>
        <v>1.3280589910573317E-4</v>
      </c>
      <c r="J57" s="70">
        <f>1.067*'PG&amp;E 2024 DR Allocations'!J55</f>
        <v>1.3572222235961831E-4</v>
      </c>
      <c r="K57" s="70">
        <f>1.067*'PG&amp;E 2024 DR Allocations'!K55</f>
        <v>-1.2749197505763753E-4</v>
      </c>
      <c r="L57" s="70">
        <f>1.067*'PG&amp;E 2024 DR Allocations'!L55</f>
        <v>-1.5011091697670023E-4</v>
      </c>
      <c r="M57" s="70">
        <f>1.067*'PG&amp;E 2024 DR Allocations'!M55</f>
        <v>-5.8193915092851975E-4</v>
      </c>
      <c r="N57" s="70">
        <f>1.067*'PG&amp;E 2024 DR Allocations'!N55</f>
        <v>-5.9253960958449215E-4</v>
      </c>
      <c r="O57" s="70">
        <f>1.067*'PG&amp;E 2024 DR Allocations'!O55</f>
        <v>-6.7697324190521633E-4</v>
      </c>
    </row>
    <row r="58" spans="1:15" x14ac:dyDescent="0.3">
      <c r="A58" s="125"/>
      <c r="B58" s="137"/>
      <c r="C58" s="34" t="s">
        <v>8</v>
      </c>
      <c r="D58" s="70">
        <f>1.067*'PG&amp;E 2024 DR Allocations'!D56</f>
        <v>0.16910700385272537</v>
      </c>
      <c r="E58" s="70">
        <f>1.067*'PG&amp;E 2024 DR Allocations'!E56</f>
        <v>0.16765413577854607</v>
      </c>
      <c r="F58" s="70">
        <f>1.067*'PG&amp;E 2024 DR Allocations'!F56</f>
        <v>0.13127785080671256</v>
      </c>
      <c r="G58" s="70">
        <f>1.067*'PG&amp;E 2024 DR Allocations'!G56</f>
        <v>0.15570421716570804</v>
      </c>
      <c r="H58" s="70">
        <f>1.067*'PG&amp;E 2024 DR Allocations'!H56</f>
        <v>0.22185484397999997</v>
      </c>
      <c r="I58" s="70">
        <f>1.067*'PG&amp;E 2024 DR Allocations'!I56</f>
        <v>0.45035533237457304</v>
      </c>
      <c r="J58" s="70">
        <f>1.067*'PG&amp;E 2024 DR Allocations'!J56</f>
        <v>0.45372737020254161</v>
      </c>
      <c r="K58" s="70">
        <f>1.067*'PG&amp;E 2024 DR Allocations'!K56</f>
        <v>0.41433057031035453</v>
      </c>
      <c r="L58" s="70">
        <f>1.067*'PG&amp;E 2024 DR Allocations'!L56</f>
        <v>0.34200054651498801</v>
      </c>
      <c r="M58" s="70">
        <f>1.067*'PG&amp;E 2024 DR Allocations'!M56</f>
        <v>0.20007375687360737</v>
      </c>
      <c r="N58" s="70">
        <f>1.067*'PG&amp;E 2024 DR Allocations'!N56</f>
        <v>0.14690894198417639</v>
      </c>
      <c r="O58" s="70">
        <f>1.067*'PG&amp;E 2024 DR Allocations'!O56</f>
        <v>0.16103801961243114</v>
      </c>
    </row>
    <row r="59" spans="1:15" x14ac:dyDescent="0.3">
      <c r="A59" s="125"/>
      <c r="B59" s="137"/>
      <c r="C59" s="34" t="s">
        <v>9</v>
      </c>
      <c r="D59" s="70">
        <f>1.067*'PG&amp;E 2024 DR Allocations'!D57</f>
        <v>8.852593019604682E-2</v>
      </c>
      <c r="E59" s="70">
        <f>1.067*'PG&amp;E 2024 DR Allocations'!E57</f>
        <v>8.2402111455798135E-2</v>
      </c>
      <c r="F59" s="70">
        <f>1.067*'PG&amp;E 2024 DR Allocations'!F57</f>
        <v>-3.9431584605481487E-3</v>
      </c>
      <c r="G59" s="70">
        <f>1.067*'PG&amp;E 2024 DR Allocations'!G57</f>
        <v>8.3558188797906024E-3</v>
      </c>
      <c r="H59" s="70">
        <f>1.067*'PG&amp;E 2024 DR Allocations'!H57</f>
        <v>6.8305641778000099E-3</v>
      </c>
      <c r="I59" s="70">
        <f>1.067*'PG&amp;E 2024 DR Allocations'!I57</f>
        <v>0.18329425789415826</v>
      </c>
      <c r="J59" s="70">
        <f>1.067*'PG&amp;E 2024 DR Allocations'!J57</f>
        <v>0.13795007644593665</v>
      </c>
      <c r="K59" s="70">
        <f>1.067*'PG&amp;E 2024 DR Allocations'!K57</f>
        <v>9.9675569362938365E-2</v>
      </c>
      <c r="L59" s="70">
        <f>1.067*'PG&amp;E 2024 DR Allocations'!L57</f>
        <v>0.16878856788575619</v>
      </c>
      <c r="M59" s="70">
        <f>1.067*'PG&amp;E 2024 DR Allocations'!M57</f>
        <v>8.6960056148469425E-2</v>
      </c>
      <c r="N59" s="70">
        <f>1.067*'PG&amp;E 2024 DR Allocations'!N57</f>
        <v>6.9976836375892179E-2</v>
      </c>
      <c r="O59" s="70">
        <f>1.067*'PG&amp;E 2024 DR Allocations'!O57</f>
        <v>7.8182842843234582E-2</v>
      </c>
    </row>
    <row r="60" spans="1:15" x14ac:dyDescent="0.3">
      <c r="A60" s="125"/>
      <c r="B60" s="137"/>
      <c r="C60" s="34" t="s">
        <v>10</v>
      </c>
      <c r="D60" s="70">
        <f>1.067*'PG&amp;E 2024 DR Allocations'!D58</f>
        <v>0.38287199684977541</v>
      </c>
      <c r="E60" s="70">
        <f>1.067*'PG&amp;E 2024 DR Allocations'!E58</f>
        <v>0.37604390802979509</v>
      </c>
      <c r="F60" s="70">
        <f>1.067*'PG&amp;E 2024 DR Allocations'!F58</f>
        <v>0.14627046419680129</v>
      </c>
      <c r="G60" s="70">
        <f>1.067*'PG&amp;E 2024 DR Allocations'!G58</f>
        <v>0.19682959903776606</v>
      </c>
      <c r="H60" s="70">
        <f>1.067*'PG&amp;E 2024 DR Allocations'!H58</f>
        <v>0.25189966471999992</v>
      </c>
      <c r="I60" s="70">
        <f>1.067*'PG&amp;E 2024 DR Allocations'!I58</f>
        <v>0.78576596516370745</v>
      </c>
      <c r="J60" s="70">
        <f>1.067*'PG&amp;E 2024 DR Allocations'!J58</f>
        <v>0.80754954195022555</v>
      </c>
      <c r="K60" s="70">
        <f>1.067*'PG&amp;E 2024 DR Allocations'!K58</f>
        <v>0.68715352642536109</v>
      </c>
      <c r="L60" s="70">
        <f>1.067*'PG&amp;E 2024 DR Allocations'!L58</f>
        <v>0.42085768085718106</v>
      </c>
      <c r="M60" s="70">
        <f>1.067*'PG&amp;E 2024 DR Allocations'!M58</f>
        <v>0.35559255361557002</v>
      </c>
      <c r="N60" s="70">
        <f>1.067*'PG&amp;E 2024 DR Allocations'!N58</f>
        <v>0.30537729400396335</v>
      </c>
      <c r="O60" s="70">
        <f>1.067*'PG&amp;E 2024 DR Allocations'!O58</f>
        <v>0.36248048830032348</v>
      </c>
    </row>
    <row r="61" spans="1:15" x14ac:dyDescent="0.3">
      <c r="A61" s="125"/>
      <c r="B61" s="137"/>
      <c r="C61" s="34" t="s">
        <v>11</v>
      </c>
      <c r="D61" s="70">
        <f>1.067*'PG&amp;E 2024 DR Allocations'!D59</f>
        <v>0.2637119637876747</v>
      </c>
      <c r="E61" s="70">
        <f>1.067*'PG&amp;E 2024 DR Allocations'!E59</f>
        <v>0.25948775836825422</v>
      </c>
      <c r="F61" s="70">
        <f>1.067*'PG&amp;E 2024 DR Allocations'!F59</f>
        <v>0.14926482437550997</v>
      </c>
      <c r="G61" s="70">
        <f>1.067*'PG&amp;E 2024 DR Allocations'!G59</f>
        <v>0.19070231419801675</v>
      </c>
      <c r="H61" s="70">
        <f>1.067*'PG&amp;E 2024 DR Allocations'!H59</f>
        <v>0.23398123496000001</v>
      </c>
      <c r="I61" s="70">
        <f>1.067*'PG&amp;E 2024 DR Allocations'!I59</f>
        <v>0.58570435553789124</v>
      </c>
      <c r="J61" s="70">
        <f>1.067*'PG&amp;E 2024 DR Allocations'!J59</f>
        <v>0.55349449706077625</v>
      </c>
      <c r="K61" s="70">
        <f>1.067*'PG&amp;E 2024 DR Allocations'!K59</f>
        <v>0.5103507164120672</v>
      </c>
      <c r="L61" s="70">
        <f>1.067*'PG&amp;E 2024 DR Allocations'!L59</f>
        <v>0.40750661537051208</v>
      </c>
      <c r="M61" s="70">
        <f>1.067*'PG&amp;E 2024 DR Allocations'!M59</f>
        <v>0.28139783188700701</v>
      </c>
      <c r="N61" s="70">
        <f>1.067*'PG&amp;E 2024 DR Allocations'!N59</f>
        <v>0.22417613832652547</v>
      </c>
      <c r="O61" s="70">
        <f>1.067*'PG&amp;E 2024 DR Allocations'!O59</f>
        <v>0.25942885057628118</v>
      </c>
    </row>
    <row r="62" spans="1:15" x14ac:dyDescent="0.3">
      <c r="A62" s="125"/>
      <c r="B62" s="137"/>
      <c r="C62" s="34" t="s">
        <v>12</v>
      </c>
      <c r="D62" s="70">
        <f>1.067*'PG&amp;E 2024 DR Allocations'!D60</f>
        <v>0.63216268128156627</v>
      </c>
      <c r="E62" s="70">
        <f>1.067*'PG&amp;E 2024 DR Allocations'!E60</f>
        <v>0.61168674618005736</v>
      </c>
      <c r="F62" s="70">
        <f>1.067*'PG&amp;E 2024 DR Allocations'!F60</f>
        <v>0.31758276590704959</v>
      </c>
      <c r="G62" s="70">
        <f>1.067*'PG&amp;E 2024 DR Allocations'!G60</f>
        <v>0.42026233851909628</v>
      </c>
      <c r="H62" s="70">
        <f>1.067*'PG&amp;E 2024 DR Allocations'!H60</f>
        <v>0.55002691238000001</v>
      </c>
      <c r="I62" s="70">
        <f>1.067*'PG&amp;E 2024 DR Allocations'!I60</f>
        <v>1.4125254743099225</v>
      </c>
      <c r="J62" s="70">
        <f>1.067*'PG&amp;E 2024 DR Allocations'!J60</f>
        <v>1.3771282670497882</v>
      </c>
      <c r="K62" s="70">
        <f>1.067*'PG&amp;E 2024 DR Allocations'!K60</f>
        <v>1.1592765996456176</v>
      </c>
      <c r="L62" s="70">
        <f>1.067*'PG&amp;E 2024 DR Allocations'!L60</f>
        <v>1.000671956777573</v>
      </c>
      <c r="M62" s="70">
        <f>1.067*'PG&amp;E 2024 DR Allocations'!M60</f>
        <v>0.678608859777451</v>
      </c>
      <c r="N62" s="70">
        <f>1.067*'PG&amp;E 2024 DR Allocations'!N60</f>
        <v>0.53248621359467518</v>
      </c>
      <c r="O62" s="70">
        <f>1.067*'PG&amp;E 2024 DR Allocations'!O60</f>
        <v>0.60096727699041352</v>
      </c>
    </row>
    <row r="63" spans="1:15" s="18" customFormat="1" x14ac:dyDescent="0.3">
      <c r="A63" s="126"/>
      <c r="B63" s="138"/>
      <c r="C63" s="34" t="s">
        <v>13</v>
      </c>
      <c r="D63" s="71">
        <f>1.067*'PG&amp;E 2024 DR Allocations'!D61</f>
        <v>2.1912265749052748</v>
      </c>
      <c r="E63" s="71">
        <f>1.067*'PG&amp;E 2024 DR Allocations'!E61</f>
        <v>2.1421494254735296</v>
      </c>
      <c r="F63" s="71">
        <f>1.067*'PG&amp;E 2024 DR Allocations'!F61</f>
        <v>1.0844817763997703</v>
      </c>
      <c r="G63" s="71">
        <f>1.067*'PG&amp;E 2024 DR Allocations'!G61</f>
        <v>1.4120964679801822</v>
      </c>
      <c r="H63" s="71">
        <f>1.067*'PG&amp;E 2024 DR Allocations'!H61</f>
        <v>1.8862247931784399</v>
      </c>
      <c r="I63" s="71">
        <f>1.067*'PG&amp;E 2024 DR Allocations'!I61</f>
        <v>5.1245463215413922</v>
      </c>
      <c r="J63" s="71">
        <f>1.067*'PG&amp;E 2024 DR Allocations'!J61</f>
        <v>4.8790758896494175</v>
      </c>
      <c r="K63" s="71">
        <f>1.067*'PG&amp;E 2024 DR Allocations'!K61</f>
        <v>4.2999333639723849</v>
      </c>
      <c r="L63" s="71">
        <f>1.067*'PG&amp;E 2024 DR Allocations'!L61</f>
        <v>3.6320764383954951</v>
      </c>
      <c r="M63" s="71">
        <f>1.067*'PG&amp;E 2024 DR Allocations'!M61</f>
        <v>2.3515743872696766</v>
      </c>
      <c r="N63" s="71">
        <f>1.067*'PG&amp;E 2024 DR Allocations'!N61</f>
        <v>1.839628665438678</v>
      </c>
      <c r="O63" s="71">
        <f>1.067*'PG&amp;E 2024 DR Allocations'!O61</f>
        <v>2.0899033334594552</v>
      </c>
    </row>
    <row r="64" spans="1:15" x14ac:dyDescent="0.3">
      <c r="A64" s="124" t="s">
        <v>14</v>
      </c>
      <c r="B64" s="136" t="s">
        <v>4</v>
      </c>
      <c r="C64" s="34" t="s">
        <v>5</v>
      </c>
      <c r="D64" s="70">
        <f>1.067*'PG&amp;E 2024 DR Allocations'!D62</f>
        <v>-0.15622026850283124</v>
      </c>
      <c r="E64" s="70">
        <f>1.067*'PG&amp;E 2024 DR Allocations'!E62</f>
        <v>-0.15606095512211232</v>
      </c>
      <c r="F64" s="70">
        <f>1.067*'PG&amp;E 2024 DR Allocations'!F62</f>
        <v>-0.32261834070086426</v>
      </c>
      <c r="G64" s="70">
        <f>1.067*'PG&amp;E 2024 DR Allocations'!G62</f>
        <v>-0.34690650826692521</v>
      </c>
      <c r="H64" s="70">
        <f>1.067*'PG&amp;E 2024 DR Allocations'!H62</f>
        <v>-0.35412549039918595</v>
      </c>
      <c r="I64" s="70">
        <f>1.067*'PG&amp;E 2024 DR Allocations'!I62</f>
        <v>-0.16540293595194758</v>
      </c>
      <c r="J64" s="70">
        <f>1.067*'PG&amp;E 2024 DR Allocations'!J62</f>
        <v>-0.16480398441851127</v>
      </c>
      <c r="K64" s="70">
        <f>1.067*'PG&amp;E 2024 DR Allocations'!K62</f>
        <v>-0.16446801126003166</v>
      </c>
      <c r="L64" s="70">
        <f>1.067*'PG&amp;E 2024 DR Allocations'!L62</f>
        <v>-0.16066956369578822</v>
      </c>
      <c r="M64" s="70">
        <f>1.067*'PG&amp;E 2024 DR Allocations'!M62</f>
        <v>-0.15006035780906635</v>
      </c>
      <c r="N64" s="70">
        <f>1.067*'PG&amp;E 2024 DR Allocations'!N62</f>
        <v>-0.13461419416964021</v>
      </c>
      <c r="O64" s="70">
        <f>1.067*'PG&amp;E 2024 DR Allocations'!O62</f>
        <v>-0.1478569996953</v>
      </c>
    </row>
    <row r="65" spans="1:15" x14ac:dyDescent="0.3">
      <c r="A65" s="125"/>
      <c r="B65" s="137"/>
      <c r="C65" s="34" t="s">
        <v>6</v>
      </c>
      <c r="D65" s="70">
        <f>1.067*'PG&amp;E 2024 DR Allocations'!D63</f>
        <v>2.4226455731391892</v>
      </c>
      <c r="E65" s="70">
        <f>1.067*'PG&amp;E 2024 DR Allocations'!E63</f>
        <v>2.6394580466747222</v>
      </c>
      <c r="F65" s="70">
        <f>1.067*'PG&amp;E 2024 DR Allocations'!F63</f>
        <v>2.6855132873058287</v>
      </c>
      <c r="G65" s="70">
        <f>1.067*'PG&amp;E 2024 DR Allocations'!G63</f>
        <v>3.0209253828525449</v>
      </c>
      <c r="H65" s="70">
        <f>1.067*'PG&amp;E 2024 DR Allocations'!H63</f>
        <v>3.4776436038498661</v>
      </c>
      <c r="I65" s="70">
        <f>1.067*'PG&amp;E 2024 DR Allocations'!I63</f>
        <v>4.4464620223045284</v>
      </c>
      <c r="J65" s="70">
        <f>1.067*'PG&amp;E 2024 DR Allocations'!J63</f>
        <v>4.4721780638694701</v>
      </c>
      <c r="K65" s="70">
        <f>1.067*'PG&amp;E 2024 DR Allocations'!K63</f>
        <v>4.4606322002410872</v>
      </c>
      <c r="L65" s="70">
        <f>1.067*'PG&amp;E 2024 DR Allocations'!L63</f>
        <v>3.7277652096748293</v>
      </c>
      <c r="M65" s="70">
        <f>1.067*'PG&amp;E 2024 DR Allocations'!M63</f>
        <v>3.2266633822917883</v>
      </c>
      <c r="N65" s="70">
        <f>1.067*'PG&amp;E 2024 DR Allocations'!N63</f>
        <v>2.4332051565647035</v>
      </c>
      <c r="O65" s="70">
        <f>1.067*'PG&amp;E 2024 DR Allocations'!O63</f>
        <v>2.2897129619121457</v>
      </c>
    </row>
    <row r="66" spans="1:15" x14ac:dyDescent="0.3">
      <c r="A66" s="125"/>
      <c r="B66" s="137"/>
      <c r="C66" s="34" t="s">
        <v>7</v>
      </c>
      <c r="D66" s="70">
        <f>1.067*'PG&amp;E 2024 DR Allocations'!D64</f>
        <v>2.109456628933545E-2</v>
      </c>
      <c r="E66" s="70">
        <f>1.067*'PG&amp;E 2024 DR Allocations'!E64</f>
        <v>2.0420352300628941E-2</v>
      </c>
      <c r="F66" s="70">
        <f>1.067*'PG&amp;E 2024 DR Allocations'!F64</f>
        <v>1.5162603311240657E-2</v>
      </c>
      <c r="G66" s="70">
        <f>1.067*'PG&amp;E 2024 DR Allocations'!G64</f>
        <v>1.4835980075411417E-2</v>
      </c>
      <c r="H66" s="70">
        <f>1.067*'PG&amp;E 2024 DR Allocations'!H64</f>
        <v>1.510890028032E-2</v>
      </c>
      <c r="I66" s="70">
        <f>1.067*'PG&amp;E 2024 DR Allocations'!I64</f>
        <v>1.9971472540870238E-2</v>
      </c>
      <c r="J66" s="70">
        <f>1.067*'PG&amp;E 2024 DR Allocations'!J64</f>
        <v>2.0820217756554436E-2</v>
      </c>
      <c r="K66" s="70">
        <f>1.067*'PG&amp;E 2024 DR Allocations'!K64</f>
        <v>2.04411469101905E-2</v>
      </c>
      <c r="L66" s="70">
        <f>1.067*'PG&amp;E 2024 DR Allocations'!L64</f>
        <v>1.9407953130081274E-2</v>
      </c>
      <c r="M66" s="70">
        <f>1.067*'PG&amp;E 2024 DR Allocations'!M64</f>
        <v>1.8034449592232653E-2</v>
      </c>
      <c r="N66" s="70">
        <f>1.067*'PG&amp;E 2024 DR Allocations'!N64</f>
        <v>1.7268751643598038E-2</v>
      </c>
      <c r="O66" s="70">
        <f>1.067*'PG&amp;E 2024 DR Allocations'!O64</f>
        <v>1.8331679549068169E-2</v>
      </c>
    </row>
    <row r="67" spans="1:15" x14ac:dyDescent="0.3">
      <c r="A67" s="125"/>
      <c r="B67" s="137"/>
      <c r="C67" s="34" t="s">
        <v>8</v>
      </c>
      <c r="D67" s="70">
        <f>1.067*'PG&amp;E 2024 DR Allocations'!D65</f>
        <v>0.67549223214387832</v>
      </c>
      <c r="E67" s="70">
        <f>1.067*'PG&amp;E 2024 DR Allocations'!E65</f>
        <v>0.71328842544555571</v>
      </c>
      <c r="F67" s="70">
        <f>1.067*'PG&amp;E 2024 DR Allocations'!F65</f>
        <v>0.66121215659379906</v>
      </c>
      <c r="G67" s="70">
        <f>1.067*'PG&amp;E 2024 DR Allocations'!G65</f>
        <v>0.74431116074323544</v>
      </c>
      <c r="H67" s="70">
        <f>1.067*'PG&amp;E 2024 DR Allocations'!H65</f>
        <v>0.85057390403990396</v>
      </c>
      <c r="I67" s="70">
        <f>1.067*'PG&amp;E 2024 DR Allocations'!I65</f>
        <v>1.1714785418510398</v>
      </c>
      <c r="J67" s="70">
        <f>1.067*'PG&amp;E 2024 DR Allocations'!J65</f>
        <v>1.1689778623580878</v>
      </c>
      <c r="K67" s="70">
        <f>1.067*'PG&amp;E 2024 DR Allocations'!K65</f>
        <v>1.1793214664459177</v>
      </c>
      <c r="L67" s="70">
        <f>1.067*'PG&amp;E 2024 DR Allocations'!L65</f>
        <v>1.0364112585186958</v>
      </c>
      <c r="M67" s="70">
        <f>1.067*'PG&amp;E 2024 DR Allocations'!M65</f>
        <v>0.87237164443731285</v>
      </c>
      <c r="N67" s="70">
        <f>1.067*'PG&amp;E 2024 DR Allocations'!N65</f>
        <v>0.6905158337354651</v>
      </c>
      <c r="O67" s="70">
        <f>1.067*'PG&amp;E 2024 DR Allocations'!O65</f>
        <v>0.62050068742036713</v>
      </c>
    </row>
    <row r="68" spans="1:15" x14ac:dyDescent="0.3">
      <c r="A68" s="125"/>
      <c r="B68" s="137"/>
      <c r="C68" s="34" t="s">
        <v>9</v>
      </c>
      <c r="D68" s="70">
        <f>1.067*'PG&amp;E 2024 DR Allocations'!D66</f>
        <v>0.33372394609451256</v>
      </c>
      <c r="E68" s="70">
        <f>1.067*'PG&amp;E 2024 DR Allocations'!E66</f>
        <v>0.32233787283301352</v>
      </c>
      <c r="F68" s="70">
        <f>1.067*'PG&amp;E 2024 DR Allocations'!F66</f>
        <v>0.27457759743928878</v>
      </c>
      <c r="G68" s="70">
        <f>1.067*'PG&amp;E 2024 DR Allocations'!G66</f>
        <v>0.30147443416714631</v>
      </c>
      <c r="H68" s="70">
        <f>1.067*'PG&amp;E 2024 DR Allocations'!H66</f>
        <v>0.32534879845283193</v>
      </c>
      <c r="I68" s="70">
        <f>1.067*'PG&amp;E 2024 DR Allocations'!I66</f>
        <v>0.42821185362338937</v>
      </c>
      <c r="J68" s="70">
        <f>1.067*'PG&amp;E 2024 DR Allocations'!J66</f>
        <v>0.41753900188207621</v>
      </c>
      <c r="K68" s="70">
        <f>1.067*'PG&amp;E 2024 DR Allocations'!K66</f>
        <v>0.4154181305766102</v>
      </c>
      <c r="L68" s="70">
        <f>1.067*'PG&amp;E 2024 DR Allocations'!L66</f>
        <v>0.4160322661697855</v>
      </c>
      <c r="M68" s="70">
        <f>1.067*'PG&amp;E 2024 DR Allocations'!M66</f>
        <v>0.3710177457630629</v>
      </c>
      <c r="N68" s="70">
        <f>1.067*'PG&amp;E 2024 DR Allocations'!N66</f>
        <v>0.2966131819188586</v>
      </c>
      <c r="O68" s="70">
        <f>1.067*'PG&amp;E 2024 DR Allocations'!O66</f>
        <v>0.30604281690716717</v>
      </c>
    </row>
    <row r="69" spans="1:15" x14ac:dyDescent="0.3">
      <c r="A69" s="125"/>
      <c r="B69" s="137"/>
      <c r="C69" s="34" t="s">
        <v>10</v>
      </c>
      <c r="D69" s="70">
        <f>1.067*'PG&amp;E 2024 DR Allocations'!D67</f>
        <v>0.90794622695445937</v>
      </c>
      <c r="E69" s="70">
        <f>1.067*'PG&amp;E 2024 DR Allocations'!E67</f>
        <v>0.90150379735231356</v>
      </c>
      <c r="F69" s="70">
        <f>1.067*'PG&amp;E 2024 DR Allocations'!F67</f>
        <v>0.70752503335475869</v>
      </c>
      <c r="G69" s="70">
        <f>1.067*'PG&amp;E 2024 DR Allocations'!G67</f>
        <v>0.77519347131252281</v>
      </c>
      <c r="H69" s="70">
        <f>1.067*'PG&amp;E 2024 DR Allocations'!H67</f>
        <v>1.0669999999999999</v>
      </c>
      <c r="I69" s="70">
        <f>1.067*'PG&amp;E 2024 DR Allocations'!I67</f>
        <v>1.3511994260549502</v>
      </c>
      <c r="J69" s="70">
        <f>1.067*'PG&amp;E 2024 DR Allocations'!J67</f>
        <v>1.3429689342975599</v>
      </c>
      <c r="K69" s="70">
        <f>1.067*'PG&amp;E 2024 DR Allocations'!K67</f>
        <v>1.3864232647418933</v>
      </c>
      <c r="L69" s="70">
        <f>1.067*'PG&amp;E 2024 DR Allocations'!L67</f>
        <v>1.227602642536163</v>
      </c>
      <c r="M69" s="70">
        <f>1.067*'PG&amp;E 2024 DR Allocations'!M67</f>
        <v>1.1030207235813079</v>
      </c>
      <c r="N69" s="70">
        <f>1.067*'PG&amp;E 2024 DR Allocations'!N67</f>
        <v>0.84027486348152125</v>
      </c>
      <c r="O69" s="70">
        <f>1.067*'PG&amp;E 2024 DR Allocations'!O67</f>
        <v>0.86139148640632535</v>
      </c>
    </row>
    <row r="70" spans="1:15" x14ac:dyDescent="0.3">
      <c r="A70" s="125"/>
      <c r="B70" s="137"/>
      <c r="C70" s="34" t="s">
        <v>11</v>
      </c>
      <c r="D70" s="70">
        <f>1.067*'PG&amp;E 2024 DR Allocations'!D68</f>
        <v>1.1816489045619911</v>
      </c>
      <c r="E70" s="70">
        <f>1.067*'PG&amp;E 2024 DR Allocations'!E68</f>
        <v>1.1879568240642469</v>
      </c>
      <c r="F70" s="70">
        <f>1.067*'PG&amp;E 2024 DR Allocations'!F68</f>
        <v>1.1319689506292243</v>
      </c>
      <c r="G70" s="70">
        <f>1.067*'PG&amp;E 2024 DR Allocations'!G68</f>
        <v>1.2130994646549211</v>
      </c>
      <c r="H70" s="70">
        <f>1.067*'PG&amp;E 2024 DR Allocations'!H68</f>
        <v>1.0669999999999999</v>
      </c>
      <c r="I70" s="70">
        <f>1.067*'PG&amp;E 2024 DR Allocations'!I68</f>
        <v>1.7422376487255034</v>
      </c>
      <c r="J70" s="70">
        <f>1.067*'PG&amp;E 2024 DR Allocations'!J68</f>
        <v>1.736920334100718</v>
      </c>
      <c r="K70" s="70">
        <f>1.067*'PG&amp;E 2024 DR Allocations'!K68</f>
        <v>1.7783848054408975</v>
      </c>
      <c r="L70" s="70">
        <f>1.067*'PG&amp;E 2024 DR Allocations'!L68</f>
        <v>1.6150293803214955</v>
      </c>
      <c r="M70" s="70">
        <f>1.067*'PG&amp;E 2024 DR Allocations'!M68</f>
        <v>1.6933857427835401</v>
      </c>
      <c r="N70" s="70">
        <f>1.067*'PG&amp;E 2024 DR Allocations'!N68</f>
        <v>1.1024531736373899</v>
      </c>
      <c r="O70" s="70">
        <f>1.067*'PG&amp;E 2024 DR Allocations'!O68</f>
        <v>1.1291034721135993</v>
      </c>
    </row>
    <row r="71" spans="1:15" x14ac:dyDescent="0.3">
      <c r="A71" s="125"/>
      <c r="B71" s="137"/>
      <c r="C71" s="34" t="s">
        <v>12</v>
      </c>
      <c r="D71" s="70">
        <f>1.067*'PG&amp;E 2024 DR Allocations'!D69</f>
        <v>3.438587955951689</v>
      </c>
      <c r="E71" s="70">
        <f>1.067*'PG&amp;E 2024 DR Allocations'!E69</f>
        <v>3.6347078790664615</v>
      </c>
      <c r="F71" s="70">
        <f>1.067*'PG&amp;E 2024 DR Allocations'!F69</f>
        <v>3.109937870740886</v>
      </c>
      <c r="G71" s="70">
        <f>1.067*'PG&amp;E 2024 DR Allocations'!G69</f>
        <v>3.4793299522399868</v>
      </c>
      <c r="H71" s="70">
        <f>1.067*'PG&amp;E 2024 DR Allocations'!H69</f>
        <v>4.2679999999999998</v>
      </c>
      <c r="I71" s="70">
        <f>1.067*'PG&amp;E 2024 DR Allocations'!I69</f>
        <v>5.4717838611602767</v>
      </c>
      <c r="J71" s="70">
        <f>1.067*'PG&amp;E 2024 DR Allocations'!J69</f>
        <v>5.4318691496848972</v>
      </c>
      <c r="K71" s="70">
        <f>1.067*'PG&amp;E 2024 DR Allocations'!K69</f>
        <v>5.9517413368225016</v>
      </c>
      <c r="L71" s="70">
        <f>1.067*'PG&amp;E 2024 DR Allocations'!L69</f>
        <v>5.5594149971008253</v>
      </c>
      <c r="M71" s="70">
        <f>1.067*'PG&amp;E 2024 DR Allocations'!M69</f>
        <v>4.665794763565053</v>
      </c>
      <c r="N71" s="70">
        <f>1.067*'PG&amp;E 2024 DR Allocations'!N69</f>
        <v>3.4684490709304798</v>
      </c>
      <c r="O71" s="70">
        <f>1.067*'PG&amp;E 2024 DR Allocations'!O69</f>
        <v>3.1811268482208188</v>
      </c>
    </row>
    <row r="72" spans="1:15" s="18" customFormat="1" x14ac:dyDescent="0.3">
      <c r="A72" s="126"/>
      <c r="B72" s="138"/>
      <c r="C72" s="34" t="s">
        <v>13</v>
      </c>
      <c r="D72" s="71">
        <f>1.067*'PG&amp;E 2024 DR Allocations'!D70</f>
        <v>8.8249191366322233</v>
      </c>
      <c r="E72" s="71">
        <f>1.067*'PG&amp;E 2024 DR Allocations'!E70</f>
        <v>9.2636122426148315</v>
      </c>
      <c r="F72" s="71">
        <f>1.067*'PG&amp;E 2024 DR Allocations'!F70</f>
        <v>8.2632791586741625</v>
      </c>
      <c r="G72" s="71">
        <f>1.067*'PG&amp;E 2024 DR Allocations'!G70</f>
        <v>9.2022633377788434</v>
      </c>
      <c r="H72" s="71">
        <f>1.067*'PG&amp;E 2024 DR Allocations'!H70</f>
        <v>10.716549716223735</v>
      </c>
      <c r="I72" s="71">
        <f>1.067*'PG&amp;E 2024 DR Allocations'!I70</f>
        <v>14.46594189030861</v>
      </c>
      <c r="J72" s="71">
        <f>1.067*'PG&amp;E 2024 DR Allocations'!J70</f>
        <v>14.426469579530853</v>
      </c>
      <c r="K72" s="71">
        <f>1.067*'PG&amp;E 2024 DR Allocations'!K70</f>
        <v>15.027894339919067</v>
      </c>
      <c r="L72" s="71">
        <f>1.067*'PG&amp;E 2024 DR Allocations'!L70</f>
        <v>13.440994143756086</v>
      </c>
      <c r="M72" s="71">
        <f>1.067*'PG&amp;E 2024 DR Allocations'!M70</f>
        <v>11.800228094205233</v>
      </c>
      <c r="N72" s="71">
        <f>1.067*'PG&amp;E 2024 DR Allocations'!N70</f>
        <v>8.7141658377423763</v>
      </c>
      <c r="O72" s="71">
        <f>1.067*'PG&amp;E 2024 DR Allocations'!O70</f>
        <v>8.2583529528341924</v>
      </c>
    </row>
    <row r="73" spans="1:15" x14ac:dyDescent="0.3">
      <c r="A73" s="124" t="s">
        <v>15</v>
      </c>
      <c r="B73" s="136" t="s">
        <v>16</v>
      </c>
      <c r="C73" s="34" t="s">
        <v>5</v>
      </c>
      <c r="D73" s="70">
        <f>1.067*'PG&amp;E 2024 DR Allocations'!D71</f>
        <v>5.1666071040667552</v>
      </c>
      <c r="E73" s="70">
        <f>1.067*'PG&amp;E 2024 DR Allocations'!E71</f>
        <v>4.8567819637153207</v>
      </c>
      <c r="F73" s="70">
        <f>1.067*'PG&amp;E 2024 DR Allocations'!F71</f>
        <v>4.9630657014623241</v>
      </c>
      <c r="G73" s="70">
        <f>1.067*'PG&amp;E 2024 DR Allocations'!G71</f>
        <v>5.2422076511084956</v>
      </c>
      <c r="H73" s="70">
        <f>1.067*'PG&amp;E 2024 DR Allocations'!H71</f>
        <v>4.6430909354233645</v>
      </c>
      <c r="I73" s="70">
        <f>1.067*'PG&amp;E 2024 DR Allocations'!I71</f>
        <v>4.9900861968547003</v>
      </c>
      <c r="J73" s="70">
        <f>1.067*'PG&amp;E 2024 DR Allocations'!J71</f>
        <v>4.3610025010481444</v>
      </c>
      <c r="K73" s="70">
        <f>1.067*'PG&amp;E 2024 DR Allocations'!K71</f>
        <v>4.2405930106639831</v>
      </c>
      <c r="L73" s="70">
        <f>1.067*'PG&amp;E 2024 DR Allocations'!L71</f>
        <v>5.4828643731065068</v>
      </c>
      <c r="M73" s="70">
        <f>1.067*'PG&amp;E 2024 DR Allocations'!M71</f>
        <v>4.073673147395251</v>
      </c>
      <c r="N73" s="70">
        <f>1.067*'PG&amp;E 2024 DR Allocations'!N71</f>
        <v>9.1537862783744828</v>
      </c>
      <c r="O73" s="70">
        <f>1.067*'PG&amp;E 2024 DR Allocations'!O71</f>
        <v>8.8622801078781439</v>
      </c>
    </row>
    <row r="74" spans="1:15" x14ac:dyDescent="0.3">
      <c r="A74" s="125"/>
      <c r="B74" s="137"/>
      <c r="C74" s="34" t="s">
        <v>6</v>
      </c>
      <c r="D74" s="70">
        <f>1.067*'PG&amp;E 2024 DR Allocations'!D72</f>
        <v>0.27672550988569805</v>
      </c>
      <c r="E74" s="70">
        <f>1.067*'PG&amp;E 2024 DR Allocations'!E72</f>
        <v>0.3142725559207607</v>
      </c>
      <c r="F74" s="70">
        <f>1.067*'PG&amp;E 2024 DR Allocations'!F72</f>
        <v>0.52266029849648465</v>
      </c>
      <c r="G74" s="70">
        <f>1.067*'PG&amp;E 2024 DR Allocations'!G72</f>
        <v>0.28421548384404655</v>
      </c>
      <c r="H74" s="70">
        <f>1.067*'PG&amp;E 2024 DR Allocations'!H72</f>
        <v>0.37601321138298666</v>
      </c>
      <c r="I74" s="70">
        <f>1.067*'PG&amp;E 2024 DR Allocations'!I72</f>
        <v>0.80527566143125229</v>
      </c>
      <c r="J74" s="70">
        <f>1.067*'PG&amp;E 2024 DR Allocations'!J72</f>
        <v>0.91286554034426726</v>
      </c>
      <c r="K74" s="70">
        <f>1.067*'PG&amp;E 2024 DR Allocations'!K72</f>
        <v>0.51500134448613955</v>
      </c>
      <c r="L74" s="70">
        <f>1.067*'PG&amp;E 2024 DR Allocations'!L72</f>
        <v>0.48654145389143355</v>
      </c>
      <c r="M74" s="70">
        <f>1.067*'PG&amp;E 2024 DR Allocations'!M72</f>
        <v>0.35754069779487324</v>
      </c>
      <c r="N74" s="70">
        <f>1.067*'PG&amp;E 2024 DR Allocations'!N72</f>
        <v>0.40206707850517648</v>
      </c>
      <c r="O74" s="70">
        <f>1.067*'PG&amp;E 2024 DR Allocations'!O72</f>
        <v>0.48927091582585114</v>
      </c>
    </row>
    <row r="75" spans="1:15" x14ac:dyDescent="0.3">
      <c r="A75" s="125"/>
      <c r="B75" s="137"/>
      <c r="C75" s="34" t="s">
        <v>7</v>
      </c>
      <c r="D75" s="70">
        <f>1.067*'PG&amp;E 2024 DR Allocations'!D73</f>
        <v>6.3435221971478245E-2</v>
      </c>
      <c r="E75" s="70">
        <f>1.067*'PG&amp;E 2024 DR Allocations'!E73</f>
        <v>5.9764772838505391E-2</v>
      </c>
      <c r="F75" s="70">
        <f>1.067*'PG&amp;E 2024 DR Allocations'!F73</f>
        <v>5.7151137120323235E-2</v>
      </c>
      <c r="G75" s="70">
        <f>1.067*'PG&amp;E 2024 DR Allocations'!G73</f>
        <v>6.6103497387026353E-2</v>
      </c>
      <c r="H75" s="70">
        <f>1.067*'PG&amp;E 2024 DR Allocations'!H73</f>
        <v>5.7838426431854897E-2</v>
      </c>
      <c r="I75" s="70">
        <f>1.067*'PG&amp;E 2024 DR Allocations'!I73</f>
        <v>6.3840220866841185E-2</v>
      </c>
      <c r="J75" s="70">
        <f>1.067*'PG&amp;E 2024 DR Allocations'!J73</f>
        <v>5.9371037897013562E-2</v>
      </c>
      <c r="K75" s="70">
        <f>1.067*'PG&amp;E 2024 DR Allocations'!K73</f>
        <v>5.3202579213597272E-2</v>
      </c>
      <c r="L75" s="70">
        <f>1.067*'PG&amp;E 2024 DR Allocations'!L73</f>
        <v>6.4061420594574855E-2</v>
      </c>
      <c r="M75" s="70">
        <f>1.067*'PG&amp;E 2024 DR Allocations'!M73</f>
        <v>4.3577190653886592E-2</v>
      </c>
      <c r="N75" s="70">
        <f>1.067*'PG&amp;E 2024 DR Allocations'!N73</f>
        <v>0.11736062273511111</v>
      </c>
      <c r="O75" s="70">
        <f>1.067*'PG&amp;E 2024 DR Allocations'!O73</f>
        <v>0.11195037120580643</v>
      </c>
    </row>
    <row r="76" spans="1:15" x14ac:dyDescent="0.3">
      <c r="A76" s="125"/>
      <c r="B76" s="137"/>
      <c r="C76" s="34" t="s">
        <v>8</v>
      </c>
      <c r="D76" s="70">
        <f>1.067*'PG&amp;E 2024 DR Allocations'!D74</f>
        <v>0.10509681306336997</v>
      </c>
      <c r="E76" s="70">
        <f>1.067*'PG&amp;E 2024 DR Allocations'!E74</f>
        <v>5.7472455251379825E-2</v>
      </c>
      <c r="F76" s="70">
        <f>1.067*'PG&amp;E 2024 DR Allocations'!F74</f>
        <v>0.11998851978080242</v>
      </c>
      <c r="G76" s="70">
        <f>1.067*'PG&amp;E 2024 DR Allocations'!G74</f>
        <v>6.5052614748710713E-2</v>
      </c>
      <c r="H76" s="70">
        <f>1.067*'PG&amp;E 2024 DR Allocations'!H74</f>
        <v>0.12679142422787845</v>
      </c>
      <c r="I76" s="70">
        <f>1.067*'PG&amp;E 2024 DR Allocations'!I74</f>
        <v>0.20158549497835335</v>
      </c>
      <c r="J76" s="70">
        <f>1.067*'PG&amp;E 2024 DR Allocations'!J74</f>
        <v>0.26665781944151867</v>
      </c>
      <c r="K76" s="70">
        <f>1.067*'PG&amp;E 2024 DR Allocations'!K74</f>
        <v>0.30213795372843633</v>
      </c>
      <c r="L76" s="70">
        <f>1.067*'PG&amp;E 2024 DR Allocations'!L74</f>
        <v>0.37919706584792578</v>
      </c>
      <c r="M76" s="70">
        <f>1.067*'PG&amp;E 2024 DR Allocations'!M74</f>
        <v>0.28602768771024395</v>
      </c>
      <c r="N76" s="70">
        <f>1.067*'PG&amp;E 2024 DR Allocations'!N74</f>
        <v>0.20228747626976054</v>
      </c>
      <c r="O76" s="70">
        <f>1.067*'PG&amp;E 2024 DR Allocations'!O74</f>
        <v>0.19433519414882092</v>
      </c>
    </row>
    <row r="77" spans="1:15" x14ac:dyDescent="0.3">
      <c r="A77" s="125"/>
      <c r="B77" s="137"/>
      <c r="C77" s="34" t="s">
        <v>9</v>
      </c>
      <c r="D77" s="70">
        <f>1.067*'PG&amp;E 2024 DR Allocations'!D75</f>
        <v>0.80708313046442282</v>
      </c>
      <c r="E77" s="70">
        <f>1.067*'PG&amp;E 2024 DR Allocations'!E75</f>
        <v>0.76458415959449466</v>
      </c>
      <c r="F77" s="70">
        <f>1.067*'PG&amp;E 2024 DR Allocations'!F75</f>
        <v>0.7688154467679551</v>
      </c>
      <c r="G77" s="70">
        <f>1.067*'PG&amp;E 2024 DR Allocations'!G75</f>
        <v>0.79194631769601209</v>
      </c>
      <c r="H77" s="70">
        <f>1.067*'PG&amp;E 2024 DR Allocations'!H75</f>
        <v>0.69818952994742434</v>
      </c>
      <c r="I77" s="70">
        <f>1.067*'PG&amp;E 2024 DR Allocations'!I75</f>
        <v>0.7692085690803353</v>
      </c>
      <c r="J77" s="70">
        <f>1.067*'PG&amp;E 2024 DR Allocations'!J75</f>
        <v>0.76703466511098606</v>
      </c>
      <c r="K77" s="70">
        <f>1.067*'PG&amp;E 2024 DR Allocations'!K75</f>
        <v>0.72437396611785465</v>
      </c>
      <c r="L77" s="70">
        <f>1.067*'PG&amp;E 2024 DR Allocations'!L75</f>
        <v>0.96867458172701226</v>
      </c>
      <c r="M77" s="70">
        <f>1.067*'PG&amp;E 2024 DR Allocations'!M75</f>
        <v>0.74295221621449969</v>
      </c>
      <c r="N77" s="70">
        <f>1.067*'PG&amp;E 2024 DR Allocations'!N75</f>
        <v>1.448398870278609</v>
      </c>
      <c r="O77" s="70">
        <f>1.067*'PG&amp;E 2024 DR Allocations'!O75</f>
        <v>1.4011941267647763</v>
      </c>
    </row>
    <row r="78" spans="1:15" x14ac:dyDescent="0.3">
      <c r="A78" s="125"/>
      <c r="B78" s="137"/>
      <c r="C78" s="34" t="s">
        <v>10</v>
      </c>
      <c r="D78" s="70">
        <f>1.067*'PG&amp;E 2024 DR Allocations'!D76</f>
        <v>0.46753598765376853</v>
      </c>
      <c r="E78" s="70">
        <f>1.067*'PG&amp;E 2024 DR Allocations'!E76</f>
        <v>0.47227781200548546</v>
      </c>
      <c r="F78" s="70">
        <f>1.067*'PG&amp;E 2024 DR Allocations'!F76</f>
        <v>0.4314333178484811</v>
      </c>
      <c r="G78" s="70">
        <f>1.067*'PG&amp;E 2024 DR Allocations'!G76</f>
        <v>0.48333585492195469</v>
      </c>
      <c r="H78" s="70">
        <f>1.067*'PG&amp;E 2024 DR Allocations'!H76</f>
        <v>0.54188307565823146</v>
      </c>
      <c r="I78" s="70">
        <f>1.067*'PG&amp;E 2024 DR Allocations'!I76</f>
        <v>0.57257520587928545</v>
      </c>
      <c r="J78" s="70">
        <f>1.067*'PG&amp;E 2024 DR Allocations'!J76</f>
        <v>0.47945827386155682</v>
      </c>
      <c r="K78" s="70">
        <f>1.067*'PG&amp;E 2024 DR Allocations'!K76</f>
        <v>0.62262531697936263</v>
      </c>
      <c r="L78" s="70">
        <f>1.067*'PG&amp;E 2024 DR Allocations'!L76</f>
        <v>0.4551078854370858</v>
      </c>
      <c r="M78" s="70">
        <f>1.067*'PG&amp;E 2024 DR Allocations'!M76</f>
        <v>0.30736332529410709</v>
      </c>
      <c r="N78" s="70">
        <f>1.067*'PG&amp;E 2024 DR Allocations'!N76</f>
        <v>0.67217031463142429</v>
      </c>
      <c r="O78" s="70">
        <f>1.067*'PG&amp;E 2024 DR Allocations'!O76</f>
        <v>0.80856890114396729</v>
      </c>
    </row>
    <row r="79" spans="1:15" x14ac:dyDescent="0.3">
      <c r="A79" s="125"/>
      <c r="B79" s="137"/>
      <c r="C79" s="34" t="s">
        <v>11</v>
      </c>
      <c r="D79" s="70">
        <f>1.067*'PG&amp;E 2024 DR Allocations'!D77</f>
        <v>0.22093029066780559</v>
      </c>
      <c r="E79" s="70">
        <f>1.067*'PG&amp;E 2024 DR Allocations'!E77</f>
        <v>0.14218783746450198</v>
      </c>
      <c r="F79" s="70">
        <f>1.067*'PG&amp;E 2024 DR Allocations'!F77</f>
        <v>0.202248967586318</v>
      </c>
      <c r="G79" s="70">
        <f>1.067*'PG&amp;E 2024 DR Allocations'!G77</f>
        <v>0.142859735834412</v>
      </c>
      <c r="H79" s="70">
        <f>1.067*'PG&amp;E 2024 DR Allocations'!H77</f>
        <v>3.0537040155380901E-2</v>
      </c>
      <c r="I79" s="70">
        <f>1.067*'PG&amp;E 2024 DR Allocations'!I77</f>
        <v>0.29391673935204721</v>
      </c>
      <c r="J79" s="70">
        <f>1.067*'PG&amp;E 2024 DR Allocations'!J77</f>
        <v>0.27988811401743419</v>
      </c>
      <c r="K79" s="70">
        <f>1.067*'PG&amp;E 2024 DR Allocations'!K77</f>
        <v>0.20968060613609837</v>
      </c>
      <c r="L79" s="70">
        <f>1.067*'PG&amp;E 2024 DR Allocations'!L77</f>
        <v>0.20378311733342627</v>
      </c>
      <c r="M79" s="70">
        <f>1.067*'PG&amp;E 2024 DR Allocations'!M77</f>
        <v>0.16370977814495508</v>
      </c>
      <c r="N79" s="70">
        <f>1.067*'PG&amp;E 2024 DR Allocations'!N77</f>
        <v>0.21960119106434237</v>
      </c>
      <c r="O79" s="70">
        <f>1.067*'PG&amp;E 2024 DR Allocations'!O77</f>
        <v>0.4366518347254017</v>
      </c>
    </row>
    <row r="80" spans="1:15" x14ac:dyDescent="0.3">
      <c r="A80" s="125"/>
      <c r="B80" s="137"/>
      <c r="C80" s="34" t="s">
        <v>12</v>
      </c>
      <c r="D80" s="70">
        <f>1.067*'PG&amp;E 2024 DR Allocations'!D78</f>
        <v>0.58893964540585864</v>
      </c>
      <c r="E80" s="70">
        <f>1.067*'PG&amp;E 2024 DR Allocations'!E78</f>
        <v>0.61060111472662437</v>
      </c>
      <c r="F80" s="70">
        <f>1.067*'PG&amp;E 2024 DR Allocations'!F78</f>
        <v>0.67049786498024977</v>
      </c>
      <c r="G80" s="70">
        <f>1.067*'PG&amp;E 2024 DR Allocations'!G78</f>
        <v>0.65995207937341116</v>
      </c>
      <c r="H80" s="70">
        <f>1.067*'PG&amp;E 2024 DR Allocations'!H78</f>
        <v>0.83480798884946739</v>
      </c>
      <c r="I80" s="70">
        <f>1.067*'PG&amp;E 2024 DR Allocations'!I78</f>
        <v>0.98471401082724308</v>
      </c>
      <c r="J80" s="70">
        <f>1.067*'PG&amp;E 2024 DR Allocations'!J78</f>
        <v>1.0730413021203047</v>
      </c>
      <c r="K80" s="70">
        <f>1.067*'PG&amp;E 2024 DR Allocations'!K78</f>
        <v>0.85401017908938215</v>
      </c>
      <c r="L80" s="70">
        <f>1.067*'PG&amp;E 2024 DR Allocations'!L78</f>
        <v>1.0719374885503141</v>
      </c>
      <c r="M80" s="70">
        <f>1.067*'PG&amp;E 2024 DR Allocations'!M78</f>
        <v>0.85234622177947295</v>
      </c>
      <c r="N80" s="70">
        <f>1.067*'PG&amp;E 2024 DR Allocations'!N78</f>
        <v>1.1273710444327425</v>
      </c>
      <c r="O80" s="70">
        <f>1.067*'PG&amp;E 2024 DR Allocations'!O78</f>
        <v>1.0371647416464975</v>
      </c>
    </row>
    <row r="81" spans="1:15" s="18" customFormat="1" x14ac:dyDescent="0.3">
      <c r="A81" s="126"/>
      <c r="B81" s="138"/>
      <c r="C81" s="34" t="s">
        <v>13</v>
      </c>
      <c r="D81" s="71">
        <f>1.067*'PG&amp;E 2024 DR Allocations'!D79</f>
        <v>7.6963537031791578</v>
      </c>
      <c r="E81" s="71">
        <f>1.067*'PG&amp;E 2024 DR Allocations'!E79</f>
        <v>7.2779426715170743</v>
      </c>
      <c r="F81" s="71">
        <f>1.067*'PG&amp;E 2024 DR Allocations'!F79</f>
        <v>7.7358612540429386</v>
      </c>
      <c r="G81" s="71">
        <f>1.067*'PG&amp;E 2024 DR Allocations'!G79</f>
        <v>7.7356732349140689</v>
      </c>
      <c r="H81" s="71">
        <f>1.067*'PG&amp;E 2024 DR Allocations'!H79</f>
        <v>7.3091516320765892</v>
      </c>
      <c r="I81" s="71">
        <f>1.067*'PG&amp;E 2024 DR Allocations'!I79</f>
        <v>8.6812020992700578</v>
      </c>
      <c r="J81" s="71">
        <f>1.067*'PG&amp;E 2024 DR Allocations'!J79</f>
        <v>8.1993192538412263</v>
      </c>
      <c r="K81" s="71">
        <f>1.067*'PG&amp;E 2024 DR Allocations'!K79</f>
        <v>7.5216249564148532</v>
      </c>
      <c r="L81" s="71">
        <f>1.067*'PG&amp;E 2024 DR Allocations'!L79</f>
        <v>9.1121673864882791</v>
      </c>
      <c r="M81" s="71">
        <f>1.067*'PG&amp;E 2024 DR Allocations'!M79</f>
        <v>6.8271902649872898</v>
      </c>
      <c r="N81" s="71">
        <f>1.067*'PG&amp;E 2024 DR Allocations'!N79</f>
        <v>13.343042876291653</v>
      </c>
      <c r="O81" s="71">
        <f>1.067*'PG&amp;E 2024 DR Allocations'!O79</f>
        <v>13.341416193339267</v>
      </c>
    </row>
    <row r="82" spans="1:15" x14ac:dyDescent="0.3">
      <c r="A82" s="124" t="s">
        <v>17</v>
      </c>
      <c r="B82" s="136" t="s">
        <v>16</v>
      </c>
      <c r="C82" s="34" t="s">
        <v>5</v>
      </c>
      <c r="D82" s="70">
        <f>1.067*'PG&amp;E 2024 DR Allocations'!D80</f>
        <v>0.27111189599999996</v>
      </c>
      <c r="E82" s="70">
        <f>1.067*'PG&amp;E 2024 DR Allocations'!E80</f>
        <v>0.28018459699999887</v>
      </c>
      <c r="F82" s="70">
        <f>1.067*'PG&amp;E 2024 DR Allocations'!F80</f>
        <v>0.25059455299999889</v>
      </c>
      <c r="G82" s="70">
        <f>1.067*'PG&amp;E 2024 DR Allocations'!G80</f>
        <v>0.25944425099999879</v>
      </c>
      <c r="H82" s="70">
        <f>1.067*'PG&amp;E 2024 DR Allocations'!H80</f>
        <v>-0.34657547099999986</v>
      </c>
      <c r="I82" s="70">
        <f>1.067*'PG&amp;E 2024 DR Allocations'!I80</f>
        <v>0.52677576599999887</v>
      </c>
      <c r="J82" s="70">
        <f>1.067*'PG&amp;E 2024 DR Allocations'!J80</f>
        <v>0.50439864199999873</v>
      </c>
      <c r="K82" s="70">
        <f>1.067*'PG&amp;E 2024 DR Allocations'!K80</f>
        <v>0.5185982779999988</v>
      </c>
      <c r="L82" s="70">
        <f>1.067*'PG&amp;E 2024 DR Allocations'!L80</f>
        <v>0.49167893499999887</v>
      </c>
      <c r="M82" s="70">
        <f>1.067*'PG&amp;E 2024 DR Allocations'!M80</f>
        <v>-0.31874170899999887</v>
      </c>
      <c r="N82" s="70">
        <f>1.067*'PG&amp;E 2024 DR Allocations'!N80</f>
        <v>0.4268309429999978</v>
      </c>
      <c r="O82" s="70">
        <f>1.067*'PG&amp;E 2024 DR Allocations'!O80</f>
        <v>0.39309667099999995</v>
      </c>
    </row>
    <row r="83" spans="1:15" x14ac:dyDescent="0.3">
      <c r="A83" s="125"/>
      <c r="B83" s="137"/>
      <c r="C83" s="34" t="s">
        <v>6</v>
      </c>
      <c r="D83" s="70">
        <f>1.067*'PG&amp;E 2024 DR Allocations'!D81</f>
        <v>9.7912187999999983E-2</v>
      </c>
      <c r="E83" s="70">
        <f>1.067*'PG&amp;E 2024 DR Allocations'!E81</f>
        <v>0.100019513</v>
      </c>
      <c r="F83" s="70">
        <f>1.067*'PG&amp;E 2024 DR Allocations'!F81</f>
        <v>9.5422876999999878E-2</v>
      </c>
      <c r="G83" s="70">
        <f>1.067*'PG&amp;E 2024 DR Allocations'!G81</f>
        <v>0.1030722</v>
      </c>
      <c r="H83" s="70">
        <f>1.067*'PG&amp;E 2024 DR Allocations'!H81</f>
        <v>-0.23778415099999978</v>
      </c>
      <c r="I83" s="70">
        <f>1.067*'PG&amp;E 2024 DR Allocations'!I81</f>
        <v>0.30254678299999982</v>
      </c>
      <c r="J83" s="70">
        <f>1.067*'PG&amp;E 2024 DR Allocations'!J81</f>
        <v>0.3051502629999997</v>
      </c>
      <c r="K83" s="70">
        <f>1.067*'PG&amp;E 2024 DR Allocations'!K81</f>
        <v>0.31679443399999879</v>
      </c>
      <c r="L83" s="70">
        <f>1.067*'PG&amp;E 2024 DR Allocations'!L81</f>
        <v>0.24817566399999988</v>
      </c>
      <c r="M83" s="70">
        <f>1.067*'PG&amp;E 2024 DR Allocations'!M81</f>
        <v>-0.17380469699999987</v>
      </c>
      <c r="N83" s="70">
        <f>1.067*'PG&amp;E 2024 DR Allocations'!N81</f>
        <v>0.13443239699999998</v>
      </c>
      <c r="O83" s="70">
        <f>1.067*'PG&amp;E 2024 DR Allocations'!O81</f>
        <v>0.11176398199999998</v>
      </c>
    </row>
    <row r="84" spans="1:15" x14ac:dyDescent="0.3">
      <c r="A84" s="125"/>
      <c r="B84" s="137"/>
      <c r="C84" s="34" t="s">
        <v>7</v>
      </c>
      <c r="D84" s="70">
        <f>1.067*'PG&amp;E 2024 DR Allocations'!D82</f>
        <v>0</v>
      </c>
      <c r="E84" s="70">
        <f>1.067*'PG&amp;E 2024 DR Allocations'!E82</f>
        <v>0</v>
      </c>
      <c r="F84" s="70">
        <f>1.067*'PG&amp;E 2024 DR Allocations'!F82</f>
        <v>0</v>
      </c>
      <c r="G84" s="70">
        <f>1.067*'PG&amp;E 2024 DR Allocations'!G82</f>
        <v>0</v>
      </c>
      <c r="H84" s="70">
        <f>1.067*'PG&amp;E 2024 DR Allocations'!H82</f>
        <v>0</v>
      </c>
      <c r="I84" s="70">
        <f>1.067*'PG&amp;E 2024 DR Allocations'!I82</f>
        <v>0</v>
      </c>
      <c r="J84" s="70">
        <f>1.067*'PG&amp;E 2024 DR Allocations'!J82</f>
        <v>0</v>
      </c>
      <c r="K84" s="70">
        <f>1.067*'PG&amp;E 2024 DR Allocations'!K82</f>
        <v>0</v>
      </c>
      <c r="L84" s="70">
        <f>1.067*'PG&amp;E 2024 DR Allocations'!L82</f>
        <v>0</v>
      </c>
      <c r="M84" s="70">
        <f>1.067*'PG&amp;E 2024 DR Allocations'!M82</f>
        <v>0</v>
      </c>
      <c r="N84" s="70">
        <f>1.067*'PG&amp;E 2024 DR Allocations'!N82</f>
        <v>0</v>
      </c>
      <c r="O84" s="70">
        <f>1.067*'PG&amp;E 2024 DR Allocations'!O82</f>
        <v>0</v>
      </c>
    </row>
    <row r="85" spans="1:15" x14ac:dyDescent="0.3">
      <c r="A85" s="125"/>
      <c r="B85" s="137"/>
      <c r="C85" s="34" t="s">
        <v>8</v>
      </c>
      <c r="D85" s="70">
        <f>1.067*'PG&amp;E 2024 DR Allocations'!D83</f>
        <v>9.37892999999999E-4</v>
      </c>
      <c r="E85" s="70">
        <f>1.067*'PG&amp;E 2024 DR Allocations'!E83</f>
        <v>2.6152169999999891E-3</v>
      </c>
      <c r="F85" s="70">
        <f>1.067*'PG&amp;E 2024 DR Allocations'!F83</f>
        <v>3.1177739999999998E-3</v>
      </c>
      <c r="G85" s="70">
        <f>1.067*'PG&amp;E 2024 DR Allocations'!G83</f>
        <v>4.1035752999999996E-3</v>
      </c>
      <c r="H85" s="70">
        <f>1.067*'PG&amp;E 2024 DR Allocations'!H83</f>
        <v>-1.9341508999999892E-2</v>
      </c>
      <c r="I85" s="70">
        <f>1.067*'PG&amp;E 2024 DR Allocations'!I83</f>
        <v>2.1393349999999992E-2</v>
      </c>
      <c r="J85" s="70">
        <f>1.067*'PG&amp;E 2024 DR Allocations'!J83</f>
        <v>1.7568154999999891E-2</v>
      </c>
      <c r="K85" s="70">
        <f>1.067*'PG&amp;E 2024 DR Allocations'!K83</f>
        <v>1.7842374000000001E-2</v>
      </c>
      <c r="L85" s="70">
        <f>1.067*'PG&amp;E 2024 DR Allocations'!L83</f>
        <v>1.4274325999999978E-2</v>
      </c>
      <c r="M85" s="70">
        <f>1.067*'PG&amp;E 2024 DR Allocations'!M83</f>
        <v>-1.1411564999999999E-2</v>
      </c>
      <c r="N85" s="70">
        <f>1.067*'PG&amp;E 2024 DR Allocations'!N83</f>
        <v>6.211006999999988E-3</v>
      </c>
      <c r="O85" s="70">
        <f>1.067*'PG&amp;E 2024 DR Allocations'!O83</f>
        <v>5.1888209999999876E-3</v>
      </c>
    </row>
    <row r="86" spans="1:15" x14ac:dyDescent="0.3">
      <c r="A86" s="125"/>
      <c r="B86" s="137"/>
      <c r="C86" s="34" t="s">
        <v>9</v>
      </c>
      <c r="D86" s="70">
        <f>1.067*'PG&amp;E 2024 DR Allocations'!D84</f>
        <v>1.7514804999999998E-2</v>
      </c>
      <c r="E86" s="70">
        <f>1.067*'PG&amp;E 2024 DR Allocations'!E84</f>
        <v>1.9271086999999892E-2</v>
      </c>
      <c r="F86" s="70">
        <f>1.067*'PG&amp;E 2024 DR Allocations'!F84</f>
        <v>1.7020784000000001E-2</v>
      </c>
      <c r="G86" s="70">
        <f>1.067*'PG&amp;E 2024 DR Allocations'!G84</f>
        <v>1.7680189999999998E-2</v>
      </c>
      <c r="H86" s="70">
        <f>1.067*'PG&amp;E 2024 DR Allocations'!H84</f>
        <v>-2.572643699999989E-2</v>
      </c>
      <c r="I86" s="70">
        <f>1.067*'PG&amp;E 2024 DR Allocations'!I84</f>
        <v>4.4970848999999889E-2</v>
      </c>
      <c r="J86" s="70">
        <f>1.067*'PG&amp;E 2024 DR Allocations'!J84</f>
        <v>4.0785007999999998E-2</v>
      </c>
      <c r="K86" s="70">
        <f>1.067*'PG&amp;E 2024 DR Allocations'!K84</f>
        <v>4.1815730000000002E-2</v>
      </c>
      <c r="L86" s="70">
        <f>1.067*'PG&amp;E 2024 DR Allocations'!L84</f>
        <v>4.1212874999999892E-2</v>
      </c>
      <c r="M86" s="70">
        <f>1.067*'PG&amp;E 2024 DR Allocations'!M84</f>
        <v>-2.3535885999999995E-2</v>
      </c>
      <c r="N86" s="70">
        <f>1.067*'PG&amp;E 2024 DR Allocations'!N84</f>
        <v>2.3812238999999999E-2</v>
      </c>
      <c r="O86" s="70">
        <f>1.067*'PG&amp;E 2024 DR Allocations'!O84</f>
        <v>2.1792407999999892E-2</v>
      </c>
    </row>
    <row r="87" spans="1:15" x14ac:dyDescent="0.3">
      <c r="A87" s="125"/>
      <c r="B87" s="137"/>
      <c r="C87" s="34" t="s">
        <v>10</v>
      </c>
      <c r="D87" s="70">
        <f>1.067*'PG&amp;E 2024 DR Allocations'!D85</f>
        <v>8.9826461999999885E-2</v>
      </c>
      <c r="E87" s="70">
        <f>1.067*'PG&amp;E 2024 DR Allocations'!E85</f>
        <v>9.865695399999988E-2</v>
      </c>
      <c r="F87" s="70">
        <f>1.067*'PG&amp;E 2024 DR Allocations'!F85</f>
        <v>8.4326076999999902E-2</v>
      </c>
      <c r="G87" s="70">
        <f>1.067*'PG&amp;E 2024 DR Allocations'!G85</f>
        <v>8.7575091999999882E-2</v>
      </c>
      <c r="H87" s="70">
        <f>1.067*'PG&amp;E 2024 DR Allocations'!H85</f>
        <v>-0.16734507899999979</v>
      </c>
      <c r="I87" s="70">
        <f>1.067*'PG&amp;E 2024 DR Allocations'!I85</f>
        <v>0.22668094899999985</v>
      </c>
      <c r="J87" s="70">
        <f>1.067*'PG&amp;E 2024 DR Allocations'!J85</f>
        <v>0.24433019600000003</v>
      </c>
      <c r="K87" s="70">
        <f>1.067*'PG&amp;E 2024 DR Allocations'!K85</f>
        <v>0.25538004799999986</v>
      </c>
      <c r="L87" s="70">
        <f>1.067*'PG&amp;E 2024 DR Allocations'!L85</f>
        <v>0.23352788799999988</v>
      </c>
      <c r="M87" s="70">
        <f>1.067*'PG&amp;E 2024 DR Allocations'!M85</f>
        <v>-0.14230152199999987</v>
      </c>
      <c r="N87" s="70">
        <f>1.067*'PG&amp;E 2024 DR Allocations'!N85</f>
        <v>0.123133934</v>
      </c>
      <c r="O87" s="70">
        <f>1.067*'PG&amp;E 2024 DR Allocations'!O85</f>
        <v>0.116776748</v>
      </c>
    </row>
    <row r="88" spans="1:15" x14ac:dyDescent="0.3">
      <c r="A88" s="125"/>
      <c r="B88" s="137"/>
      <c r="C88" s="34" t="s">
        <v>11</v>
      </c>
      <c r="D88" s="70">
        <f>1.067*'PG&amp;E 2024 DR Allocations'!D86</f>
        <v>9.5975582999999996E-3</v>
      </c>
      <c r="E88" s="70">
        <f>1.067*'PG&amp;E 2024 DR Allocations'!E86</f>
        <v>9.41638169999999E-3</v>
      </c>
      <c r="F88" s="70">
        <f>1.067*'PG&amp;E 2024 DR Allocations'!F86</f>
        <v>8.339885399999988E-3</v>
      </c>
      <c r="G88" s="70">
        <f>1.067*'PG&amp;E 2024 DR Allocations'!G86</f>
        <v>8.3979301999999884E-3</v>
      </c>
      <c r="H88" s="70">
        <f>1.067*'PG&amp;E 2024 DR Allocations'!H86</f>
        <v>-1.1836230999999987E-2</v>
      </c>
      <c r="I88" s="70">
        <f>1.067*'PG&amp;E 2024 DR Allocations'!I86</f>
        <v>1.7976815999999996E-2</v>
      </c>
      <c r="J88" s="70">
        <f>1.067*'PG&amp;E 2024 DR Allocations'!J86</f>
        <v>1.7111478999999999E-2</v>
      </c>
      <c r="K88" s="70">
        <f>1.067*'PG&amp;E 2024 DR Allocations'!K86</f>
        <v>1.8033366999999998E-2</v>
      </c>
      <c r="L88" s="70">
        <f>1.067*'PG&amp;E 2024 DR Allocations'!L86</f>
        <v>1.4298866999999894E-2</v>
      </c>
      <c r="M88" s="70">
        <f>1.067*'PG&amp;E 2024 DR Allocations'!M86</f>
        <v>-1.0890868999999978E-2</v>
      </c>
      <c r="N88" s="70">
        <f>1.067*'PG&amp;E 2024 DR Allocations'!N86</f>
        <v>1.2863325199999977E-2</v>
      </c>
      <c r="O88" s="70">
        <f>1.067*'PG&amp;E 2024 DR Allocations'!O86</f>
        <v>1.123113529999999E-2</v>
      </c>
    </row>
    <row r="89" spans="1:15" x14ac:dyDescent="0.3">
      <c r="A89" s="125"/>
      <c r="B89" s="137"/>
      <c r="C89" s="34" t="s">
        <v>12</v>
      </c>
      <c r="D89" s="70">
        <f>1.067*'PG&amp;E 2024 DR Allocations'!D87</f>
        <v>2.4026705999999995E-2</v>
      </c>
      <c r="E89" s="70">
        <f>1.067*'PG&amp;E 2024 DR Allocations'!E87</f>
        <v>2.436814599999999E-2</v>
      </c>
      <c r="F89" s="70">
        <f>1.067*'PG&amp;E 2024 DR Allocations'!F87</f>
        <v>1.9666943999999988E-2</v>
      </c>
      <c r="G89" s="70">
        <f>1.067*'PG&amp;E 2024 DR Allocations'!G87</f>
        <v>2.0673125000000001E-2</v>
      </c>
      <c r="H89" s="70">
        <f>1.067*'PG&amp;E 2024 DR Allocations'!H87</f>
        <v>-3.0308135E-2</v>
      </c>
      <c r="I89" s="70">
        <f>1.067*'PG&amp;E 2024 DR Allocations'!I87</f>
        <v>4.5333628999999986E-2</v>
      </c>
      <c r="J89" s="70">
        <f>1.067*'PG&amp;E 2024 DR Allocations'!J87</f>
        <v>4.7013086999999898E-2</v>
      </c>
      <c r="K89" s="70">
        <f>1.067*'PG&amp;E 2024 DR Allocations'!K87</f>
        <v>5.3720248999999776E-2</v>
      </c>
      <c r="L89" s="70">
        <f>1.067*'PG&amp;E 2024 DR Allocations'!L87</f>
        <v>4.7943510999999883E-2</v>
      </c>
      <c r="M89" s="70">
        <f>1.067*'PG&amp;E 2024 DR Allocations'!M87</f>
        <v>-3.0772279999999996E-2</v>
      </c>
      <c r="N89" s="70">
        <f>1.067*'PG&amp;E 2024 DR Allocations'!N87</f>
        <v>3.223727099999979E-2</v>
      </c>
      <c r="O89" s="70">
        <f>1.067*'PG&amp;E 2024 DR Allocations'!O87</f>
        <v>3.0586621999999893E-2</v>
      </c>
    </row>
    <row r="90" spans="1:15" s="18" customFormat="1" x14ac:dyDescent="0.3">
      <c r="A90" s="126"/>
      <c r="B90" s="138"/>
      <c r="C90" s="34" t="s">
        <v>13</v>
      </c>
      <c r="D90" s="71">
        <f>1.067*'PG&amp;E 2024 DR Allocations'!D88</f>
        <v>0.51092750829999978</v>
      </c>
      <c r="E90" s="71">
        <f>1.067*'PG&amp;E 2024 DR Allocations'!E88</f>
        <v>0.53453189569999859</v>
      </c>
      <c r="F90" s="71">
        <f>1.067*'PG&amp;E 2024 DR Allocations'!F88</f>
        <v>0.47848889439999864</v>
      </c>
      <c r="G90" s="71">
        <f>1.067*'PG&amp;E 2024 DR Allocations'!G88</f>
        <v>0.50094636349999866</v>
      </c>
      <c r="H90" s="71">
        <f>1.067*'PG&amp;E 2024 DR Allocations'!H88</f>
        <v>-0.83891701299999932</v>
      </c>
      <c r="I90" s="71">
        <f>1.067*'PG&amp;E 2024 DR Allocations'!I88</f>
        <v>1.1856781419999984</v>
      </c>
      <c r="J90" s="71">
        <f>1.067*'PG&amp;E 2024 DR Allocations'!J88</f>
        <v>1.1763568299999985</v>
      </c>
      <c r="K90" s="71">
        <f>1.067*'PG&amp;E 2024 DR Allocations'!K88</f>
        <v>1.2221844799999972</v>
      </c>
      <c r="L90" s="71">
        <f>1.067*'PG&amp;E 2024 DR Allocations'!L88</f>
        <v>1.0911120659999984</v>
      </c>
      <c r="M90" s="71">
        <f>1.067*'PG&amp;E 2024 DR Allocations'!M88</f>
        <v>-0.71145852799999854</v>
      </c>
      <c r="N90" s="71">
        <f>1.067*'PG&amp;E 2024 DR Allocations'!N88</f>
        <v>0.75952111619999751</v>
      </c>
      <c r="O90" s="71">
        <f>1.067*'PG&amp;E 2024 DR Allocations'!O88</f>
        <v>0.69043638729999968</v>
      </c>
    </row>
    <row r="91" spans="1:15" x14ac:dyDescent="0.3">
      <c r="A91" s="152" t="s">
        <v>37</v>
      </c>
      <c r="B91" s="152"/>
      <c r="C91" s="110" t="s">
        <v>5</v>
      </c>
      <c r="D91" s="39">
        <f>1.067*'PG&amp;E 2024 DR Allocations'!D89</f>
        <v>5.4290268492951377</v>
      </c>
      <c r="E91" s="39">
        <f>1.067*'PG&amp;E 2024 DR Allocations'!E89</f>
        <v>5.1206873566298512</v>
      </c>
      <c r="F91" s="39">
        <f>1.067*'PG&amp;E 2024 DR Allocations'!F89</f>
        <v>4.8625566753267115</v>
      </c>
      <c r="G91" s="39">
        <f>1.067*'PG&amp;E 2024 DR Allocations'!G89</f>
        <v>5.146071959808511</v>
      </c>
      <c r="H91" s="39">
        <f>1.067*'PG&amp;E 2024 DR Allocations'!H89</f>
        <v>3.9518133979241794</v>
      </c>
      <c r="I91" s="39">
        <f>1.067*'PG&amp;E 2024 DR Allocations'!I89</f>
        <v>5.7193606856165697</v>
      </c>
      <c r="J91" s="39">
        <f>1.067*'PG&amp;E 2024 DR Allocations'!J89</f>
        <v>4.9636065535882476</v>
      </c>
      <c r="K91" s="39">
        <f>1.067*'PG&amp;E 2024 DR Allocations'!K89</f>
        <v>4.7887735416283608</v>
      </c>
      <c r="L91" s="39">
        <f>1.067*'PG&amp;E 2024 DR Allocations'!L89</f>
        <v>6.2029029331330898</v>
      </c>
      <c r="M91" s="39">
        <f>1.067*'PG&amp;E 2024 DR Allocations'!M89</f>
        <v>3.7756430523632667</v>
      </c>
      <c r="N91" s="39">
        <f>1.067*'PG&amp;E 2024 DR Allocations'!N89</f>
        <v>9.5728998077404199</v>
      </c>
      <c r="O91" s="39">
        <f>1.067*'PG&amp;E 2024 DR Allocations'!O89</f>
        <v>9.2428397379888843</v>
      </c>
    </row>
    <row r="92" spans="1:15" x14ac:dyDescent="0.3">
      <c r="A92" s="152"/>
      <c r="B92" s="152"/>
      <c r="C92" s="110" t="s">
        <v>6</v>
      </c>
      <c r="D92" s="39">
        <f>1.067*'PG&amp;E 2024 DR Allocations'!D90</f>
        <v>3.3053603215617584</v>
      </c>
      <c r="E92" s="39">
        <f>1.067*'PG&amp;E 2024 DR Allocations'!E90</f>
        <v>3.5596018984538542</v>
      </c>
      <c r="F92" s="39">
        <f>1.067*'PG&amp;E 2024 DR Allocations'!F90</f>
        <v>3.6804885158401954</v>
      </c>
      <c r="G92" s="39">
        <f>1.067*'PG&amp;E 2024 DR Allocations'!G90</f>
        <v>3.8613038193578193</v>
      </c>
      <c r="H92" s="39">
        <f>1.067*'PG&amp;E 2024 DR Allocations'!H90</f>
        <v>4.2321965759528535</v>
      </c>
      <c r="I92" s="39">
        <f>1.067*'PG&amp;E 2024 DR Allocations'!I90</f>
        <v>6.8931509383839957</v>
      </c>
      <c r="J92" s="39">
        <f>1.067*'PG&amp;E 2024 DR Allocations'!J90</f>
        <v>6.976274886972913</v>
      </c>
      <c r="K92" s="39">
        <f>1.067*'PG&amp;E 2024 DR Allocations'!K90</f>
        <v>6.5276515882939181</v>
      </c>
      <c r="L92" s="39">
        <f>1.067*'PG&amp;E 2024 DR Allocations'!L90</f>
        <v>5.3658543207503531</v>
      </c>
      <c r="M92" s="39">
        <f>1.067*'PG&amp;E 2024 DR Allocations'!M90</f>
        <v>3.9891506794280813</v>
      </c>
      <c r="N92" s="39">
        <f>1.067*'PG&amp;E 2024 DR Allocations'!N90</f>
        <v>3.4041036322973315</v>
      </c>
      <c r="O92" s="39">
        <f>1.067*'PG&amp;E 2024 DR Allocations'!O90</f>
        <v>3.3839107293106356</v>
      </c>
    </row>
    <row r="93" spans="1:15" x14ac:dyDescent="0.3">
      <c r="A93" s="152"/>
      <c r="B93" s="152"/>
      <c r="C93" s="110" t="s">
        <v>7</v>
      </c>
      <c r="D93" s="39">
        <f>1.067*'PG&amp;E 2024 DR Allocations'!D91</f>
        <v>8.3771618930215369E-2</v>
      </c>
      <c r="E93" s="39">
        <f>1.067*'PG&amp;E 2024 DR Allocations'!E91</f>
        <v>7.9426356905198059E-2</v>
      </c>
      <c r="F93" s="39">
        <f>1.067*'PG&amp;E 2024 DR Allocations'!F91</f>
        <v>6.7935955402674122E-2</v>
      </c>
      <c r="G93" s="39">
        <f>1.067*'PG&amp;E 2024 DR Allocations'!G91</f>
        <v>7.6764339014072744E-2</v>
      </c>
      <c r="H93" s="39">
        <f>1.067*'PG&amp;E 2024 DR Allocations'!H91</f>
        <v>6.8831564052814889E-2</v>
      </c>
      <c r="I93" s="39">
        <f>1.067*'PG&amp;E 2024 DR Allocations'!I91</f>
        <v>8.3944499306817161E-2</v>
      </c>
      <c r="J93" s="39">
        <f>1.067*'PG&amp;E 2024 DR Allocations'!J91</f>
        <v>8.0326977875927616E-2</v>
      </c>
      <c r="K93" s="39">
        <f>1.067*'PG&amp;E 2024 DR Allocations'!K91</f>
        <v>7.3516234148730139E-2</v>
      </c>
      <c r="L93" s="39">
        <f>1.067*'PG&amp;E 2024 DR Allocations'!L91</f>
        <v>8.3319262807679428E-2</v>
      </c>
      <c r="M93" s="39">
        <f>1.067*'PG&amp;E 2024 DR Allocations'!M91</f>
        <v>6.1029701095190722E-2</v>
      </c>
      <c r="N93" s="39">
        <f>1.067*'PG&amp;E 2024 DR Allocations'!N91</f>
        <v>0.13403683476912467</v>
      </c>
      <c r="O93" s="39">
        <f>1.067*'PG&amp;E 2024 DR Allocations'!O91</f>
        <v>0.12960507751296937</v>
      </c>
    </row>
    <row r="94" spans="1:15" x14ac:dyDescent="0.3">
      <c r="A94" s="152"/>
      <c r="B94" s="152"/>
      <c r="C94" s="110" t="s">
        <v>8</v>
      </c>
      <c r="D94" s="39">
        <f>1.067*'PG&amp;E 2024 DR Allocations'!D92</f>
        <v>0.95063394205997354</v>
      </c>
      <c r="E94" s="39">
        <f>1.067*'PG&amp;E 2024 DR Allocations'!E92</f>
        <v>0.94103023347548165</v>
      </c>
      <c r="F94" s="39">
        <f>1.067*'PG&amp;E 2024 DR Allocations'!F92</f>
        <v>0.91559630118131408</v>
      </c>
      <c r="G94" s="39">
        <f>1.067*'PG&amp;E 2024 DR Allocations'!G92</f>
        <v>0.96917156795765425</v>
      </c>
      <c r="H94" s="39">
        <f>1.067*'PG&amp;E 2024 DR Allocations'!H92</f>
        <v>1.1798786632477825</v>
      </c>
      <c r="I94" s="39">
        <f>1.067*'PG&amp;E 2024 DR Allocations'!I92</f>
        <v>1.8448127192039661</v>
      </c>
      <c r="J94" s="39">
        <f>1.067*'PG&amp;E 2024 DR Allocations'!J92</f>
        <v>1.906931207002148</v>
      </c>
      <c r="K94" s="39">
        <f>1.067*'PG&amp;E 2024 DR Allocations'!K92</f>
        <v>1.9136323644847086</v>
      </c>
      <c r="L94" s="39">
        <f>1.067*'PG&amp;E 2024 DR Allocations'!L92</f>
        <v>1.7718831968816093</v>
      </c>
      <c r="M94" s="39">
        <f>1.067*'PG&amp;E 2024 DR Allocations'!M92</f>
        <v>1.3470615240211643</v>
      </c>
      <c r="N94" s="39">
        <f>1.067*'PG&amp;E 2024 DR Allocations'!N92</f>
        <v>1.0459232589894021</v>
      </c>
      <c r="O94" s="39">
        <f>1.067*'PG&amp;E 2024 DR Allocations'!O92</f>
        <v>0.98106272218161916</v>
      </c>
    </row>
    <row r="95" spans="1:15" x14ac:dyDescent="0.3">
      <c r="A95" s="152"/>
      <c r="B95" s="152"/>
      <c r="C95" s="110" t="s">
        <v>9</v>
      </c>
      <c r="D95" s="39">
        <f>1.067*'PG&amp;E 2024 DR Allocations'!D93</f>
        <v>1.2468478117549824</v>
      </c>
      <c r="E95" s="39">
        <f>1.067*'PG&amp;E 2024 DR Allocations'!E93</f>
        <v>1.1885952308833063</v>
      </c>
      <c r="F95" s="39">
        <f>1.067*'PG&amp;E 2024 DR Allocations'!F93</f>
        <v>1.0564706697466957</v>
      </c>
      <c r="G95" s="39">
        <f>1.067*'PG&amp;E 2024 DR Allocations'!G93</f>
        <v>1.1194567607429489</v>
      </c>
      <c r="H95" s="39">
        <f>1.067*'PG&amp;E 2024 DR Allocations'!H93</f>
        <v>1.0046424555780564</v>
      </c>
      <c r="I95" s="39">
        <f>1.067*'PG&amp;E 2024 DR Allocations'!I93</f>
        <v>1.4256855295978828</v>
      </c>
      <c r="J95" s="39">
        <f>1.067*'PG&amp;E 2024 DR Allocations'!J93</f>
        <v>1.363308751438999</v>
      </c>
      <c r="K95" s="39">
        <f>1.067*'PG&amp;E 2024 DR Allocations'!K93</f>
        <v>1.2812833960574033</v>
      </c>
      <c r="L95" s="39">
        <f>1.067*'PG&amp;E 2024 DR Allocations'!L93</f>
        <v>1.5947082907825538</v>
      </c>
      <c r="M95" s="39">
        <f>1.067*'PG&amp;E 2024 DR Allocations'!M93</f>
        <v>1.1773941321260322</v>
      </c>
      <c r="N95" s="39">
        <f>1.067*'PG&amp;E 2024 DR Allocations'!N93</f>
        <v>1.8388011275733596</v>
      </c>
      <c r="O95" s="39">
        <f>1.067*'PG&amp;E 2024 DR Allocations'!O93</f>
        <v>1.807212194515178</v>
      </c>
    </row>
    <row r="96" spans="1:15" x14ac:dyDescent="0.3">
      <c r="A96" s="152"/>
      <c r="B96" s="152"/>
      <c r="C96" s="110" t="s">
        <v>10</v>
      </c>
      <c r="D96" s="39">
        <f>1.067*'PG&amp;E 2024 DR Allocations'!D94</f>
        <v>1.8481806734580033</v>
      </c>
      <c r="E96" s="39">
        <f>1.067*'PG&amp;E 2024 DR Allocations'!E94</f>
        <v>1.8484824713875938</v>
      </c>
      <c r="F96" s="39">
        <f>1.067*'PG&amp;E 2024 DR Allocations'!F94</f>
        <v>1.3695548924000409</v>
      </c>
      <c r="G96" s="39">
        <f>1.067*'PG&amp;E 2024 DR Allocations'!G94</f>
        <v>1.5429340172722434</v>
      </c>
      <c r="H96" s="39">
        <f>1.067*'PG&amp;E 2024 DR Allocations'!H94</f>
        <v>1.6934376613782316</v>
      </c>
      <c r="I96" s="39">
        <f>1.067*'PG&amp;E 2024 DR Allocations'!I94</f>
        <v>2.9362215460979431</v>
      </c>
      <c r="J96" s="39">
        <f>1.067*'PG&amp;E 2024 DR Allocations'!J94</f>
        <v>2.8743069461093422</v>
      </c>
      <c r="K96" s="39">
        <f>1.067*'PG&amp;E 2024 DR Allocations'!K94</f>
        <v>2.9515821561466171</v>
      </c>
      <c r="L96" s="39">
        <f>1.067*'PG&amp;E 2024 DR Allocations'!L94</f>
        <v>2.3370960968304293</v>
      </c>
      <c r="M96" s="39">
        <f>1.067*'PG&amp;E 2024 DR Allocations'!M94</f>
        <v>1.6236750804909852</v>
      </c>
      <c r="N96" s="39">
        <f>1.067*'PG&amp;E 2024 DR Allocations'!N94</f>
        <v>1.9409564061169089</v>
      </c>
      <c r="O96" s="39">
        <f>1.067*'PG&amp;E 2024 DR Allocations'!O94</f>
        <v>2.1492176238506158</v>
      </c>
    </row>
    <row r="97" spans="1:15" x14ac:dyDescent="0.3">
      <c r="A97" s="152"/>
      <c r="B97" s="152"/>
      <c r="C97" s="110" t="s">
        <v>11</v>
      </c>
      <c r="D97" s="39">
        <f>1.067*'PG&amp;E 2024 DR Allocations'!D95</f>
        <v>1.6758887173174715</v>
      </c>
      <c r="E97" s="39">
        <f>1.067*'PG&amp;E 2024 DR Allocations'!E95</f>
        <v>1.599048801597003</v>
      </c>
      <c r="F97" s="39">
        <f>1.067*'PG&amp;E 2024 DR Allocations'!F95</f>
        <v>1.4918226279910523</v>
      </c>
      <c r="G97" s="39">
        <f>1.067*'PG&amp;E 2024 DR Allocations'!G95</f>
        <v>1.55505944488735</v>
      </c>
      <c r="H97" s="39">
        <f>1.067*'PG&amp;E 2024 DR Allocations'!H95</f>
        <v>1.3196820441153809</v>
      </c>
      <c r="I97" s="39">
        <f>1.067*'PG&amp;E 2024 DR Allocations'!I95</f>
        <v>2.6398355596154417</v>
      </c>
      <c r="J97" s="39">
        <f>1.067*'PG&amp;E 2024 DR Allocations'!J95</f>
        <v>2.5874144241789283</v>
      </c>
      <c r="K97" s="39">
        <f>1.067*'PG&amp;E 2024 DR Allocations'!K95</f>
        <v>2.5164494949890628</v>
      </c>
      <c r="L97" s="39">
        <f>1.067*'PG&amp;E 2024 DR Allocations'!L95</f>
        <v>2.2406179800254336</v>
      </c>
      <c r="M97" s="39">
        <f>1.067*'PG&amp;E 2024 DR Allocations'!M95</f>
        <v>2.1276024838155019</v>
      </c>
      <c r="N97" s="39">
        <f>1.067*'PG&amp;E 2024 DR Allocations'!N95</f>
        <v>1.5590938282282578</v>
      </c>
      <c r="O97" s="39">
        <f>1.067*'PG&amp;E 2024 DR Allocations'!O95</f>
        <v>1.8364152927152821</v>
      </c>
    </row>
    <row r="98" spans="1:15" x14ac:dyDescent="0.3">
      <c r="A98" s="152"/>
      <c r="B98" s="152"/>
      <c r="C98" s="110" t="s">
        <v>12</v>
      </c>
      <c r="D98" s="39">
        <f>1.067*'PG&amp;E 2024 DR Allocations'!D96</f>
        <v>4.6837169886391141</v>
      </c>
      <c r="E98" s="39">
        <f>1.067*'PG&amp;E 2024 DR Allocations'!E96</f>
        <v>4.8813638859731432</v>
      </c>
      <c r="F98" s="39">
        <f>1.067*'PG&amp;E 2024 DR Allocations'!F96</f>
        <v>4.1176854456281848</v>
      </c>
      <c r="G98" s="39">
        <f>1.067*'PG&amp;E 2024 DR Allocations'!G96</f>
        <v>4.5802174951324943</v>
      </c>
      <c r="H98" s="39">
        <f>1.067*'PG&amp;E 2024 DR Allocations'!H96</f>
        <v>5.6225267662294671</v>
      </c>
      <c r="I98" s="39">
        <f>1.067*'PG&amp;E 2024 DR Allocations'!I96</f>
        <v>7.9143569752974425</v>
      </c>
      <c r="J98" s="39">
        <f>1.067*'PG&amp;E 2024 DR Allocations'!J96</f>
        <v>7.9290518058549901</v>
      </c>
      <c r="K98" s="39">
        <f>1.067*'PG&amp;E 2024 DR Allocations'!K96</f>
        <v>8.0187483645575011</v>
      </c>
      <c r="L98" s="39">
        <f>1.067*'PG&amp;E 2024 DR Allocations'!L96</f>
        <v>7.6799679534287133</v>
      </c>
      <c r="M98" s="39">
        <f>1.067*'PG&amp;E 2024 DR Allocations'!M96</f>
        <v>6.1659775651219775</v>
      </c>
      <c r="N98" s="39">
        <f>1.067*'PG&amp;E 2024 DR Allocations'!N96</f>
        <v>5.1605435999578972</v>
      </c>
      <c r="O98" s="39">
        <f>1.067*'PG&amp;E 2024 DR Allocations'!O96</f>
        <v>4.8498454888577296</v>
      </c>
    </row>
    <row r="99" spans="1:15" s="18" customFormat="1" x14ac:dyDescent="0.3">
      <c r="A99" s="152"/>
      <c r="B99" s="152"/>
      <c r="C99" s="110" t="s">
        <v>13</v>
      </c>
      <c r="D99" s="68">
        <f>1.067*'PG&amp;E 2024 DR Allocations'!D97</f>
        <v>19.223426923016653</v>
      </c>
      <c r="E99" s="68">
        <f>1.067*'PG&amp;E 2024 DR Allocations'!E97</f>
        <v>19.218236235305429</v>
      </c>
      <c r="F99" s="68">
        <f>1.067*'PG&amp;E 2024 DR Allocations'!F97</f>
        <v>17.562111083516875</v>
      </c>
      <c r="G99" s="68">
        <f>1.067*'PG&amp;E 2024 DR Allocations'!G97</f>
        <v>18.850979404173092</v>
      </c>
      <c r="H99" s="68">
        <f>1.067*'PG&amp;E 2024 DR Allocations'!H97</f>
        <v>19.073009128478766</v>
      </c>
      <c r="I99" s="68">
        <f>1.067*'PG&amp;E 2024 DR Allocations'!I97</f>
        <v>29.457368453120054</v>
      </c>
      <c r="J99" s="68">
        <f>1.067*'PG&amp;E 2024 DR Allocations'!J97</f>
        <v>28.681221553021494</v>
      </c>
      <c r="K99" s="68">
        <f>1.067*'PG&amp;E 2024 DR Allocations'!K97</f>
        <v>28.071637140306301</v>
      </c>
      <c r="L99" s="68">
        <f>1.067*'PG&amp;E 2024 DR Allocations'!L97</f>
        <v>27.276350034639858</v>
      </c>
      <c r="M99" s="68">
        <f>1.067*'PG&amp;E 2024 DR Allocations'!M97</f>
        <v>20.267534218462199</v>
      </c>
      <c r="N99" s="68">
        <f>1.067*'PG&amp;E 2024 DR Allocations'!N97</f>
        <v>24.656358495672702</v>
      </c>
      <c r="O99" s="68">
        <f>1.067*'PG&amp;E 2024 DR Allocations'!O97</f>
        <v>24.380108866932911</v>
      </c>
    </row>
    <row r="100" spans="1:15" x14ac:dyDescent="0.3">
      <c r="A100" s="194"/>
      <c r="B100" s="208"/>
      <c r="C100" s="194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</row>
    <row r="101" spans="1:15" x14ac:dyDescent="0.3">
      <c r="A101" s="152" t="s">
        <v>43</v>
      </c>
      <c r="B101" s="152"/>
      <c r="C101" s="110" t="s">
        <v>5</v>
      </c>
      <c r="D101" s="65">
        <f>SUM(D43,D91)</f>
        <v>40.878004025961289</v>
      </c>
      <c r="E101" s="65">
        <f t="shared" ref="E101:O101" si="13">SUM(E43,E91)</f>
        <v>42.926032178559758</v>
      </c>
      <c r="F101" s="65">
        <f t="shared" si="13"/>
        <v>44.013543803326712</v>
      </c>
      <c r="G101" s="65">
        <f t="shared" si="13"/>
        <v>47.074703363808503</v>
      </c>
      <c r="H101" s="65">
        <f t="shared" si="13"/>
        <v>45.453111170661835</v>
      </c>
      <c r="I101" s="65">
        <f t="shared" si="13"/>
        <v>53.224438143815981</v>
      </c>
      <c r="J101" s="65">
        <f t="shared" si="13"/>
        <v>53.192308129083621</v>
      </c>
      <c r="K101" s="65">
        <f t="shared" si="13"/>
        <v>52.483519460420013</v>
      </c>
      <c r="L101" s="65">
        <f t="shared" si="13"/>
        <v>54.734949679034884</v>
      </c>
      <c r="M101" s="65">
        <f t="shared" si="13"/>
        <v>50.003158257433164</v>
      </c>
      <c r="N101" s="65">
        <f t="shared" si="13"/>
        <v>45.839148903657119</v>
      </c>
      <c r="O101" s="65">
        <f t="shared" si="13"/>
        <v>44.802088994122911</v>
      </c>
    </row>
    <row r="102" spans="1:15" x14ac:dyDescent="0.3">
      <c r="A102" s="152"/>
      <c r="B102" s="152"/>
      <c r="C102" s="110" t="s">
        <v>6</v>
      </c>
      <c r="D102" s="65">
        <f t="shared" ref="D102:O102" si="14">SUM(D44,D92)</f>
        <v>11.133308822671832</v>
      </c>
      <c r="E102" s="65">
        <f t="shared" si="14"/>
        <v>16.514283737443073</v>
      </c>
      <c r="F102" s="65">
        <f t="shared" si="14"/>
        <v>16.295842915840197</v>
      </c>
      <c r="G102" s="65">
        <f t="shared" si="14"/>
        <v>16.831367431357819</v>
      </c>
      <c r="H102" s="65">
        <f t="shared" si="14"/>
        <v>23.977046893096364</v>
      </c>
      <c r="I102" s="65">
        <f t="shared" si="14"/>
        <v>31.129467021055127</v>
      </c>
      <c r="J102" s="65">
        <f t="shared" si="14"/>
        <v>31.925819981427768</v>
      </c>
      <c r="K102" s="65">
        <f t="shared" si="14"/>
        <v>30.356021126340419</v>
      </c>
      <c r="L102" s="65">
        <f t="shared" si="14"/>
        <v>25.513457091735887</v>
      </c>
      <c r="M102" s="65">
        <f t="shared" si="14"/>
        <v>25.83318260818433</v>
      </c>
      <c r="N102" s="65">
        <f t="shared" si="14"/>
        <v>15.173397249545793</v>
      </c>
      <c r="O102" s="65">
        <f t="shared" si="14"/>
        <v>10.978933782479881</v>
      </c>
    </row>
    <row r="103" spans="1:15" x14ac:dyDescent="0.3">
      <c r="A103" s="152"/>
      <c r="B103" s="152"/>
      <c r="C103" s="110" t="s">
        <v>7</v>
      </c>
      <c r="D103" s="65">
        <f t="shared" ref="D103:O103" si="15">SUM(D45,D93)</f>
        <v>0.68947721293341502</v>
      </c>
      <c r="E103" s="65">
        <f t="shared" si="15"/>
        <v>0.72402457641909035</v>
      </c>
      <c r="F103" s="65">
        <f t="shared" si="15"/>
        <v>0.65090591660267416</v>
      </c>
      <c r="G103" s="65">
        <f t="shared" si="15"/>
        <v>0.72094725795407277</v>
      </c>
      <c r="H103" s="65">
        <f t="shared" si="15"/>
        <v>0.69451099579281483</v>
      </c>
      <c r="I103" s="65">
        <f t="shared" si="15"/>
        <v>0.75950102918638662</v>
      </c>
      <c r="J103" s="65">
        <f t="shared" si="15"/>
        <v>1.4202974747294146</v>
      </c>
      <c r="K103" s="65">
        <f t="shared" si="15"/>
        <v>1.5124803779406102</v>
      </c>
      <c r="L103" s="65">
        <f t="shared" si="15"/>
        <v>1.3847824285277692</v>
      </c>
      <c r="M103" s="65">
        <f t="shared" si="15"/>
        <v>1.3983520510804168</v>
      </c>
      <c r="N103" s="65">
        <f t="shared" si="15"/>
        <v>0.56381625574099448</v>
      </c>
      <c r="O103" s="65">
        <f t="shared" si="15"/>
        <v>0.67627892673801249</v>
      </c>
    </row>
    <row r="104" spans="1:15" x14ac:dyDescent="0.3">
      <c r="A104" s="152"/>
      <c r="B104" s="152"/>
      <c r="C104" s="110" t="s">
        <v>8</v>
      </c>
      <c r="D104" s="65">
        <f t="shared" ref="D104:O104" si="16">SUM(D46,D94)</f>
        <v>48.67238233607241</v>
      </c>
      <c r="E104" s="65">
        <f t="shared" si="16"/>
        <v>47.923879987808888</v>
      </c>
      <c r="F104" s="65">
        <f t="shared" si="16"/>
        <v>52.366346971181315</v>
      </c>
      <c r="G104" s="65">
        <f t="shared" si="16"/>
        <v>54.410602797957658</v>
      </c>
      <c r="H104" s="65">
        <f t="shared" si="16"/>
        <v>53.342709886755102</v>
      </c>
      <c r="I104" s="65">
        <f t="shared" si="16"/>
        <v>59.764666267772846</v>
      </c>
      <c r="J104" s="65">
        <f t="shared" si="16"/>
        <v>59.201674948209188</v>
      </c>
      <c r="K104" s="65">
        <f t="shared" si="16"/>
        <v>57.989881724809081</v>
      </c>
      <c r="L104" s="65">
        <f t="shared" si="16"/>
        <v>54.787742436825013</v>
      </c>
      <c r="M104" s="65">
        <f t="shared" si="16"/>
        <v>56.874058827008795</v>
      </c>
      <c r="N104" s="65">
        <f t="shared" si="16"/>
        <v>50.090497016160953</v>
      </c>
      <c r="O104" s="65">
        <f t="shared" si="16"/>
        <v>47.345909352278007</v>
      </c>
    </row>
    <row r="105" spans="1:15" x14ac:dyDescent="0.3">
      <c r="A105" s="152"/>
      <c r="B105" s="152"/>
      <c r="C105" s="110" t="s">
        <v>9</v>
      </c>
      <c r="D105" s="65">
        <f t="shared" ref="D105:O105" si="17">SUM(D47,D95)</f>
        <v>4.6819561853969498</v>
      </c>
      <c r="E105" s="65">
        <f t="shared" si="17"/>
        <v>4.3402527287661465</v>
      </c>
      <c r="F105" s="65">
        <f t="shared" si="17"/>
        <v>3.2755216665466955</v>
      </c>
      <c r="G105" s="65">
        <f t="shared" si="17"/>
        <v>3.1887444911429483</v>
      </c>
      <c r="H105" s="65">
        <f t="shared" si="17"/>
        <v>3.4277813358374063</v>
      </c>
      <c r="I105" s="65">
        <f t="shared" si="17"/>
        <v>4.5920366292469961</v>
      </c>
      <c r="J105" s="65">
        <f t="shared" si="17"/>
        <v>4.6658974377351363</v>
      </c>
      <c r="K105" s="65">
        <f t="shared" si="17"/>
        <v>4.7723628191643455</v>
      </c>
      <c r="L105" s="65">
        <f t="shared" si="17"/>
        <v>4.9555574163426979</v>
      </c>
      <c r="M105" s="65">
        <f t="shared" si="17"/>
        <v>4.173599753407129</v>
      </c>
      <c r="N105" s="65">
        <f t="shared" si="17"/>
        <v>5.0843938650096518</v>
      </c>
      <c r="O105" s="65">
        <f t="shared" si="17"/>
        <v>5.0548024228343378</v>
      </c>
    </row>
    <row r="106" spans="1:15" x14ac:dyDescent="0.3">
      <c r="A106" s="152"/>
      <c r="B106" s="152"/>
      <c r="C106" s="110" t="s">
        <v>10</v>
      </c>
      <c r="D106" s="65">
        <f t="shared" ref="D106:O106" si="18">SUM(D48,D96)</f>
        <v>12.450033977367301</v>
      </c>
      <c r="E106" s="65">
        <f t="shared" si="18"/>
        <v>15.010622512738829</v>
      </c>
      <c r="F106" s="65">
        <f t="shared" si="18"/>
        <v>15.778824382400042</v>
      </c>
      <c r="G106" s="65">
        <f t="shared" si="18"/>
        <v>15.335658897272243</v>
      </c>
      <c r="H106" s="65">
        <f t="shared" si="18"/>
        <v>15.969693084431428</v>
      </c>
      <c r="I106" s="65">
        <f t="shared" si="18"/>
        <v>19.514921549231552</v>
      </c>
      <c r="J106" s="65">
        <f t="shared" si="18"/>
        <v>18.426829022494179</v>
      </c>
      <c r="K106" s="65">
        <f t="shared" si="18"/>
        <v>18.744285566785621</v>
      </c>
      <c r="L106" s="65">
        <f t="shared" si="18"/>
        <v>17.313772497463596</v>
      </c>
      <c r="M106" s="65">
        <f t="shared" si="18"/>
        <v>16.4564485107656</v>
      </c>
      <c r="N106" s="65">
        <f t="shared" si="18"/>
        <v>15.827449934482996</v>
      </c>
      <c r="O106" s="65">
        <f t="shared" si="18"/>
        <v>15.150749426027939</v>
      </c>
    </row>
    <row r="107" spans="1:15" x14ac:dyDescent="0.3">
      <c r="A107" s="152"/>
      <c r="B107" s="152"/>
      <c r="C107" s="110" t="s">
        <v>11</v>
      </c>
      <c r="D107" s="65">
        <f t="shared" ref="D107:O107" si="19">SUM(D49,D97)</f>
        <v>8.632333879613757</v>
      </c>
      <c r="E107" s="65">
        <f t="shared" si="19"/>
        <v>8.2798376781305087</v>
      </c>
      <c r="F107" s="65">
        <f t="shared" si="19"/>
        <v>8.4374226365910534</v>
      </c>
      <c r="G107" s="65">
        <f t="shared" si="19"/>
        <v>8.0043537930873505</v>
      </c>
      <c r="H107" s="65">
        <f t="shared" si="19"/>
        <v>6.5412229033523461</v>
      </c>
      <c r="I107" s="65">
        <f t="shared" si="19"/>
        <v>10.058619717962451</v>
      </c>
      <c r="J107" s="65">
        <f t="shared" si="19"/>
        <v>11.326698136181676</v>
      </c>
      <c r="K107" s="65">
        <f t="shared" si="19"/>
        <v>15.123463251140041</v>
      </c>
      <c r="L107" s="65">
        <f t="shared" si="19"/>
        <v>15.014985368975747</v>
      </c>
      <c r="M107" s="65">
        <f t="shared" si="19"/>
        <v>9.6370759962430395</v>
      </c>
      <c r="N107" s="65">
        <f t="shared" si="19"/>
        <v>9.6860528755457533</v>
      </c>
      <c r="O107" s="65">
        <f t="shared" si="19"/>
        <v>8.2527727036230232</v>
      </c>
    </row>
    <row r="108" spans="1:15" x14ac:dyDescent="0.3">
      <c r="A108" s="152"/>
      <c r="B108" s="152"/>
      <c r="C108" s="110" t="s">
        <v>12</v>
      </c>
      <c r="D108" s="65">
        <f t="shared" ref="D108:O108" si="20">SUM(D50,D98)</f>
        <v>47.349886170462831</v>
      </c>
      <c r="E108" s="65">
        <f t="shared" si="20"/>
        <v>49.923218271349029</v>
      </c>
      <c r="F108" s="65">
        <f t="shared" si="20"/>
        <v>53.990123313628182</v>
      </c>
      <c r="G108" s="65">
        <f t="shared" si="20"/>
        <v>56.323104229132497</v>
      </c>
      <c r="H108" s="65">
        <f t="shared" si="20"/>
        <v>63.391177136429469</v>
      </c>
      <c r="I108" s="65">
        <f t="shared" si="20"/>
        <v>76.504329512804688</v>
      </c>
      <c r="J108" s="65">
        <f t="shared" si="20"/>
        <v>81.141603523708184</v>
      </c>
      <c r="K108" s="65">
        <f t="shared" si="20"/>
        <v>78.194881256016672</v>
      </c>
      <c r="L108" s="65">
        <f t="shared" si="20"/>
        <v>71.858241109601465</v>
      </c>
      <c r="M108" s="65">
        <f t="shared" si="20"/>
        <v>73.600828941484494</v>
      </c>
      <c r="N108" s="65">
        <f t="shared" si="20"/>
        <v>50.639745714063089</v>
      </c>
      <c r="O108" s="65">
        <f t="shared" si="20"/>
        <v>47.168375956844741</v>
      </c>
    </row>
    <row r="109" spans="1:15" x14ac:dyDescent="0.3">
      <c r="A109" s="152"/>
      <c r="B109" s="152"/>
      <c r="C109" s="110" t="s">
        <v>13</v>
      </c>
      <c r="D109" s="68">
        <f>SUM(D101:D108)</f>
        <v>174.48738261047978</v>
      </c>
      <c r="E109" s="68">
        <f t="shared" ref="E109:O109" si="21">SUM(E101:E108)</f>
        <v>185.64215167121534</v>
      </c>
      <c r="F109" s="68">
        <f t="shared" si="21"/>
        <v>194.80853160611687</v>
      </c>
      <c r="G109" s="68">
        <f t="shared" si="21"/>
        <v>201.88948226171311</v>
      </c>
      <c r="H109" s="68">
        <f t="shared" si="21"/>
        <v>212.79725340635676</v>
      </c>
      <c r="I109" s="68">
        <f t="shared" si="21"/>
        <v>255.547979871076</v>
      </c>
      <c r="J109" s="68">
        <f t="shared" si="21"/>
        <v>261.30112865356921</v>
      </c>
      <c r="K109" s="68">
        <f t="shared" si="21"/>
        <v>259.17689558261679</v>
      </c>
      <c r="L109" s="68">
        <f t="shared" si="21"/>
        <v>245.56348802850704</v>
      </c>
      <c r="M109" s="68">
        <f t="shared" si="21"/>
        <v>237.97670494560697</v>
      </c>
      <c r="N109" s="68">
        <f t="shared" si="21"/>
        <v>192.90450181420633</v>
      </c>
      <c r="O109" s="68">
        <f t="shared" si="21"/>
        <v>179.42991156494884</v>
      </c>
    </row>
    <row r="110" spans="1:15" x14ac:dyDescent="0.3">
      <c r="A110" s="19"/>
      <c r="B110" s="88"/>
      <c r="C110" s="89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 x14ac:dyDescent="0.3">
      <c r="A111" s="19"/>
      <c r="B111" s="88"/>
      <c r="C111" s="89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x14ac:dyDescent="0.3">
      <c r="A112" s="147" t="s">
        <v>18</v>
      </c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</row>
    <row r="113" spans="1:15" x14ac:dyDescent="0.3">
      <c r="A113" s="147" t="s">
        <v>19</v>
      </c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</row>
    <row r="114" spans="1:15" x14ac:dyDescent="0.3">
      <c r="A114" s="146" t="s">
        <v>20</v>
      </c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</row>
    <row r="117" spans="1:15" ht="37.200000000000003" customHeight="1" x14ac:dyDescent="0.3">
      <c r="A117" s="139" t="s">
        <v>26</v>
      </c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</row>
  </sheetData>
  <mergeCells count="28">
    <mergeCell ref="A82:A90"/>
    <mergeCell ref="B82:B90"/>
    <mergeCell ref="A91:B99"/>
    <mergeCell ref="A112:O112"/>
    <mergeCell ref="A117:O117"/>
    <mergeCell ref="A114:O114"/>
    <mergeCell ref="A113:O113"/>
    <mergeCell ref="A101:B109"/>
    <mergeCell ref="A1:O1"/>
    <mergeCell ref="A2:O2"/>
    <mergeCell ref="A3:O3"/>
    <mergeCell ref="A5:O5"/>
    <mergeCell ref="B4:O4"/>
    <mergeCell ref="A55:A63"/>
    <mergeCell ref="B55:B63"/>
    <mergeCell ref="A64:A72"/>
    <mergeCell ref="B64:B72"/>
    <mergeCell ref="A73:A81"/>
    <mergeCell ref="B73:B81"/>
    <mergeCell ref="B7:B15"/>
    <mergeCell ref="A7:A15"/>
    <mergeCell ref="A43:B51"/>
    <mergeCell ref="B34:B42"/>
    <mergeCell ref="A34:A42"/>
    <mergeCell ref="B25:B33"/>
    <mergeCell ref="A25:A33"/>
    <mergeCell ref="B16:B24"/>
    <mergeCell ref="A16:A24"/>
  </mergeCells>
  <pageMargins left="0.75" right="0.75" top="1" bottom="1" header="0.5" footer="0.5"/>
  <pageSetup orientation="portrait" horizontalDpi="1200" verticalDpi="1200" r:id="rId1"/>
  <headerFooter>
    <oddFooter>&amp;R&amp;9&amp;F</oddFooter>
  </headerFooter>
  <ignoredErrors>
    <ignoredError sqref="B4 B55:B90 B7 B16:B42" numberStoredAsText="1"/>
    <ignoredError sqref="D15 E15:O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7"/>
  <sheetViews>
    <sheetView zoomScale="80" zoomScaleNormal="80" workbookViewId="0">
      <selection activeCell="A107" sqref="A107"/>
    </sheetView>
  </sheetViews>
  <sheetFormatPr defaultColWidth="11" defaultRowHeight="15.6" x14ac:dyDescent="0.3"/>
  <cols>
    <col min="1" max="1" width="55.5" bestFit="1" customWidth="1"/>
    <col min="2" max="2" width="8.69921875" bestFit="1" customWidth="1"/>
    <col min="3" max="3" width="28.5" customWidth="1"/>
    <col min="4" max="4" width="8.8984375" bestFit="1" customWidth="1"/>
    <col min="5" max="5" width="9.09765625" bestFit="1" customWidth="1"/>
    <col min="6" max="6" width="9.19921875" bestFit="1" customWidth="1"/>
    <col min="7" max="7" width="6.19921875" bestFit="1" customWidth="1"/>
    <col min="8" max="8" width="9.5" bestFit="1" customWidth="1"/>
    <col min="9" max="10" width="8.3984375" customWidth="1"/>
    <col min="11" max="11" width="9.19921875" bestFit="1" customWidth="1"/>
    <col min="12" max="12" width="9.09765625" bestFit="1" customWidth="1"/>
    <col min="13" max="13" width="8.8984375" bestFit="1" customWidth="1"/>
    <col min="14" max="14" width="9.5" bestFit="1" customWidth="1"/>
    <col min="15" max="15" width="9.19921875" bestFit="1" customWidth="1"/>
  </cols>
  <sheetData>
    <row r="1" spans="1:15" x14ac:dyDescent="0.3">
      <c r="A1" s="155" t="s">
        <v>41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</row>
    <row r="2" spans="1:15" ht="18" customHeight="1" x14ac:dyDescent="0.3">
      <c r="A2" s="141" t="s">
        <v>28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x14ac:dyDescent="0.3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ht="10.199999999999999" customHeight="1" x14ac:dyDescent="0.3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5" x14ac:dyDescent="0.3">
      <c r="A5" s="45" t="s">
        <v>31</v>
      </c>
      <c r="B5" s="92" t="s">
        <v>1</v>
      </c>
      <c r="C5" s="13" t="s">
        <v>2</v>
      </c>
      <c r="D5" s="14">
        <v>45678</v>
      </c>
      <c r="E5" s="14">
        <v>45709</v>
      </c>
      <c r="F5" s="14">
        <v>45737</v>
      </c>
      <c r="G5" s="14">
        <v>45768</v>
      </c>
      <c r="H5" s="14">
        <v>45798</v>
      </c>
      <c r="I5" s="14">
        <v>45829</v>
      </c>
      <c r="J5" s="14">
        <v>45859</v>
      </c>
      <c r="K5" s="14">
        <v>45890</v>
      </c>
      <c r="L5" s="14">
        <v>45921</v>
      </c>
      <c r="M5" s="14">
        <v>45951</v>
      </c>
      <c r="N5" s="14">
        <v>45982</v>
      </c>
      <c r="O5" s="14">
        <v>46012</v>
      </c>
    </row>
    <row r="6" spans="1:15" x14ac:dyDescent="0.3">
      <c r="A6" s="161" t="s">
        <v>32</v>
      </c>
      <c r="B6" s="158">
        <v>1</v>
      </c>
      <c r="C6" s="100" t="s">
        <v>5</v>
      </c>
      <c r="D6" s="51">
        <v>33.223033905029197</v>
      </c>
      <c r="E6" s="51">
        <v>35.431438446044901</v>
      </c>
      <c r="F6" s="51">
        <v>36.692583999999997</v>
      </c>
      <c r="G6" s="51">
        <v>39.295811999999998</v>
      </c>
      <c r="H6" s="51">
        <v>36.066304000000002</v>
      </c>
      <c r="I6" s="51">
        <v>38.672611236572202</v>
      </c>
      <c r="J6" s="51">
        <v>38.436161041259702</v>
      </c>
      <c r="K6" s="51">
        <v>38.226387023925703</v>
      </c>
      <c r="L6" s="51">
        <v>39.374950408935497</v>
      </c>
      <c r="M6" s="51">
        <v>38.525222778320298</v>
      </c>
      <c r="N6" s="51">
        <v>34.872661590576101</v>
      </c>
      <c r="O6" s="51">
        <v>33.640731811523402</v>
      </c>
    </row>
    <row r="7" spans="1:15" x14ac:dyDescent="0.3">
      <c r="A7" s="162"/>
      <c r="B7" s="159"/>
      <c r="C7" s="100" t="s">
        <v>6</v>
      </c>
      <c r="D7" s="51">
        <v>7.3364090919494602</v>
      </c>
      <c r="E7" s="51">
        <v>12.1412200927734</v>
      </c>
      <c r="F7" s="51">
        <v>11.823200000000002</v>
      </c>
      <c r="G7" s="51">
        <v>12.155636000000001</v>
      </c>
      <c r="H7" s="51">
        <v>13.062659200000002</v>
      </c>
      <c r="I7" s="51">
        <v>14.115139961242599</v>
      </c>
      <c r="J7" s="51">
        <v>11.608400344848601</v>
      </c>
      <c r="K7" s="51">
        <v>9.9634361267089808</v>
      </c>
      <c r="L7" s="51">
        <v>9.2974109649658203</v>
      </c>
      <c r="M7" s="51">
        <v>13.62486743927</v>
      </c>
      <c r="N7" s="51">
        <v>11.0974531173706</v>
      </c>
      <c r="O7" s="51">
        <v>7.1822700500488201</v>
      </c>
    </row>
    <row r="8" spans="1:15" x14ac:dyDescent="0.3">
      <c r="A8" s="162"/>
      <c r="B8" s="159"/>
      <c r="C8" s="100" t="s">
        <v>7</v>
      </c>
      <c r="D8" s="51">
        <v>0.56767159700393599</v>
      </c>
      <c r="E8" s="51">
        <v>0.60412204265594405</v>
      </c>
      <c r="F8" s="51">
        <v>0.54636360000000006</v>
      </c>
      <c r="G8" s="51">
        <v>0.60373282000000006</v>
      </c>
      <c r="H8" s="51">
        <v>0.58639121999999999</v>
      </c>
      <c r="I8" s="51">
        <v>0.63313639163970903</v>
      </c>
      <c r="J8" s="51">
        <v>0.56137019395828203</v>
      </c>
      <c r="K8" s="51">
        <v>0.64321434497833196</v>
      </c>
      <c r="L8" s="51">
        <v>0.65614914894104004</v>
      </c>
      <c r="M8" s="51">
        <v>0.68975663185119596</v>
      </c>
      <c r="N8" s="51">
        <v>0.40279233455657898</v>
      </c>
      <c r="O8" s="51">
        <v>0.51234662532806297</v>
      </c>
    </row>
    <row r="9" spans="1:15" x14ac:dyDescent="0.3">
      <c r="A9" s="162"/>
      <c r="B9" s="159"/>
      <c r="C9" s="100" t="s">
        <v>8</v>
      </c>
      <c r="D9" s="51">
        <v>44.725162506103501</v>
      </c>
      <c r="E9" s="51">
        <v>44.032661437988203</v>
      </c>
      <c r="F9" s="51">
        <v>48.220010000000002</v>
      </c>
      <c r="G9" s="51">
        <v>50.085690000000007</v>
      </c>
      <c r="H9" s="51">
        <v>46.949872000000006</v>
      </c>
      <c r="I9" s="51">
        <v>51.055412292480398</v>
      </c>
      <c r="J9" s="51">
        <v>49.4381294250488</v>
      </c>
      <c r="K9" s="51">
        <v>48.462532043457003</v>
      </c>
      <c r="L9" s="51">
        <v>46.362422943115199</v>
      </c>
      <c r="M9" s="51">
        <v>49.359657287597599</v>
      </c>
      <c r="N9" s="51">
        <v>46.768882751464801</v>
      </c>
      <c r="O9" s="51">
        <v>44.2133979797363</v>
      </c>
    </row>
    <row r="10" spans="1:15" x14ac:dyDescent="0.3">
      <c r="A10" s="162"/>
      <c r="B10" s="159"/>
      <c r="C10" s="100" t="s">
        <v>9</v>
      </c>
      <c r="D10" s="51">
        <v>3.2194080352783199</v>
      </c>
      <c r="E10" s="51">
        <v>2.9537558555603001</v>
      </c>
      <c r="F10" s="51">
        <v>2.0797103999999997</v>
      </c>
      <c r="G10" s="51">
        <v>1.9393511999999997</v>
      </c>
      <c r="H10" s="51">
        <v>1.5813536000000001</v>
      </c>
      <c r="I10" s="51">
        <v>1.8310247659683201</v>
      </c>
      <c r="J10" s="51">
        <v>1.63736689090728</v>
      </c>
      <c r="K10" s="51">
        <v>1.90941226482391</v>
      </c>
      <c r="L10" s="51">
        <v>1.85151875019073</v>
      </c>
      <c r="M10" s="51">
        <v>1.8273512125015201</v>
      </c>
      <c r="N10" s="51">
        <v>3.08979272842407</v>
      </c>
      <c r="O10" s="51">
        <v>3.0556645393371502</v>
      </c>
    </row>
    <row r="11" spans="1:15" x14ac:dyDescent="0.3">
      <c r="A11" s="162"/>
      <c r="B11" s="159"/>
      <c r="C11" s="100" t="s">
        <v>10</v>
      </c>
      <c r="D11" s="51">
        <v>9.9361324310302699</v>
      </c>
      <c r="E11" s="51">
        <v>12.335651397705</v>
      </c>
      <c r="F11" s="51">
        <v>13.504470000000001</v>
      </c>
      <c r="G11" s="51">
        <v>12.926640000000001</v>
      </c>
      <c r="H11" s="51">
        <v>12</v>
      </c>
      <c r="I11" s="51">
        <v>13.252325057983301</v>
      </c>
      <c r="J11" s="51">
        <v>12.3469133377075</v>
      </c>
      <c r="K11" s="51">
        <v>12.649052619934</v>
      </c>
      <c r="L11" s="51">
        <v>12.245992660522401</v>
      </c>
      <c r="M11" s="51">
        <v>12.9627695083618</v>
      </c>
      <c r="N11" s="51">
        <v>13.0145206451416</v>
      </c>
      <c r="O11" s="51">
        <v>12.185128211975</v>
      </c>
    </row>
    <row r="12" spans="1:15" x14ac:dyDescent="0.3">
      <c r="A12" s="162"/>
      <c r="B12" s="159"/>
      <c r="C12" s="100" t="s">
        <v>11</v>
      </c>
      <c r="D12" s="51">
        <v>6.5196299552917401</v>
      </c>
      <c r="E12" s="51">
        <v>6.2612829208373997</v>
      </c>
      <c r="F12" s="51">
        <v>6.509465800000001</v>
      </c>
      <c r="G12" s="51">
        <v>6.0443245999999995</v>
      </c>
      <c r="H12" s="51">
        <v>5</v>
      </c>
      <c r="I12" s="51">
        <v>5.2336568832397399</v>
      </c>
      <c r="J12" s="51">
        <v>6.0762743949890101</v>
      </c>
      <c r="K12" s="51">
        <v>8.9100179672241193</v>
      </c>
      <c r="L12" s="51">
        <v>9.7079362869262606</v>
      </c>
      <c r="M12" s="51">
        <v>5.1673116683959899</v>
      </c>
      <c r="N12" s="51">
        <v>7.6568970680236799</v>
      </c>
      <c r="O12" s="51">
        <v>6.0414667129516602</v>
      </c>
    </row>
    <row r="13" spans="1:15" x14ac:dyDescent="0.3">
      <c r="A13" s="162"/>
      <c r="B13" s="159"/>
      <c r="C13" s="100" t="s">
        <v>12</v>
      </c>
      <c r="D13" s="51">
        <v>39.987037658691399</v>
      </c>
      <c r="E13" s="51">
        <v>42.213546752929602</v>
      </c>
      <c r="F13" s="51">
        <v>46.740804000000004</v>
      </c>
      <c r="G13" s="51">
        <v>48.493802000000002</v>
      </c>
      <c r="H13" s="51">
        <v>47</v>
      </c>
      <c r="I13" s="51">
        <v>53.261100769042898</v>
      </c>
      <c r="J13" s="51">
        <v>52.094856262207003</v>
      </c>
      <c r="K13" s="51">
        <v>47.927791595458899</v>
      </c>
      <c r="L13" s="51">
        <v>46.991729736328097</v>
      </c>
      <c r="M13" s="51">
        <v>52.4795722961425</v>
      </c>
      <c r="N13" s="51">
        <v>42.929550170898402</v>
      </c>
      <c r="O13" s="51">
        <v>39.956901550292898</v>
      </c>
    </row>
    <row r="14" spans="1:15" x14ac:dyDescent="0.3">
      <c r="A14" s="163"/>
      <c r="B14" s="160"/>
      <c r="C14" s="101" t="s">
        <v>13</v>
      </c>
      <c r="D14" s="59">
        <f>SUM(D6:D13)</f>
        <v>145.51448518037782</v>
      </c>
      <c r="E14" s="59">
        <f t="shared" ref="E14:O14" si="0">SUM(E6:E13)</f>
        <v>155.97367894649474</v>
      </c>
      <c r="F14" s="59">
        <f t="shared" si="0"/>
        <v>166.1166078</v>
      </c>
      <c r="G14" s="59">
        <f t="shared" si="0"/>
        <v>171.54498862000003</v>
      </c>
      <c r="H14" s="59">
        <f t="shared" si="0"/>
        <v>162.24658002000001</v>
      </c>
      <c r="I14" s="59">
        <f t="shared" si="0"/>
        <v>178.05440735816916</v>
      </c>
      <c r="J14" s="59">
        <f t="shared" si="0"/>
        <v>172.19947189092619</v>
      </c>
      <c r="K14" s="59">
        <f t="shared" si="0"/>
        <v>168.69184398651095</v>
      </c>
      <c r="L14" s="59">
        <f t="shared" si="0"/>
        <v>166.48811089992506</v>
      </c>
      <c r="M14" s="59">
        <f t="shared" si="0"/>
        <v>174.63650882244093</v>
      </c>
      <c r="N14" s="59">
        <f t="shared" si="0"/>
        <v>159.83255040645585</v>
      </c>
      <c r="O14" s="59">
        <f t="shared" si="0"/>
        <v>146.78790748119329</v>
      </c>
    </row>
    <row r="15" spans="1:15" x14ac:dyDescent="0.3">
      <c r="A15" s="161" t="s">
        <v>44</v>
      </c>
      <c r="B15" s="158">
        <v>1</v>
      </c>
      <c r="C15" s="100" t="s">
        <v>5</v>
      </c>
      <c r="D15" s="51">
        <v>0</v>
      </c>
      <c r="E15" s="51">
        <v>0</v>
      </c>
      <c r="F15" s="51">
        <v>0</v>
      </c>
      <c r="G15" s="51">
        <v>0</v>
      </c>
      <c r="H15" s="51">
        <v>0.84819620000000007</v>
      </c>
      <c r="I15" s="51">
        <v>1.423951</v>
      </c>
      <c r="J15" s="51">
        <v>2.6742849999999998</v>
      </c>
      <c r="K15" s="51">
        <v>2.8729779999999998</v>
      </c>
      <c r="L15" s="51">
        <v>2.116927</v>
      </c>
      <c r="M15" s="51">
        <v>2.0436510000000001</v>
      </c>
      <c r="N15" s="51">
        <v>0</v>
      </c>
      <c r="O15" s="51">
        <v>0</v>
      </c>
    </row>
    <row r="16" spans="1:15" x14ac:dyDescent="0.3">
      <c r="A16" s="162"/>
      <c r="B16" s="159"/>
      <c r="C16" s="100" t="s">
        <v>6</v>
      </c>
      <c r="D16" s="51">
        <v>0</v>
      </c>
      <c r="E16" s="51">
        <v>0</v>
      </c>
      <c r="F16" s="51">
        <v>0</v>
      </c>
      <c r="G16" s="51">
        <v>0</v>
      </c>
      <c r="H16" s="51">
        <v>4.0491456000000001</v>
      </c>
      <c r="I16" s="51">
        <v>5.2115929999999997</v>
      </c>
      <c r="J16" s="51">
        <v>8.2877080000000003</v>
      </c>
      <c r="K16" s="51">
        <v>8.9561430000000009</v>
      </c>
      <c r="L16" s="51">
        <v>7.267684</v>
      </c>
      <c r="M16" s="51">
        <v>5.8384080000000003</v>
      </c>
      <c r="N16" s="51">
        <v>0</v>
      </c>
      <c r="O16" s="51">
        <v>0</v>
      </c>
    </row>
    <row r="17" spans="1:15" x14ac:dyDescent="0.3">
      <c r="A17" s="162"/>
      <c r="B17" s="159"/>
      <c r="C17" s="100" t="s">
        <v>7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0.69445970000000001</v>
      </c>
      <c r="K17" s="51">
        <v>0.7053931</v>
      </c>
      <c r="L17" s="51">
        <v>0.56359139999999996</v>
      </c>
      <c r="M17" s="51">
        <v>0.56359139999999996</v>
      </c>
      <c r="N17" s="51">
        <v>0</v>
      </c>
      <c r="O17" s="51">
        <v>0</v>
      </c>
    </row>
    <row r="18" spans="1:15" x14ac:dyDescent="0.3">
      <c r="A18" s="162"/>
      <c r="B18" s="159"/>
      <c r="C18" s="100" t="s">
        <v>8</v>
      </c>
      <c r="D18" s="51">
        <v>0</v>
      </c>
      <c r="E18" s="51">
        <v>0</v>
      </c>
      <c r="F18" s="51">
        <v>0</v>
      </c>
      <c r="G18" s="51">
        <v>0</v>
      </c>
      <c r="H18" s="51">
        <v>1.3295082000000003</v>
      </c>
      <c r="I18" s="51">
        <v>1.907769</v>
      </c>
      <c r="J18" s="51">
        <v>2.8998309999999998</v>
      </c>
      <c r="K18" s="51">
        <v>2.7197830000000001</v>
      </c>
      <c r="L18" s="51">
        <v>2.3621080000000001</v>
      </c>
      <c r="M18" s="51">
        <v>2.0562839999999998</v>
      </c>
      <c r="N18" s="51">
        <v>0</v>
      </c>
      <c r="O18" s="51">
        <v>0</v>
      </c>
    </row>
    <row r="19" spans="1:15" x14ac:dyDescent="0.3">
      <c r="A19" s="162"/>
      <c r="B19" s="159"/>
      <c r="C19" s="100" t="s">
        <v>9</v>
      </c>
      <c r="D19" s="51">
        <v>0</v>
      </c>
      <c r="E19" s="51">
        <v>0</v>
      </c>
      <c r="F19" s="51">
        <v>0</v>
      </c>
      <c r="G19" s="51">
        <v>0</v>
      </c>
      <c r="H19" s="51">
        <v>0.27695397999999999</v>
      </c>
      <c r="I19" s="51">
        <v>0.39486599999999999</v>
      </c>
      <c r="J19" s="51">
        <v>0.77072410000000002</v>
      </c>
      <c r="K19" s="51">
        <v>0.72992869999999999</v>
      </c>
      <c r="L19" s="51">
        <v>0.60964249999999998</v>
      </c>
      <c r="M19" s="51">
        <v>0.4563082</v>
      </c>
      <c r="N19" s="51">
        <v>0</v>
      </c>
      <c r="O19" s="51">
        <v>0</v>
      </c>
    </row>
    <row r="20" spans="1:15" x14ac:dyDescent="0.3">
      <c r="A20" s="162"/>
      <c r="B20" s="159"/>
      <c r="C20" s="100" t="s">
        <v>10</v>
      </c>
      <c r="D20" s="51">
        <v>0</v>
      </c>
      <c r="E20" s="51">
        <v>0</v>
      </c>
      <c r="F20" s="51">
        <v>0</v>
      </c>
      <c r="G20" s="51">
        <v>0</v>
      </c>
      <c r="H20" s="51">
        <v>7.6904139999999996E-2</v>
      </c>
      <c r="I20" s="51">
        <v>0.1242026</v>
      </c>
      <c r="J20" s="51">
        <v>4.3135699999999999E-2</v>
      </c>
      <c r="K20" s="51">
        <v>4.6985300000000001E-2</v>
      </c>
      <c r="L20" s="51">
        <v>0.29682500000000001</v>
      </c>
      <c r="M20" s="51">
        <v>0.2127908</v>
      </c>
      <c r="N20" s="51">
        <v>0</v>
      </c>
      <c r="O20" s="51">
        <v>0</v>
      </c>
    </row>
    <row r="21" spans="1:15" x14ac:dyDescent="0.3">
      <c r="A21" s="162"/>
      <c r="B21" s="159"/>
      <c r="C21" s="100" t="s">
        <v>11</v>
      </c>
      <c r="D21" s="51">
        <v>0</v>
      </c>
      <c r="E21" s="51">
        <v>0</v>
      </c>
      <c r="F21" s="51">
        <v>0</v>
      </c>
      <c r="G21" s="51">
        <v>0</v>
      </c>
      <c r="H21" s="51">
        <v>0.32090517999999996</v>
      </c>
      <c r="I21" s="51">
        <v>0.64036130000000002</v>
      </c>
      <c r="J21" s="51">
        <v>1.094125</v>
      </c>
      <c r="K21" s="51">
        <v>1.909041</v>
      </c>
      <c r="L21" s="51">
        <v>1.4926029999999999</v>
      </c>
      <c r="M21" s="51">
        <v>1.4926029999999999</v>
      </c>
      <c r="N21" s="51">
        <v>0</v>
      </c>
      <c r="O21" s="51">
        <v>0</v>
      </c>
    </row>
    <row r="22" spans="1:15" x14ac:dyDescent="0.3">
      <c r="A22" s="162"/>
      <c r="B22" s="159"/>
      <c r="C22" s="100" t="s">
        <v>12</v>
      </c>
      <c r="D22" s="51">
        <v>0</v>
      </c>
      <c r="E22" s="51">
        <v>0</v>
      </c>
      <c r="F22" s="51">
        <v>0</v>
      </c>
      <c r="G22" s="51">
        <v>0</v>
      </c>
      <c r="H22" s="51">
        <v>6.1411905999999998</v>
      </c>
      <c r="I22" s="51">
        <v>8.6016879999999993</v>
      </c>
      <c r="J22" s="51">
        <v>14.115539999999999</v>
      </c>
      <c r="K22" s="51">
        <v>15.543150000000001</v>
      </c>
      <c r="L22" s="51">
        <v>11.276870000000001</v>
      </c>
      <c r="M22" s="51">
        <v>9.6555250000000008</v>
      </c>
      <c r="N22" s="51">
        <v>0</v>
      </c>
      <c r="O22" s="51">
        <v>0</v>
      </c>
    </row>
    <row r="23" spans="1:15" x14ac:dyDescent="0.3">
      <c r="A23" s="163"/>
      <c r="B23" s="160"/>
      <c r="C23" s="101" t="s">
        <v>13</v>
      </c>
      <c r="D23" s="59">
        <f>SUM(D15:D22)</f>
        <v>0</v>
      </c>
      <c r="E23" s="59">
        <f t="shared" ref="E23:O23" si="1">SUM(E15:E22)</f>
        <v>0</v>
      </c>
      <c r="F23" s="59">
        <f t="shared" si="1"/>
        <v>0</v>
      </c>
      <c r="G23" s="59">
        <f t="shared" si="1"/>
        <v>0</v>
      </c>
      <c r="H23" s="59">
        <f t="shared" si="1"/>
        <v>13.042803899999999</v>
      </c>
      <c r="I23" s="59">
        <f t="shared" si="1"/>
        <v>18.3044309</v>
      </c>
      <c r="J23" s="59">
        <f t="shared" si="1"/>
        <v>30.579808499999999</v>
      </c>
      <c r="K23" s="59">
        <f t="shared" si="1"/>
        <v>33.483402099999999</v>
      </c>
      <c r="L23" s="59">
        <f t="shared" si="1"/>
        <v>25.986250900000002</v>
      </c>
      <c r="M23" s="59">
        <f t="shared" si="1"/>
        <v>22.319161400000002</v>
      </c>
      <c r="N23" s="59">
        <f t="shared" si="1"/>
        <v>0</v>
      </c>
      <c r="O23" s="59">
        <f t="shared" si="1"/>
        <v>0</v>
      </c>
    </row>
    <row r="24" spans="1:15" x14ac:dyDescent="0.3">
      <c r="A24" s="161" t="s">
        <v>34</v>
      </c>
      <c r="B24" s="158">
        <v>1</v>
      </c>
      <c r="C24" s="100" t="s">
        <v>5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</row>
    <row r="25" spans="1:15" x14ac:dyDescent="0.3">
      <c r="A25" s="162"/>
      <c r="B25" s="159"/>
      <c r="C25" s="100" t="s">
        <v>6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</row>
    <row r="26" spans="1:15" x14ac:dyDescent="0.3">
      <c r="A26" s="162"/>
      <c r="B26" s="159"/>
      <c r="C26" s="100" t="s">
        <v>7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</row>
    <row r="27" spans="1:15" x14ac:dyDescent="0.3">
      <c r="A27" s="162"/>
      <c r="B27" s="159"/>
      <c r="C27" s="100" t="s">
        <v>8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</row>
    <row r="28" spans="1:15" x14ac:dyDescent="0.3">
      <c r="A28" s="162"/>
      <c r="B28" s="159"/>
      <c r="C28" s="100" t="s">
        <v>9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</row>
    <row r="29" spans="1:15" x14ac:dyDescent="0.3">
      <c r="A29" s="162"/>
      <c r="B29" s="159"/>
      <c r="C29" s="100" t="s">
        <v>10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</row>
    <row r="30" spans="1:15" x14ac:dyDescent="0.3">
      <c r="A30" s="162"/>
      <c r="B30" s="159"/>
      <c r="C30" s="100" t="s">
        <v>11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</row>
    <row r="31" spans="1:15" x14ac:dyDescent="0.3">
      <c r="A31" s="162"/>
      <c r="B31" s="159"/>
      <c r="C31" s="100" t="s">
        <v>12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</row>
    <row r="32" spans="1:15" x14ac:dyDescent="0.3">
      <c r="A32" s="163"/>
      <c r="B32" s="160"/>
      <c r="C32" s="101" t="s">
        <v>13</v>
      </c>
      <c r="D32" s="59">
        <f>SUM(D24:D31)</f>
        <v>0</v>
      </c>
      <c r="E32" s="59">
        <f t="shared" ref="E32:O32" si="2">SUM(E24:E31)</f>
        <v>0</v>
      </c>
      <c r="F32" s="59">
        <f t="shared" si="2"/>
        <v>0</v>
      </c>
      <c r="G32" s="59">
        <f t="shared" si="2"/>
        <v>0</v>
      </c>
      <c r="H32" s="59">
        <f t="shared" si="2"/>
        <v>0</v>
      </c>
      <c r="I32" s="59">
        <f t="shared" si="2"/>
        <v>0</v>
      </c>
      <c r="J32" s="59">
        <f t="shared" si="2"/>
        <v>0</v>
      </c>
      <c r="K32" s="59">
        <f t="shared" si="2"/>
        <v>0</v>
      </c>
      <c r="L32" s="59">
        <f t="shared" si="2"/>
        <v>0</v>
      </c>
      <c r="M32" s="59">
        <f t="shared" si="2"/>
        <v>0</v>
      </c>
      <c r="N32" s="59">
        <f t="shared" si="2"/>
        <v>0</v>
      </c>
      <c r="O32" s="59">
        <f t="shared" si="2"/>
        <v>0</v>
      </c>
    </row>
    <row r="33" spans="1:15" x14ac:dyDescent="0.3">
      <c r="A33" s="164" t="s">
        <v>35</v>
      </c>
      <c r="B33" s="158">
        <v>1</v>
      </c>
      <c r="C33" s="100" t="s">
        <v>5</v>
      </c>
      <c r="D33" s="51">
        <v>0</v>
      </c>
      <c r="E33" s="51">
        <v>0</v>
      </c>
      <c r="F33" s="51">
        <v>0</v>
      </c>
      <c r="G33" s="51">
        <v>0</v>
      </c>
      <c r="H33" s="51">
        <v>1.7980868196240001</v>
      </c>
      <c r="I33" s="51">
        <v>4.0167474746704102</v>
      </c>
      <c r="J33" s="51">
        <v>3.71170854568481</v>
      </c>
      <c r="K33" s="51">
        <v>3.2677335739135698</v>
      </c>
      <c r="L33" s="51">
        <v>3.62550616264343</v>
      </c>
      <c r="M33" s="51">
        <v>2.5027318000793399</v>
      </c>
      <c r="N33" s="51">
        <v>0</v>
      </c>
      <c r="O33" s="51">
        <v>0</v>
      </c>
    </row>
    <row r="34" spans="1:15" x14ac:dyDescent="0.3">
      <c r="A34" s="165"/>
      <c r="B34" s="159"/>
      <c r="C34" s="100" t="s">
        <v>6</v>
      </c>
      <c r="D34" s="51">
        <v>0</v>
      </c>
      <c r="E34" s="51">
        <v>0</v>
      </c>
      <c r="F34" s="51">
        <v>0</v>
      </c>
      <c r="G34" s="51">
        <v>0</v>
      </c>
      <c r="H34" s="51">
        <v>1.2565716406379996</v>
      </c>
      <c r="I34" s="51">
        <v>3.0554428100585902</v>
      </c>
      <c r="J34" s="51">
        <v>3.1447679996490399</v>
      </c>
      <c r="K34" s="51">
        <v>3.0782372951507502</v>
      </c>
      <c r="L34" s="51">
        <v>2.0904054641723602</v>
      </c>
      <c r="M34" s="51">
        <v>0.91041308641433705</v>
      </c>
      <c r="N34" s="51">
        <v>0</v>
      </c>
      <c r="O34" s="51">
        <v>0</v>
      </c>
    </row>
    <row r="35" spans="1:15" x14ac:dyDescent="0.3">
      <c r="A35" s="165"/>
      <c r="B35" s="159"/>
      <c r="C35" s="100" t="s">
        <v>7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</row>
    <row r="36" spans="1:15" x14ac:dyDescent="0.3">
      <c r="A36" s="165"/>
      <c r="B36" s="159"/>
      <c r="C36" s="100" t="s">
        <v>8</v>
      </c>
      <c r="D36" s="51">
        <v>0</v>
      </c>
      <c r="E36" s="51">
        <v>0</v>
      </c>
      <c r="F36" s="51">
        <v>0</v>
      </c>
      <c r="G36" s="51">
        <v>0</v>
      </c>
      <c r="H36" s="51">
        <v>0.54827406144000013</v>
      </c>
      <c r="I36" s="51">
        <v>1.1900502443313501</v>
      </c>
      <c r="J36" s="51">
        <v>1.2254561185836701</v>
      </c>
      <c r="K36" s="51">
        <v>1.2377396821975699</v>
      </c>
      <c r="L36" s="51">
        <v>0.86804449558258001</v>
      </c>
      <c r="M36" s="51">
        <v>0.56344336271286</v>
      </c>
      <c r="N36" s="51">
        <v>0</v>
      </c>
      <c r="O36" s="51">
        <v>0</v>
      </c>
    </row>
    <row r="37" spans="1:15" x14ac:dyDescent="0.3">
      <c r="A37" s="165"/>
      <c r="B37" s="159"/>
      <c r="C37" s="100" t="s">
        <v>9</v>
      </c>
      <c r="D37" s="51">
        <v>0</v>
      </c>
      <c r="E37" s="51">
        <v>0</v>
      </c>
      <c r="F37" s="51">
        <v>0</v>
      </c>
      <c r="G37" s="51">
        <v>0</v>
      </c>
      <c r="H37" s="51">
        <v>0.37446620417400006</v>
      </c>
      <c r="I37" s="51">
        <v>0.67200070619583097</v>
      </c>
      <c r="J37" s="51">
        <v>0.62231093645095803</v>
      </c>
      <c r="K37" s="51">
        <v>0.57379353046417203</v>
      </c>
      <c r="L37" s="51">
        <v>0.62449353933334295</v>
      </c>
      <c r="M37" s="51">
        <v>0.475954949855804</v>
      </c>
      <c r="N37" s="51">
        <v>0</v>
      </c>
      <c r="O37" s="51">
        <v>0</v>
      </c>
    </row>
    <row r="38" spans="1:15" x14ac:dyDescent="0.3">
      <c r="A38" s="165"/>
      <c r="B38" s="159"/>
      <c r="C38" s="100" t="s">
        <v>10</v>
      </c>
      <c r="D38" s="51">
        <v>0</v>
      </c>
      <c r="E38" s="51">
        <v>0</v>
      </c>
      <c r="F38" s="51">
        <v>0</v>
      </c>
      <c r="G38" s="51">
        <v>0</v>
      </c>
      <c r="H38" s="51">
        <v>1</v>
      </c>
      <c r="I38" s="51">
        <v>1.9530503749847401</v>
      </c>
      <c r="J38" s="51">
        <v>1.9754033088684</v>
      </c>
      <c r="K38" s="51">
        <v>1.9026459455490099</v>
      </c>
      <c r="L38" s="51">
        <v>1.34989273548126</v>
      </c>
      <c r="M38" s="51">
        <v>0.65607208013534501</v>
      </c>
      <c r="N38" s="51">
        <v>0</v>
      </c>
      <c r="O38" s="51">
        <v>0</v>
      </c>
    </row>
    <row r="39" spans="1:15" x14ac:dyDescent="0.3">
      <c r="A39" s="165"/>
      <c r="B39" s="159"/>
      <c r="C39" s="100" t="s">
        <v>11</v>
      </c>
      <c r="D39" s="51">
        <v>0</v>
      </c>
      <c r="E39" s="51">
        <v>0</v>
      </c>
      <c r="F39" s="51">
        <v>0</v>
      </c>
      <c r="G39" s="51">
        <v>0</v>
      </c>
      <c r="H39" s="51">
        <v>0.34027127933599999</v>
      </c>
      <c r="I39" s="51">
        <v>0.97128266096115101</v>
      </c>
      <c r="J39" s="51">
        <v>0.91883850097656194</v>
      </c>
      <c r="K39" s="51">
        <v>0.89754915237426702</v>
      </c>
      <c r="L39" s="51">
        <v>0.69505584239959695</v>
      </c>
      <c r="M39" s="51">
        <v>0.34054666757583602</v>
      </c>
      <c r="N39" s="51">
        <v>0</v>
      </c>
      <c r="O39" s="51">
        <v>0</v>
      </c>
    </row>
    <row r="40" spans="1:15" x14ac:dyDescent="0.3">
      <c r="A40" s="165"/>
      <c r="B40" s="159"/>
      <c r="C40" s="100" t="s">
        <v>12</v>
      </c>
      <c r="D40" s="51">
        <v>0</v>
      </c>
      <c r="E40" s="51">
        <v>0</v>
      </c>
      <c r="F40" s="51">
        <v>0</v>
      </c>
      <c r="G40" s="51">
        <v>0</v>
      </c>
      <c r="H40" s="51">
        <v>1</v>
      </c>
      <c r="I40" s="51">
        <v>2.1789526939392001</v>
      </c>
      <c r="J40" s="51">
        <v>2.1656022071838299</v>
      </c>
      <c r="K40" s="51">
        <v>2.0699551105499201</v>
      </c>
      <c r="L40" s="51">
        <v>1.69273197650909</v>
      </c>
      <c r="M40" s="51">
        <v>0.95917075872421198</v>
      </c>
      <c r="N40" s="51">
        <v>0</v>
      </c>
      <c r="O40" s="51">
        <v>0</v>
      </c>
    </row>
    <row r="41" spans="1:15" x14ac:dyDescent="0.3">
      <c r="A41" s="166"/>
      <c r="B41" s="160"/>
      <c r="C41" s="101" t="s">
        <v>13</v>
      </c>
      <c r="D41" s="59">
        <f>SUM(D33:D40)</f>
        <v>0</v>
      </c>
      <c r="E41" s="59">
        <f t="shared" ref="E41:O41" si="3">SUM(E33:E40)</f>
        <v>0</v>
      </c>
      <c r="F41" s="59">
        <f t="shared" si="3"/>
        <v>0</v>
      </c>
      <c r="G41" s="59">
        <f t="shared" si="3"/>
        <v>0</v>
      </c>
      <c r="H41" s="59">
        <f t="shared" si="3"/>
        <v>6.3176700052120003</v>
      </c>
      <c r="I41" s="59">
        <f t="shared" si="3"/>
        <v>14.037526965141272</v>
      </c>
      <c r="J41" s="59">
        <f t="shared" si="3"/>
        <v>13.764087617397269</v>
      </c>
      <c r="K41" s="59">
        <f t="shared" si="3"/>
        <v>13.027654290199258</v>
      </c>
      <c r="L41" s="59">
        <f t="shared" si="3"/>
        <v>10.946130216121661</v>
      </c>
      <c r="M41" s="59">
        <f t="shared" si="3"/>
        <v>6.4083327054977337</v>
      </c>
      <c r="N41" s="59">
        <f t="shared" si="3"/>
        <v>0</v>
      </c>
      <c r="O41" s="59">
        <f t="shared" si="3"/>
        <v>0</v>
      </c>
    </row>
    <row r="42" spans="1:15" x14ac:dyDescent="0.3">
      <c r="A42" s="130" t="s">
        <v>36</v>
      </c>
      <c r="B42" s="131"/>
      <c r="C42" s="95" t="s">
        <v>5</v>
      </c>
      <c r="D42" s="96">
        <f>SUM(D6,D15,D24,D33)</f>
        <v>33.223033905029197</v>
      </c>
      <c r="E42" s="96">
        <f t="shared" ref="E42:O42" si="4">SUM(E6,E15,E24,E33)</f>
        <v>35.431438446044901</v>
      </c>
      <c r="F42" s="96">
        <f t="shared" si="4"/>
        <v>36.692583999999997</v>
      </c>
      <c r="G42" s="96">
        <f t="shared" si="4"/>
        <v>39.295811999999998</v>
      </c>
      <c r="H42" s="96">
        <f t="shared" si="4"/>
        <v>38.712587019623996</v>
      </c>
      <c r="I42" s="96">
        <f t="shared" si="4"/>
        <v>44.113309711242614</v>
      </c>
      <c r="J42" s="96">
        <f t="shared" si="4"/>
        <v>44.822154586944507</v>
      </c>
      <c r="K42" s="96">
        <f t="shared" si="4"/>
        <v>44.367098597839266</v>
      </c>
      <c r="L42" s="96">
        <f t="shared" si="4"/>
        <v>45.117383571578927</v>
      </c>
      <c r="M42" s="96">
        <f t="shared" si="4"/>
        <v>43.071605578399634</v>
      </c>
      <c r="N42" s="96">
        <f t="shared" si="4"/>
        <v>34.872661590576101</v>
      </c>
      <c r="O42" s="96">
        <f t="shared" si="4"/>
        <v>33.640731811523402</v>
      </c>
    </row>
    <row r="43" spans="1:15" x14ac:dyDescent="0.3">
      <c r="A43" s="132"/>
      <c r="B43" s="133"/>
      <c r="C43" s="95" t="s">
        <v>6</v>
      </c>
      <c r="D43" s="96">
        <f t="shared" ref="D43:O43" si="5">SUM(D7,D16,D25,D34)</f>
        <v>7.3364090919494602</v>
      </c>
      <c r="E43" s="96">
        <f t="shared" si="5"/>
        <v>12.1412200927734</v>
      </c>
      <c r="F43" s="96">
        <f t="shared" si="5"/>
        <v>11.823200000000002</v>
      </c>
      <c r="G43" s="96">
        <f t="shared" si="5"/>
        <v>12.155636000000001</v>
      </c>
      <c r="H43" s="96">
        <f t="shared" si="5"/>
        <v>18.368376440638002</v>
      </c>
      <c r="I43" s="96">
        <f t="shared" si="5"/>
        <v>22.382175771301188</v>
      </c>
      <c r="J43" s="96">
        <f t="shared" si="5"/>
        <v>23.04087634449764</v>
      </c>
      <c r="K43" s="96">
        <f t="shared" si="5"/>
        <v>21.997816421859731</v>
      </c>
      <c r="L43" s="96">
        <f t="shared" si="5"/>
        <v>18.655500429138179</v>
      </c>
      <c r="M43" s="96">
        <f t="shared" si="5"/>
        <v>20.373688525684337</v>
      </c>
      <c r="N43" s="96">
        <f t="shared" si="5"/>
        <v>11.0974531173706</v>
      </c>
      <c r="O43" s="96">
        <f t="shared" si="5"/>
        <v>7.1822700500488201</v>
      </c>
    </row>
    <row r="44" spans="1:15" x14ac:dyDescent="0.3">
      <c r="A44" s="132"/>
      <c r="B44" s="133"/>
      <c r="C44" s="95" t="s">
        <v>7</v>
      </c>
      <c r="D44" s="96">
        <f t="shared" ref="D44:O44" si="6">SUM(D8,D17,D26,D35)</f>
        <v>0.56767159700393599</v>
      </c>
      <c r="E44" s="96">
        <f t="shared" si="6"/>
        <v>0.60412204265594405</v>
      </c>
      <c r="F44" s="96">
        <f t="shared" si="6"/>
        <v>0.54636360000000006</v>
      </c>
      <c r="G44" s="96">
        <f t="shared" si="6"/>
        <v>0.60373282000000006</v>
      </c>
      <c r="H44" s="96">
        <f t="shared" si="6"/>
        <v>0.58639121999999999</v>
      </c>
      <c r="I44" s="96">
        <f t="shared" si="6"/>
        <v>0.63313639163970903</v>
      </c>
      <c r="J44" s="96">
        <f t="shared" si="6"/>
        <v>1.2558298939582819</v>
      </c>
      <c r="K44" s="96">
        <f t="shared" si="6"/>
        <v>1.3486074449783318</v>
      </c>
      <c r="L44" s="96">
        <f t="shared" si="6"/>
        <v>1.21974054894104</v>
      </c>
      <c r="M44" s="96">
        <f t="shared" si="6"/>
        <v>1.2533480318511958</v>
      </c>
      <c r="N44" s="96">
        <f t="shared" si="6"/>
        <v>0.40279233455657898</v>
      </c>
      <c r="O44" s="96">
        <f t="shared" si="6"/>
        <v>0.51234662532806297</v>
      </c>
    </row>
    <row r="45" spans="1:15" x14ac:dyDescent="0.3">
      <c r="A45" s="132"/>
      <c r="B45" s="133"/>
      <c r="C45" s="95" t="s">
        <v>8</v>
      </c>
      <c r="D45" s="96">
        <f t="shared" ref="D45:O45" si="7">SUM(D9,D18,D27,D36)</f>
        <v>44.725162506103501</v>
      </c>
      <c r="E45" s="96">
        <f t="shared" si="7"/>
        <v>44.032661437988203</v>
      </c>
      <c r="F45" s="96">
        <f t="shared" si="7"/>
        <v>48.220010000000002</v>
      </c>
      <c r="G45" s="96">
        <f t="shared" si="7"/>
        <v>50.085690000000007</v>
      </c>
      <c r="H45" s="96">
        <f t="shared" si="7"/>
        <v>48.827654261440003</v>
      </c>
      <c r="I45" s="96">
        <f t="shared" si="7"/>
        <v>54.153231536811752</v>
      </c>
      <c r="J45" s="96">
        <f t="shared" si="7"/>
        <v>53.563416543632471</v>
      </c>
      <c r="K45" s="96">
        <f t="shared" si="7"/>
        <v>52.420054725654573</v>
      </c>
      <c r="L45" s="96">
        <f t="shared" si="7"/>
        <v>49.592575438697779</v>
      </c>
      <c r="M45" s="96">
        <f t="shared" si="7"/>
        <v>51.979384650310458</v>
      </c>
      <c r="N45" s="96">
        <f t="shared" si="7"/>
        <v>46.768882751464801</v>
      </c>
      <c r="O45" s="96">
        <f t="shared" si="7"/>
        <v>44.2133979797363</v>
      </c>
    </row>
    <row r="46" spans="1:15" x14ac:dyDescent="0.3">
      <c r="A46" s="132"/>
      <c r="B46" s="133"/>
      <c r="C46" s="95" t="s">
        <v>9</v>
      </c>
      <c r="D46" s="96">
        <f t="shared" ref="D46:O46" si="8">SUM(D10,D19,D28,D37)</f>
        <v>3.2194080352783199</v>
      </c>
      <c r="E46" s="96">
        <f t="shared" si="8"/>
        <v>2.9537558555603001</v>
      </c>
      <c r="F46" s="96">
        <f t="shared" si="8"/>
        <v>2.0797103999999997</v>
      </c>
      <c r="G46" s="96">
        <f t="shared" si="8"/>
        <v>1.9393511999999997</v>
      </c>
      <c r="H46" s="96">
        <f t="shared" si="8"/>
        <v>2.2327737841740003</v>
      </c>
      <c r="I46" s="96">
        <f t="shared" si="8"/>
        <v>2.8978914721641509</v>
      </c>
      <c r="J46" s="96">
        <f t="shared" si="8"/>
        <v>3.0304019273582385</v>
      </c>
      <c r="K46" s="96">
        <f t="shared" si="8"/>
        <v>3.2131344952880818</v>
      </c>
      <c r="L46" s="96">
        <f t="shared" si="8"/>
        <v>3.0856547895240731</v>
      </c>
      <c r="M46" s="96">
        <f t="shared" si="8"/>
        <v>2.7596143623573242</v>
      </c>
      <c r="N46" s="96">
        <f t="shared" si="8"/>
        <v>3.08979272842407</v>
      </c>
      <c r="O46" s="96">
        <f t="shared" si="8"/>
        <v>3.0556645393371502</v>
      </c>
    </row>
    <row r="47" spans="1:15" x14ac:dyDescent="0.3">
      <c r="A47" s="132"/>
      <c r="B47" s="133"/>
      <c r="C47" s="95" t="s">
        <v>10</v>
      </c>
      <c r="D47" s="96">
        <f t="shared" ref="D47:O47" si="9">SUM(D11,D20,D29,D38)</f>
        <v>9.9361324310302699</v>
      </c>
      <c r="E47" s="96">
        <f t="shared" si="9"/>
        <v>12.335651397705</v>
      </c>
      <c r="F47" s="96">
        <f t="shared" si="9"/>
        <v>13.504470000000001</v>
      </c>
      <c r="G47" s="96">
        <f t="shared" si="9"/>
        <v>12.926640000000001</v>
      </c>
      <c r="H47" s="96">
        <f t="shared" si="9"/>
        <v>13.07690414</v>
      </c>
      <c r="I47" s="96">
        <f t="shared" si="9"/>
        <v>15.32957803296804</v>
      </c>
      <c r="J47" s="96">
        <f t="shared" si="9"/>
        <v>14.3654523465759</v>
      </c>
      <c r="K47" s="96">
        <f t="shared" si="9"/>
        <v>14.598683865483009</v>
      </c>
      <c r="L47" s="96">
        <f t="shared" si="9"/>
        <v>13.892710396003661</v>
      </c>
      <c r="M47" s="96">
        <f t="shared" si="9"/>
        <v>13.831632388497146</v>
      </c>
      <c r="N47" s="96">
        <f t="shared" si="9"/>
        <v>13.0145206451416</v>
      </c>
      <c r="O47" s="96">
        <f t="shared" si="9"/>
        <v>12.185128211975</v>
      </c>
    </row>
    <row r="48" spans="1:15" x14ac:dyDescent="0.3">
      <c r="A48" s="132"/>
      <c r="B48" s="133"/>
      <c r="C48" s="95" t="s">
        <v>11</v>
      </c>
      <c r="D48" s="96">
        <f t="shared" ref="D48:O48" si="10">SUM(D12,D21,D30,D39)</f>
        <v>6.5196299552917401</v>
      </c>
      <c r="E48" s="96">
        <f t="shared" si="10"/>
        <v>6.2612829208373997</v>
      </c>
      <c r="F48" s="96">
        <f t="shared" si="10"/>
        <v>6.509465800000001</v>
      </c>
      <c r="G48" s="96">
        <f t="shared" si="10"/>
        <v>6.0443245999999995</v>
      </c>
      <c r="H48" s="96">
        <f t="shared" si="10"/>
        <v>5.6611764593359997</v>
      </c>
      <c r="I48" s="96">
        <f t="shared" si="10"/>
        <v>6.8453008442008914</v>
      </c>
      <c r="J48" s="96">
        <f t="shared" si="10"/>
        <v>8.0892378959655726</v>
      </c>
      <c r="K48" s="96">
        <f t="shared" si="10"/>
        <v>11.716608119598387</v>
      </c>
      <c r="L48" s="96">
        <f t="shared" si="10"/>
        <v>11.895595129325859</v>
      </c>
      <c r="M48" s="96">
        <f t="shared" si="10"/>
        <v>7.000461335971826</v>
      </c>
      <c r="N48" s="96">
        <f t="shared" si="10"/>
        <v>7.6568970680236799</v>
      </c>
      <c r="O48" s="96">
        <f t="shared" si="10"/>
        <v>6.0414667129516602</v>
      </c>
    </row>
    <row r="49" spans="1:15" x14ac:dyDescent="0.3">
      <c r="A49" s="132"/>
      <c r="B49" s="133"/>
      <c r="C49" s="95" t="s">
        <v>12</v>
      </c>
      <c r="D49" s="96">
        <f t="shared" ref="D49:O49" si="11">SUM(D13,D22,D31,D40)</f>
        <v>39.987037658691399</v>
      </c>
      <c r="E49" s="96">
        <f t="shared" si="11"/>
        <v>42.213546752929602</v>
      </c>
      <c r="F49" s="96">
        <f t="shared" si="11"/>
        <v>46.740804000000004</v>
      </c>
      <c r="G49" s="96">
        <f t="shared" si="11"/>
        <v>48.493802000000002</v>
      </c>
      <c r="H49" s="96">
        <f t="shared" si="11"/>
        <v>54.141190600000002</v>
      </c>
      <c r="I49" s="96">
        <f t="shared" si="11"/>
        <v>64.041741462982088</v>
      </c>
      <c r="J49" s="96">
        <f t="shared" si="11"/>
        <v>68.375998469390822</v>
      </c>
      <c r="K49" s="96">
        <f t="shared" si="11"/>
        <v>65.540896706008823</v>
      </c>
      <c r="L49" s="96">
        <f t="shared" si="11"/>
        <v>59.961331712837186</v>
      </c>
      <c r="M49" s="96">
        <f t="shared" si="11"/>
        <v>63.094268054866717</v>
      </c>
      <c r="N49" s="96">
        <f t="shared" si="11"/>
        <v>42.929550170898402</v>
      </c>
      <c r="O49" s="96">
        <f t="shared" si="11"/>
        <v>39.956901550292898</v>
      </c>
    </row>
    <row r="50" spans="1:15" x14ac:dyDescent="0.3">
      <c r="A50" s="134"/>
      <c r="B50" s="135"/>
      <c r="C50" s="97" t="s">
        <v>13</v>
      </c>
      <c r="D50" s="98">
        <f>SUM(D42:D49)</f>
        <v>145.51448518037782</v>
      </c>
      <c r="E50" s="98">
        <f t="shared" ref="E50:O50" si="12">SUM(E42:E49)</f>
        <v>155.97367894649474</v>
      </c>
      <c r="F50" s="98">
        <f t="shared" si="12"/>
        <v>166.1166078</v>
      </c>
      <c r="G50" s="98">
        <f t="shared" si="12"/>
        <v>171.54498862000003</v>
      </c>
      <c r="H50" s="98">
        <f t="shared" si="12"/>
        <v>181.607053925212</v>
      </c>
      <c r="I50" s="98">
        <f t="shared" si="12"/>
        <v>210.39636522331043</v>
      </c>
      <c r="J50" s="98">
        <f t="shared" si="12"/>
        <v>216.54336800832343</v>
      </c>
      <c r="K50" s="98">
        <f t="shared" si="12"/>
        <v>215.2029003767102</v>
      </c>
      <c r="L50" s="98">
        <f t="shared" si="12"/>
        <v>203.42049201604672</v>
      </c>
      <c r="M50" s="98">
        <f t="shared" si="12"/>
        <v>203.36400292793866</v>
      </c>
      <c r="N50" s="98">
        <f t="shared" si="12"/>
        <v>159.83255040645585</v>
      </c>
      <c r="O50" s="98">
        <f t="shared" si="12"/>
        <v>146.78790748119329</v>
      </c>
    </row>
    <row r="51" spans="1:15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1:15" x14ac:dyDescent="0.3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0"/>
    </row>
    <row r="53" spans="1:15" ht="36.6" customHeight="1" x14ac:dyDescent="0.3">
      <c r="A53" s="69" t="s">
        <v>29</v>
      </c>
      <c r="B53" s="92" t="s">
        <v>1</v>
      </c>
      <c r="C53" s="93" t="s">
        <v>2</v>
      </c>
      <c r="D53" s="94">
        <v>45678</v>
      </c>
      <c r="E53" s="94">
        <v>45709</v>
      </c>
      <c r="F53" s="94">
        <v>45737</v>
      </c>
      <c r="G53" s="94">
        <v>45768</v>
      </c>
      <c r="H53" s="94">
        <v>45798</v>
      </c>
      <c r="I53" s="94">
        <v>45829</v>
      </c>
      <c r="J53" s="94">
        <v>45859</v>
      </c>
      <c r="K53" s="94">
        <v>45890</v>
      </c>
      <c r="L53" s="94">
        <v>45921</v>
      </c>
      <c r="M53" s="94">
        <v>45951</v>
      </c>
      <c r="N53" s="94">
        <v>45982</v>
      </c>
      <c r="O53" s="94">
        <v>46012</v>
      </c>
    </row>
    <row r="54" spans="1:15" x14ac:dyDescent="0.3">
      <c r="A54" s="153" t="s">
        <v>3</v>
      </c>
      <c r="B54" s="154" t="s">
        <v>4</v>
      </c>
      <c r="C54" s="102" t="s">
        <v>5</v>
      </c>
      <c r="D54" s="61">
        <v>0.128951966762543</v>
      </c>
      <c r="E54" s="61">
        <v>0.12230159342289</v>
      </c>
      <c r="F54" s="61">
        <v>-2.5105817243456799E-2</v>
      </c>
      <c r="G54" s="61">
        <v>-8.1946998834610003E-3</v>
      </c>
      <c r="H54" s="61">
        <v>7.7207420000000183E-3</v>
      </c>
      <c r="I54" s="61">
        <v>0.32131528854370101</v>
      </c>
      <c r="J54" s="61">
        <v>0.228747189044952</v>
      </c>
      <c r="K54" s="61">
        <v>0.16913975775241899</v>
      </c>
      <c r="L54" s="61">
        <v>0.33989968895912198</v>
      </c>
      <c r="M54" s="61">
        <v>0.149242132902145</v>
      </c>
      <c r="N54" s="61">
        <v>6.0355886816978503E-2</v>
      </c>
      <c r="O54" s="61">
        <v>6.0623075813054997E-2</v>
      </c>
    </row>
    <row r="55" spans="1:15" x14ac:dyDescent="0.3">
      <c r="A55" s="153"/>
      <c r="B55" s="154"/>
      <c r="C55" s="102" t="s">
        <v>6</v>
      </c>
      <c r="D55" s="61">
        <v>0.444216549396515</v>
      </c>
      <c r="E55" s="61">
        <v>0.44234368205070501</v>
      </c>
      <c r="F55" s="61">
        <v>0.32964351773262002</v>
      </c>
      <c r="G55" s="61">
        <v>0.39662277698516801</v>
      </c>
      <c r="H55" s="61">
        <v>0.53920306000000007</v>
      </c>
      <c r="I55" s="61">
        <v>1.1702623367309599</v>
      </c>
      <c r="J55" s="61">
        <v>1.12372267246246</v>
      </c>
      <c r="K55" s="61">
        <v>1.07992315292358</v>
      </c>
      <c r="L55" s="61">
        <v>0.78963464498519897</v>
      </c>
      <c r="M55" s="61">
        <v>0.50645118951797496</v>
      </c>
      <c r="N55" s="61">
        <v>0.64430117607116699</v>
      </c>
      <c r="O55" s="61">
        <v>0.74084305763244596</v>
      </c>
    </row>
    <row r="56" spans="1:15" x14ac:dyDescent="0.3">
      <c r="A56" s="153"/>
      <c r="B56" s="154"/>
      <c r="C56" s="102" t="s">
        <v>7</v>
      </c>
      <c r="D56" s="61">
        <v>-5.8080756571143898E-4</v>
      </c>
      <c r="E56" s="61">
        <v>-5.8411201462149598E-4</v>
      </c>
      <c r="F56" s="61">
        <v>-3.6787688732147199E-3</v>
      </c>
      <c r="G56" s="61">
        <v>-3.3803535625338602E-3</v>
      </c>
      <c r="H56" s="61">
        <v>-3.4459497E-3</v>
      </c>
      <c r="I56" s="61">
        <v>1.5358015662059199E-4</v>
      </c>
      <c r="J56" s="61">
        <v>1.7356358875986199E-4</v>
      </c>
      <c r="K56" s="61">
        <v>-5.1904640713473802E-5</v>
      </c>
      <c r="L56" s="61">
        <v>-6.9816982431802899E-5</v>
      </c>
      <c r="M56" s="61">
        <v>-4.9456191482022405E-4</v>
      </c>
      <c r="N56" s="61">
        <v>-8.9723471319302895E-4</v>
      </c>
      <c r="O56" s="61">
        <v>-1.05971773155034E-3</v>
      </c>
    </row>
    <row r="57" spans="1:15" x14ac:dyDescent="0.3">
      <c r="A57" s="153"/>
      <c r="B57" s="154"/>
      <c r="C57" s="102" t="s">
        <v>8</v>
      </c>
      <c r="D57" s="61">
        <v>0.148088544607162</v>
      </c>
      <c r="E57" s="61">
        <v>0.146557822823524</v>
      </c>
      <c r="F57" s="61">
        <v>0.11476045846939099</v>
      </c>
      <c r="G57" s="61">
        <v>0.13638058304786699</v>
      </c>
      <c r="H57" s="61">
        <v>0.19404026000000002</v>
      </c>
      <c r="I57" s="61">
        <v>0.39399039745330799</v>
      </c>
      <c r="J57" s="61">
        <v>0.397504031658173</v>
      </c>
      <c r="K57" s="61">
        <v>0.36329635977745101</v>
      </c>
      <c r="L57" s="61">
        <v>0.29933705925941501</v>
      </c>
      <c r="M57" s="61">
        <v>0.17502935230732</v>
      </c>
      <c r="N57" s="61">
        <v>0.23918658494949299</v>
      </c>
      <c r="O57" s="61">
        <v>0.26518577337264998</v>
      </c>
    </row>
    <row r="58" spans="1:15" x14ac:dyDescent="0.3">
      <c r="A58" s="153"/>
      <c r="B58" s="154"/>
      <c r="C58" s="102" t="s">
        <v>9</v>
      </c>
      <c r="D58" s="61">
        <v>7.79366344213486E-2</v>
      </c>
      <c r="E58" s="61">
        <v>7.2645537555217701E-2</v>
      </c>
      <c r="F58" s="61">
        <v>-3.2803313806653001E-3</v>
      </c>
      <c r="G58" s="61">
        <v>7.5703794136643401E-3</v>
      </c>
      <c r="H58" s="61">
        <v>6.2479672000000054E-3</v>
      </c>
      <c r="I58" s="61">
        <v>0.16128155589103699</v>
      </c>
      <c r="J58" s="61">
        <v>0.12149374932050699</v>
      </c>
      <c r="K58" s="61">
        <v>8.7880387902259799E-2</v>
      </c>
      <c r="L58" s="61">
        <v>0.14812861382961301</v>
      </c>
      <c r="M58" s="61">
        <v>7.6480656862258897E-2</v>
      </c>
      <c r="N58" s="61">
        <v>4.4368091970682103E-2</v>
      </c>
      <c r="O58" s="61">
        <v>4.8318836838007001E-2</v>
      </c>
    </row>
    <row r="59" spans="1:15" x14ac:dyDescent="0.3">
      <c r="A59" s="153"/>
      <c r="B59" s="154"/>
      <c r="C59" s="102" t="s">
        <v>10</v>
      </c>
      <c r="D59" s="61">
        <v>0.33537194132804898</v>
      </c>
      <c r="E59" s="61">
        <v>0.32910943031311002</v>
      </c>
      <c r="F59" s="61">
        <v>0.128182247281075</v>
      </c>
      <c r="G59" s="61">
        <v>0.17270286381244701</v>
      </c>
      <c r="H59" s="61">
        <v>0</v>
      </c>
      <c r="I59" s="61">
        <v>0.68769723176956199</v>
      </c>
      <c r="J59" s="61">
        <v>0.70784366130828902</v>
      </c>
      <c r="K59" s="61">
        <v>0.60286736488342296</v>
      </c>
      <c r="L59" s="61">
        <v>0.36904186010360701</v>
      </c>
      <c r="M59" s="61">
        <v>0.31170752644538902</v>
      </c>
      <c r="N59" s="61">
        <v>0.30175262689590499</v>
      </c>
      <c r="O59" s="61">
        <v>0.35993057489395103</v>
      </c>
    </row>
    <row r="60" spans="1:15" x14ac:dyDescent="0.3">
      <c r="A60" s="153"/>
      <c r="B60" s="154"/>
      <c r="C60" s="102" t="s">
        <v>11</v>
      </c>
      <c r="D60" s="61">
        <v>0.23048382997512801</v>
      </c>
      <c r="E60" s="61">
        <v>0.226643040776253</v>
      </c>
      <c r="F60" s="61">
        <v>0.13032233715057401</v>
      </c>
      <c r="G60" s="61">
        <v>0.16680334508419001</v>
      </c>
      <c r="H60" s="61">
        <v>0</v>
      </c>
      <c r="I60" s="61">
        <v>0.51086503267288197</v>
      </c>
      <c r="J60" s="61">
        <v>0.483455240726471</v>
      </c>
      <c r="K60" s="61">
        <v>0.44560754299163802</v>
      </c>
      <c r="L60" s="61">
        <v>0.35588943958282498</v>
      </c>
      <c r="M60" s="61">
        <v>0.24595683813095101</v>
      </c>
      <c r="N60" s="61">
        <v>0.27628585696220398</v>
      </c>
      <c r="O60" s="61">
        <v>0.32221585512161299</v>
      </c>
    </row>
    <row r="61" spans="1:15" x14ac:dyDescent="0.3">
      <c r="A61" s="153"/>
      <c r="B61" s="154"/>
      <c r="C61" s="102" t="s">
        <v>12</v>
      </c>
      <c r="D61" s="61">
        <v>0.55296385288238503</v>
      </c>
      <c r="E61" s="61">
        <v>0.53528088331222501</v>
      </c>
      <c r="F61" s="61">
        <v>0.27772915363311801</v>
      </c>
      <c r="G61" s="61">
        <v>0.36790364980697599</v>
      </c>
      <c r="H61" s="61">
        <v>0</v>
      </c>
      <c r="I61" s="61">
        <v>1.2351112365722701</v>
      </c>
      <c r="J61" s="61">
        <v>1.2033224105835001</v>
      </c>
      <c r="K61" s="61">
        <v>1.0128085613250699</v>
      </c>
      <c r="L61" s="61">
        <v>0.87526327371597301</v>
      </c>
      <c r="M61" s="61">
        <v>0.59425282478332497</v>
      </c>
      <c r="N61" s="61">
        <v>0.64134222269058205</v>
      </c>
      <c r="O61" s="61">
        <v>0.727930307388306</v>
      </c>
    </row>
    <row r="62" spans="1:15" x14ac:dyDescent="0.3">
      <c r="A62" s="153"/>
      <c r="B62" s="154"/>
      <c r="C62" s="102" t="s">
        <v>13</v>
      </c>
      <c r="D62" s="36">
        <f>SUM(D54:D61)</f>
        <v>1.9174325118074191</v>
      </c>
      <c r="E62" s="36">
        <f t="shared" ref="E62:O62" si="13">SUM(E54:E61)</f>
        <v>1.8742978782393034</v>
      </c>
      <c r="F62" s="36">
        <f t="shared" si="13"/>
        <v>0.94857279676944117</v>
      </c>
      <c r="G62" s="36">
        <f t="shared" si="13"/>
        <v>1.2364085447043176</v>
      </c>
      <c r="H62" s="36">
        <f t="shared" si="13"/>
        <v>0.74376607950000007</v>
      </c>
      <c r="I62" s="36">
        <f t="shared" si="13"/>
        <v>4.4806766597903405</v>
      </c>
      <c r="J62" s="36">
        <f t="shared" si="13"/>
        <v>4.2662625186931127</v>
      </c>
      <c r="K62" s="36">
        <f t="shared" si="13"/>
        <v>3.7614712229151275</v>
      </c>
      <c r="L62" s="36">
        <f t="shared" si="13"/>
        <v>3.177124763453322</v>
      </c>
      <c r="M62" s="36">
        <f t="shared" si="13"/>
        <v>2.0586259590345435</v>
      </c>
      <c r="N62" s="36">
        <f t="shared" si="13"/>
        <v>2.2066952116438188</v>
      </c>
      <c r="O62" s="36">
        <f t="shared" si="13"/>
        <v>2.5239877633284777</v>
      </c>
    </row>
    <row r="63" spans="1:15" ht="15.6" customHeight="1" x14ac:dyDescent="0.3">
      <c r="A63" s="124" t="s">
        <v>14</v>
      </c>
      <c r="B63" s="136" t="s">
        <v>4</v>
      </c>
      <c r="C63" s="102" t="s">
        <v>5</v>
      </c>
      <c r="D63" s="61">
        <v>-0.13582926988601601</v>
      </c>
      <c r="E63" s="61">
        <v>-0.13587434589862801</v>
      </c>
      <c r="F63" s="61">
        <v>-0.28151935338973899</v>
      </c>
      <c r="G63" s="61">
        <v>-0.30195873975753701</v>
      </c>
      <c r="H63" s="61">
        <v>-0.30898291129200001</v>
      </c>
      <c r="I63" s="61">
        <v>-0.14399413764476701</v>
      </c>
      <c r="J63" s="61">
        <v>-0.14348718523979101</v>
      </c>
      <c r="K63" s="61">
        <v>-0.14326645433902699</v>
      </c>
      <c r="L63" s="61">
        <v>-0.140089511871337</v>
      </c>
      <c r="M63" s="61">
        <v>-0.13079807162284801</v>
      </c>
      <c r="N63" s="61">
        <v>-0.117242291569709</v>
      </c>
      <c r="O63" s="61">
        <v>-0.12865340709686199</v>
      </c>
    </row>
    <row r="64" spans="1:15" x14ac:dyDescent="0.3">
      <c r="A64" s="125"/>
      <c r="B64" s="137"/>
      <c r="C64" s="34" t="s">
        <v>6</v>
      </c>
      <c r="D64" s="61">
        <v>2.1101551055908199</v>
      </c>
      <c r="E64" s="61">
        <v>2.2971153259277299</v>
      </c>
      <c r="F64" s="61">
        <v>2.3383288383483798</v>
      </c>
      <c r="G64" s="61">
        <v>2.6299660205840998</v>
      </c>
      <c r="H64" s="61">
        <v>3.0266358185939999</v>
      </c>
      <c r="I64" s="61">
        <v>3.8717987537384002</v>
      </c>
      <c r="J64" s="61">
        <v>3.89564681053161</v>
      </c>
      <c r="K64" s="61">
        <v>3.8853154182434002</v>
      </c>
      <c r="L64" s="61">
        <v>3.24665307998657</v>
      </c>
      <c r="M64" s="61">
        <v>2.8094117641448899</v>
      </c>
      <c r="N64" s="61">
        <v>2.1181111335754301</v>
      </c>
      <c r="O64" s="61">
        <v>1.99336397647857</v>
      </c>
    </row>
    <row r="65" spans="1:15" x14ac:dyDescent="0.3">
      <c r="A65" s="125"/>
      <c r="B65" s="137"/>
      <c r="C65" s="34" t="s">
        <v>7</v>
      </c>
      <c r="D65" s="61">
        <v>1.8448255956172901E-2</v>
      </c>
      <c r="E65" s="61">
        <v>1.7862493172287899E-2</v>
      </c>
      <c r="F65" s="61">
        <v>1.32472151890397E-2</v>
      </c>
      <c r="G65" s="61">
        <v>1.2973695993423399E-2</v>
      </c>
      <c r="H65" s="61">
        <v>1.3238476349999998E-2</v>
      </c>
      <c r="I65" s="61">
        <v>1.74296405166387E-2</v>
      </c>
      <c r="J65" s="61">
        <v>1.81778315454721E-2</v>
      </c>
      <c r="K65" s="61">
        <v>1.78280156105756E-2</v>
      </c>
      <c r="L65" s="61">
        <v>1.6924932599067601E-2</v>
      </c>
      <c r="M65" s="61">
        <v>1.5718575567006999E-2</v>
      </c>
      <c r="N65" s="61">
        <v>1.50780323892831E-2</v>
      </c>
      <c r="O65" s="61">
        <v>1.5906674787402101E-2</v>
      </c>
    </row>
    <row r="66" spans="1:15" x14ac:dyDescent="0.3">
      <c r="A66" s="125"/>
      <c r="B66" s="137"/>
      <c r="C66" s="34" t="s">
        <v>8</v>
      </c>
      <c r="D66" s="61">
        <v>0.587313532829284</v>
      </c>
      <c r="E66" s="61">
        <v>0.61986094713211004</v>
      </c>
      <c r="F66" s="61">
        <v>0.57475453615188499</v>
      </c>
      <c r="G66" s="61">
        <v>0.64848881959915095</v>
      </c>
      <c r="H66" s="61">
        <v>0.74279726200000007</v>
      </c>
      <c r="I66" s="61">
        <v>1.02315533161163</v>
      </c>
      <c r="J66" s="61">
        <v>1.02077496051788</v>
      </c>
      <c r="K66" s="61">
        <v>1.02964544296264</v>
      </c>
      <c r="L66" s="61">
        <v>0.90478354692459095</v>
      </c>
      <c r="M66" s="61">
        <v>0.76122701168060303</v>
      </c>
      <c r="N66" s="61">
        <v>0.60060745477676303</v>
      </c>
      <c r="O66" s="61">
        <v>0.53964209556579501</v>
      </c>
    </row>
    <row r="67" spans="1:15" x14ac:dyDescent="0.3">
      <c r="A67" s="125"/>
      <c r="B67" s="137"/>
      <c r="C67" s="34" t="s">
        <v>9</v>
      </c>
      <c r="D67" s="61">
        <v>0.29066145420074402</v>
      </c>
      <c r="E67" s="61">
        <v>0.28065559267997697</v>
      </c>
      <c r="F67" s="61">
        <v>0.239565730094909</v>
      </c>
      <c r="G67" s="61">
        <v>0.26292648911476102</v>
      </c>
      <c r="H67" s="61">
        <v>0.28364616388800007</v>
      </c>
      <c r="I67" s="61">
        <v>0.373174428939819</v>
      </c>
      <c r="J67" s="61">
        <v>0.363266021013259</v>
      </c>
      <c r="K67" s="61">
        <v>0.36176896095275801</v>
      </c>
      <c r="L67" s="61">
        <v>0.36214494705200101</v>
      </c>
      <c r="M67" s="61">
        <v>0.32285121083259499</v>
      </c>
      <c r="N67" s="61">
        <v>0.25835010409355103</v>
      </c>
      <c r="O67" s="61">
        <v>0.26646664738655002</v>
      </c>
    </row>
    <row r="68" spans="1:15" x14ac:dyDescent="0.3">
      <c r="A68" s="125"/>
      <c r="B68" s="137"/>
      <c r="C68" s="34" t="s">
        <v>10</v>
      </c>
      <c r="D68" s="61">
        <v>0.79089444875717096</v>
      </c>
      <c r="E68" s="61">
        <v>0.78705471754073997</v>
      </c>
      <c r="F68" s="61">
        <v>0.61628401279449396</v>
      </c>
      <c r="G68" s="61">
        <v>0.67498338222503595</v>
      </c>
      <c r="H68" s="61">
        <v>1.0708644390106199</v>
      </c>
      <c r="I68" s="61">
        <v>1.1738693714141799</v>
      </c>
      <c r="J68" s="61">
        <v>1.1689364910125699</v>
      </c>
      <c r="K68" s="61">
        <v>1.2070014476776101</v>
      </c>
      <c r="L68" s="61">
        <v>1.06852722167968</v>
      </c>
      <c r="M68" s="61">
        <v>0.95993429422378496</v>
      </c>
      <c r="N68" s="61">
        <v>0.73132139444351096</v>
      </c>
      <c r="O68" s="61">
        <v>0.749681055545806</v>
      </c>
    </row>
    <row r="69" spans="1:15" x14ac:dyDescent="0.3">
      <c r="A69" s="125"/>
      <c r="B69" s="137"/>
      <c r="C69" s="34" t="s">
        <v>11</v>
      </c>
      <c r="D69" s="61">
        <v>1.02891910076141</v>
      </c>
      <c r="E69" s="61">
        <v>1.03397905826568</v>
      </c>
      <c r="F69" s="61">
        <v>0.98543131351470903</v>
      </c>
      <c r="G69" s="61">
        <v>1.0556789636611901</v>
      </c>
      <c r="H69" s="61">
        <v>1.4402604103088299</v>
      </c>
      <c r="I69" s="61">
        <v>1.51904237270355</v>
      </c>
      <c r="J69" s="61">
        <v>1.5143144130706701</v>
      </c>
      <c r="K69" s="61">
        <v>1.5499130487442001</v>
      </c>
      <c r="L69" s="61">
        <v>1.4074877500534</v>
      </c>
      <c r="M69" s="61">
        <v>1.4749844074249201</v>
      </c>
      <c r="N69" s="61">
        <v>0.96052074432373002</v>
      </c>
      <c r="O69" s="61">
        <v>0.98391228914260798</v>
      </c>
    </row>
    <row r="70" spans="1:15" x14ac:dyDescent="0.3">
      <c r="A70" s="125"/>
      <c r="B70" s="137"/>
      <c r="C70" s="34" t="s">
        <v>12</v>
      </c>
      <c r="D70" s="61">
        <v>2.9964313507079998</v>
      </c>
      <c r="E70" s="61">
        <v>3.16624450683593</v>
      </c>
      <c r="F70" s="61">
        <v>2.7081205844879102</v>
      </c>
      <c r="G70" s="61">
        <v>3.0293617248535099</v>
      </c>
      <c r="H70" s="61">
        <v>3</v>
      </c>
      <c r="I70" s="61">
        <v>4.7663636207580504</v>
      </c>
      <c r="J70" s="61">
        <v>4.7302942276000897</v>
      </c>
      <c r="K70" s="61">
        <v>5.1818866729736301</v>
      </c>
      <c r="L70" s="61">
        <v>4.8386430740356401</v>
      </c>
      <c r="M70" s="61">
        <v>4.0647788047790501</v>
      </c>
      <c r="N70" s="61">
        <v>3.0209569931030198</v>
      </c>
      <c r="O70" s="61">
        <v>2.7698082923889098</v>
      </c>
    </row>
    <row r="71" spans="1:15" x14ac:dyDescent="0.3">
      <c r="A71" s="126"/>
      <c r="B71" s="138"/>
      <c r="C71" s="34" t="s">
        <v>13</v>
      </c>
      <c r="D71" s="36">
        <f>SUM(D63:D70)</f>
        <v>7.6869939789175863</v>
      </c>
      <c r="E71" s="36">
        <f t="shared" ref="E71" si="14">SUM(E63:E70)</f>
        <v>8.0668982956558271</v>
      </c>
      <c r="F71" s="36">
        <f t="shared" ref="F71" si="15">SUM(F63:F70)</f>
        <v>7.1942128771915872</v>
      </c>
      <c r="G71" s="36">
        <f t="shared" ref="G71" si="16">SUM(G63:G70)</f>
        <v>8.0124203562736351</v>
      </c>
      <c r="H71" s="36">
        <f t="shared" ref="H71" si="17">SUM(H63:H70)</f>
        <v>9.2684596588594506</v>
      </c>
      <c r="I71" s="36">
        <f t="shared" ref="I71" si="18">SUM(I63:I70)</f>
        <v>12.600839382037503</v>
      </c>
      <c r="J71" s="36">
        <f t="shared" ref="J71" si="19">SUM(J63:J70)</f>
        <v>12.567923570051759</v>
      </c>
      <c r="K71" s="36">
        <f t="shared" ref="K71" si="20">SUM(K63:K70)</f>
        <v>13.090092552825787</v>
      </c>
      <c r="L71" s="36">
        <f t="shared" ref="L71" si="21">SUM(L63:L70)</f>
        <v>11.705075040459612</v>
      </c>
      <c r="M71" s="36">
        <f t="shared" ref="M71" si="22">SUM(M63:M70)</f>
        <v>10.278107997030002</v>
      </c>
      <c r="N71" s="36">
        <f t="shared" ref="N71" si="23">SUM(N63:N70)</f>
        <v>7.5877035651355804</v>
      </c>
      <c r="O71" s="36">
        <f t="shared" ref="O71" si="24">SUM(O63:O70)</f>
        <v>7.1901276241987793</v>
      </c>
    </row>
    <row r="72" spans="1:15" x14ac:dyDescent="0.3">
      <c r="A72" s="124" t="s">
        <v>15</v>
      </c>
      <c r="B72" s="136" t="s">
        <v>16</v>
      </c>
      <c r="C72" s="34" t="s">
        <v>5</v>
      </c>
      <c r="D72" s="61">
        <v>9.2934349067509103</v>
      </c>
      <c r="E72" s="61">
        <v>8.5793315283954108</v>
      </c>
      <c r="F72" s="61">
        <v>8.5546049475669808</v>
      </c>
      <c r="G72" s="61">
        <v>8.8735202699899602</v>
      </c>
      <c r="H72" s="61">
        <v>7.6603539782576258</v>
      </c>
      <c r="I72" s="61">
        <v>8.0607194900512606</v>
      </c>
      <c r="J72" s="61">
        <v>6.9057094044983298</v>
      </c>
      <c r="K72" s="61">
        <v>6.6596721336245501</v>
      </c>
      <c r="L72" s="61">
        <v>8.4474365413188899</v>
      </c>
      <c r="M72" s="61">
        <v>6.1640696302056304</v>
      </c>
      <c r="N72" s="61">
        <v>16.062301494181099</v>
      </c>
      <c r="O72" s="61">
        <v>15.1837372928857</v>
      </c>
    </row>
    <row r="73" spans="1:15" x14ac:dyDescent="0.3">
      <c r="A73" s="125"/>
      <c r="B73" s="137"/>
      <c r="C73" s="34" t="s">
        <v>6</v>
      </c>
      <c r="D73" s="61">
        <v>0.45148787507787302</v>
      </c>
      <c r="E73" s="61">
        <v>0.551539379172027</v>
      </c>
      <c r="F73" s="61">
        <v>0.90487102605402403</v>
      </c>
      <c r="G73" s="61">
        <v>0.44941074168309503</v>
      </c>
      <c r="H73" s="61">
        <v>0.52909547536401069</v>
      </c>
      <c r="I73" s="61">
        <v>1.1976833119988399</v>
      </c>
      <c r="J73" s="61">
        <v>1.323037866503</v>
      </c>
      <c r="K73" s="61">
        <v>0.700426965951919</v>
      </c>
      <c r="L73" s="61">
        <v>0.60919620376080197</v>
      </c>
      <c r="M73" s="61">
        <v>0.44192652404308302</v>
      </c>
      <c r="N73" s="61">
        <v>1.5837567634880501</v>
      </c>
      <c r="O73" s="61">
        <v>1.5682693067938001</v>
      </c>
    </row>
    <row r="74" spans="1:15" x14ac:dyDescent="0.3">
      <c r="A74" s="125"/>
      <c r="B74" s="137"/>
      <c r="C74" s="34" t="s">
        <v>7</v>
      </c>
      <c r="D74" s="61">
        <v>0.11506335530429999</v>
      </c>
      <c r="E74" s="61">
        <v>0.10633027879521199</v>
      </c>
      <c r="F74" s="61">
        <v>9.89739476935938E-2</v>
      </c>
      <c r="G74" s="61">
        <v>0.11225847306195599</v>
      </c>
      <c r="H74" s="61">
        <v>9.5242448171484292E-2</v>
      </c>
      <c r="I74" s="61">
        <v>0.102580454782582</v>
      </c>
      <c r="J74" s="61">
        <v>9.3365340289892601E-2</v>
      </c>
      <c r="K74" s="61">
        <v>8.3117363275960005E-2</v>
      </c>
      <c r="L74" s="61">
        <v>9.7938247025012901E-2</v>
      </c>
      <c r="M74" s="61">
        <v>6.5474956238176604E-2</v>
      </c>
      <c r="N74" s="61">
        <v>0.28069546143524299</v>
      </c>
      <c r="O74" s="61">
        <v>0.25388509512413199</v>
      </c>
    </row>
    <row r="75" spans="1:15" x14ac:dyDescent="0.3">
      <c r="A75" s="125"/>
      <c r="B75" s="137"/>
      <c r="C75" s="34" t="s">
        <v>8</v>
      </c>
      <c r="D75" s="61">
        <v>0.17318453802727099</v>
      </c>
      <c r="E75" s="61">
        <v>8.7830421980470405E-2</v>
      </c>
      <c r="F75" s="61">
        <v>0.19775074184872199</v>
      </c>
      <c r="G75" s="61">
        <v>9.3013236531987703E-2</v>
      </c>
      <c r="H75" s="61">
        <v>0.16269614505581556</v>
      </c>
      <c r="I75" s="61">
        <v>0.26436251401901201</v>
      </c>
      <c r="J75" s="61">
        <v>0.35917837545275599</v>
      </c>
      <c r="K75" s="61">
        <v>0.426104130223393</v>
      </c>
      <c r="L75" s="61">
        <v>0.52411120757460505</v>
      </c>
      <c r="M75" s="61">
        <v>0.39018335659056902</v>
      </c>
      <c r="N75" s="61">
        <v>0.64952877955511201</v>
      </c>
      <c r="O75" s="61">
        <v>0.58453533612191599</v>
      </c>
    </row>
    <row r="76" spans="1:15" x14ac:dyDescent="0.3">
      <c r="A76" s="125"/>
      <c r="B76" s="137"/>
      <c r="C76" s="34" t="s">
        <v>9</v>
      </c>
      <c r="D76" s="61">
        <v>1.45346508082002</v>
      </c>
      <c r="E76" s="61">
        <v>1.35385408718138</v>
      </c>
      <c r="F76" s="61">
        <v>1.3293678462505301</v>
      </c>
      <c r="G76" s="61">
        <v>1.34304478019475</v>
      </c>
      <c r="H76" s="61">
        <v>1.1494713588617742</v>
      </c>
      <c r="I76" s="61">
        <v>1.24044413177762</v>
      </c>
      <c r="J76" s="61">
        <v>1.21481306944042</v>
      </c>
      <c r="K76" s="61">
        <v>1.1349295936524799</v>
      </c>
      <c r="L76" s="61">
        <v>1.4841232094913701</v>
      </c>
      <c r="M76" s="61">
        <v>1.11936061829328</v>
      </c>
      <c r="N76" s="61">
        <v>2.5705625265836698</v>
      </c>
      <c r="O76" s="61">
        <v>2.454335603863</v>
      </c>
    </row>
    <row r="77" spans="1:15" x14ac:dyDescent="0.3">
      <c r="A77" s="125"/>
      <c r="B77" s="137"/>
      <c r="C77" s="34" t="s">
        <v>10</v>
      </c>
      <c r="D77" s="61">
        <v>0.80344170704483897</v>
      </c>
      <c r="E77" s="61">
        <v>0.82722561527043503</v>
      </c>
      <c r="F77" s="61">
        <v>0.71143334172665995</v>
      </c>
      <c r="G77" s="61">
        <v>0.790128231979906</v>
      </c>
      <c r="H77" s="61">
        <v>0.94078450612723818</v>
      </c>
      <c r="I77" s="61">
        <v>0.835775796324014</v>
      </c>
      <c r="J77" s="61">
        <v>0.65487820375710704</v>
      </c>
      <c r="K77" s="61">
        <v>0.90499918535351698</v>
      </c>
      <c r="L77" s="61">
        <v>0.59841831400990397</v>
      </c>
      <c r="M77" s="61">
        <v>0.38932938966900099</v>
      </c>
      <c r="N77" s="61">
        <v>1.90576387755572</v>
      </c>
      <c r="O77" s="61">
        <v>1.9673429466784</v>
      </c>
    </row>
    <row r="78" spans="1:15" x14ac:dyDescent="0.3">
      <c r="A78" s="125"/>
      <c r="B78" s="137"/>
      <c r="C78" s="34" t="s">
        <v>11</v>
      </c>
      <c r="D78" s="61">
        <v>0.40483244089409698</v>
      </c>
      <c r="E78" s="61">
        <v>0.24858596920967099</v>
      </c>
      <c r="F78" s="61">
        <v>0.34296016767621001</v>
      </c>
      <c r="G78" s="61">
        <v>0.22686000354588001</v>
      </c>
      <c r="H78" s="61">
        <v>1.9116506725549709E-2</v>
      </c>
      <c r="I78" s="61">
        <v>0.43072738684713802</v>
      </c>
      <c r="J78" s="61">
        <v>0.394669599831104</v>
      </c>
      <c r="K78" s="61">
        <v>0.29006793629378003</v>
      </c>
      <c r="L78" s="61">
        <v>0.26300963573157699</v>
      </c>
      <c r="M78" s="61">
        <v>0.21172771812416599</v>
      </c>
      <c r="N78" s="61">
        <v>0.74999613058753301</v>
      </c>
      <c r="O78" s="61">
        <v>0.99422365427017201</v>
      </c>
    </row>
    <row r="79" spans="1:15" x14ac:dyDescent="0.3">
      <c r="A79" s="125"/>
      <c r="B79" s="137"/>
      <c r="C79" s="34" t="s">
        <v>12</v>
      </c>
      <c r="D79" s="61">
        <v>1.0294605493545499</v>
      </c>
      <c r="E79" s="61">
        <v>1.07779394648969</v>
      </c>
      <c r="F79" s="61">
        <v>1.1429644953459499</v>
      </c>
      <c r="G79" s="61">
        <v>1.1030421610921599</v>
      </c>
      <c r="H79" s="61">
        <v>1.3401081897318301</v>
      </c>
      <c r="I79" s="61">
        <v>1.52103757485747</v>
      </c>
      <c r="J79" s="61">
        <v>1.6228435337543401</v>
      </c>
      <c r="K79" s="61">
        <v>1.2736587431281801</v>
      </c>
      <c r="L79" s="61">
        <v>1.54865727759897</v>
      </c>
      <c r="M79" s="61">
        <v>1.21505078673362</v>
      </c>
      <c r="N79" s="61">
        <v>2.80426607280969</v>
      </c>
      <c r="O79" s="61">
        <v>2.6486077085137301</v>
      </c>
    </row>
    <row r="80" spans="1:15" x14ac:dyDescent="0.3">
      <c r="A80" s="126"/>
      <c r="B80" s="138"/>
      <c r="C80" s="34" t="s">
        <v>13</v>
      </c>
      <c r="D80" s="36">
        <f>SUM(D72:D79)</f>
        <v>13.724370453273863</v>
      </c>
      <c r="E80" s="36">
        <f t="shared" ref="E80:O80" si="25">SUM(E72:E79)</f>
        <v>12.832491226494298</v>
      </c>
      <c r="F80" s="36">
        <f t="shared" si="25"/>
        <v>13.282926514162673</v>
      </c>
      <c r="G80" s="36">
        <f t="shared" si="25"/>
        <v>12.991277898079698</v>
      </c>
      <c r="H80" s="36">
        <f t="shared" si="25"/>
        <v>11.896868608295328</v>
      </c>
      <c r="I80" s="36">
        <f t="shared" si="25"/>
        <v>13.653330660657939</v>
      </c>
      <c r="J80" s="36">
        <f t="shared" si="25"/>
        <v>12.56849539352695</v>
      </c>
      <c r="K80" s="36">
        <f t="shared" si="25"/>
        <v>11.47297605150378</v>
      </c>
      <c r="L80" s="36">
        <f t="shared" si="25"/>
        <v>13.572890636511133</v>
      </c>
      <c r="M80" s="36">
        <f t="shared" si="25"/>
        <v>9.9971229798975259</v>
      </c>
      <c r="N80" s="36">
        <f t="shared" si="25"/>
        <v>26.606871106196117</v>
      </c>
      <c r="O80" s="36">
        <f t="shared" si="25"/>
        <v>25.654936944250853</v>
      </c>
    </row>
    <row r="81" spans="1:15" ht="15.6" customHeight="1" x14ac:dyDescent="0.3">
      <c r="A81" s="124" t="s">
        <v>17</v>
      </c>
      <c r="B81" s="136" t="s">
        <v>16</v>
      </c>
      <c r="C81" s="34" t="s">
        <v>5</v>
      </c>
      <c r="D81" s="61">
        <v>0.36058199999999996</v>
      </c>
      <c r="E81" s="61">
        <v>0.37224099999999999</v>
      </c>
      <c r="F81" s="61">
        <v>0.33165299999999998</v>
      </c>
      <c r="G81" s="61">
        <v>0.34306999999999999</v>
      </c>
      <c r="H81" s="61">
        <v>-0.45425199999999888</v>
      </c>
      <c r="I81" s="61">
        <v>0.69862099999999883</v>
      </c>
      <c r="J81" s="61">
        <v>0.66942699999999888</v>
      </c>
      <c r="K81" s="61">
        <v>0.688333999999999</v>
      </c>
      <c r="L81" s="61">
        <v>0.65549499999999905</v>
      </c>
      <c r="M81" s="61">
        <v>-0.41706299999999796</v>
      </c>
      <c r="N81" s="61">
        <v>0.52678599999999898</v>
      </c>
      <c r="O81" s="61">
        <v>0.48497600000000002</v>
      </c>
    </row>
    <row r="82" spans="1:15" x14ac:dyDescent="0.3">
      <c r="A82" s="125"/>
      <c r="B82" s="137"/>
      <c r="C82" s="34" t="s">
        <v>6</v>
      </c>
      <c r="D82" s="37">
        <v>0.10776399999999998</v>
      </c>
      <c r="E82" s="37">
        <v>0.109415</v>
      </c>
      <c r="F82" s="37">
        <v>0.10660399999999978</v>
      </c>
      <c r="G82" s="37">
        <v>0.115367</v>
      </c>
      <c r="H82" s="37">
        <v>-0.2668939999999998</v>
      </c>
      <c r="I82" s="37">
        <v>0.3474529999999999</v>
      </c>
      <c r="J82" s="37">
        <v>0.34880500000000003</v>
      </c>
      <c r="K82" s="37">
        <v>0.36012499999999881</v>
      </c>
      <c r="L82" s="37">
        <v>0.28148999999999991</v>
      </c>
      <c r="M82" s="37">
        <v>-0.19321199999999961</v>
      </c>
      <c r="N82" s="37">
        <v>0.18125999999999898</v>
      </c>
      <c r="O82" s="37">
        <v>0.15129500000000001</v>
      </c>
    </row>
    <row r="83" spans="1:15" x14ac:dyDescent="0.3">
      <c r="A83" s="125"/>
      <c r="B83" s="137"/>
      <c r="C83" s="34" t="s">
        <v>7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</row>
    <row r="84" spans="1:15" x14ac:dyDescent="0.3">
      <c r="A84" s="125"/>
      <c r="B84" s="137"/>
      <c r="C84" s="34" t="s">
        <v>8</v>
      </c>
      <c r="D84" s="37">
        <v>4.8079999999999998E-3</v>
      </c>
      <c r="E84" s="37">
        <v>6.3179999999999903E-3</v>
      </c>
      <c r="F84" s="37">
        <v>6.5950000000000002E-3</v>
      </c>
      <c r="G84" s="37">
        <v>7.7060000000000002E-3</v>
      </c>
      <c r="H84" s="37">
        <v>-2.551699999999989E-2</v>
      </c>
      <c r="I84" s="37">
        <v>3.2175999999999989E-2</v>
      </c>
      <c r="J84" s="37">
        <v>2.7637999999999892E-2</v>
      </c>
      <c r="K84" s="37">
        <v>2.9104999999999992E-2</v>
      </c>
      <c r="L84" s="37">
        <v>2.393399999999998E-2</v>
      </c>
      <c r="M84" s="37">
        <v>-1.688799999999999E-2</v>
      </c>
      <c r="N84" s="37">
        <v>6.4379999999999889E-3</v>
      </c>
      <c r="O84" s="37">
        <v>5.5922999999999893E-3</v>
      </c>
    </row>
    <row r="85" spans="1:15" x14ac:dyDescent="0.3">
      <c r="A85" s="125"/>
      <c r="B85" s="137"/>
      <c r="C85" s="34" t="s">
        <v>9</v>
      </c>
      <c r="D85" s="37">
        <v>1.8429999999999898E-2</v>
      </c>
      <c r="E85" s="37">
        <v>2.0256E-2</v>
      </c>
      <c r="F85" s="37">
        <v>1.7878000000000002E-2</v>
      </c>
      <c r="G85" s="37">
        <v>1.8575999999999999E-2</v>
      </c>
      <c r="H85" s="37">
        <v>-2.7089999999999999E-2</v>
      </c>
      <c r="I85" s="37">
        <v>4.7196000000000002E-2</v>
      </c>
      <c r="J85" s="37">
        <v>4.2795E-2</v>
      </c>
      <c r="K85" s="37">
        <v>4.3906000000000001E-2</v>
      </c>
      <c r="L85" s="37">
        <v>4.3206000000000001E-2</v>
      </c>
      <c r="M85" s="37">
        <v>-2.4773999999999997E-2</v>
      </c>
      <c r="N85" s="37">
        <v>2.2479000000000002E-2</v>
      </c>
      <c r="O85" s="37">
        <v>2.07079999999999E-2</v>
      </c>
    </row>
    <row r="86" spans="1:15" x14ac:dyDescent="0.3">
      <c r="A86" s="125"/>
      <c r="B86" s="137"/>
      <c r="C86" s="34" t="s">
        <v>10</v>
      </c>
      <c r="D86" s="37">
        <v>1.13159E-2</v>
      </c>
      <c r="E86" s="37">
        <v>1.1161099999999979E-2</v>
      </c>
      <c r="F86" s="37">
        <v>9.6361999999999906E-3</v>
      </c>
      <c r="G86" s="37">
        <v>9.6755999999999787E-3</v>
      </c>
      <c r="H86" s="37">
        <v>-1.368099999999999E-2</v>
      </c>
      <c r="I86" s="37">
        <v>2.1521999999999999E-2</v>
      </c>
      <c r="J86" s="37">
        <v>2.0543999999999989E-2</v>
      </c>
      <c r="K86" s="37">
        <v>2.1513000000000001E-2</v>
      </c>
      <c r="L86" s="37">
        <v>1.7715999999999892E-2</v>
      </c>
      <c r="M86" s="37">
        <v>-1.260199999999998E-2</v>
      </c>
      <c r="N86" s="37">
        <v>3.8630599999999904E-2</v>
      </c>
      <c r="O86" s="37">
        <v>3.4652899999999889E-2</v>
      </c>
    </row>
    <row r="87" spans="1:15" x14ac:dyDescent="0.3">
      <c r="A87" s="125"/>
      <c r="B87" s="137"/>
      <c r="C87" s="34" t="s">
        <v>11</v>
      </c>
      <c r="D87" s="37">
        <v>2.9286999999999896E-2</v>
      </c>
      <c r="E87" s="37">
        <v>2.9699E-2</v>
      </c>
      <c r="F87" s="37">
        <v>2.4005999999999889E-2</v>
      </c>
      <c r="G87" s="37">
        <v>2.5125000000000001E-2</v>
      </c>
      <c r="H87" s="37">
        <v>-3.7186000000000004E-2</v>
      </c>
      <c r="I87" s="37">
        <v>5.6927999999999992E-2</v>
      </c>
      <c r="J87" s="37">
        <v>5.8178000000000007E-2</v>
      </c>
      <c r="K87" s="37">
        <v>6.5308999999999798E-2</v>
      </c>
      <c r="L87" s="37">
        <v>5.8500999999999997E-2</v>
      </c>
      <c r="M87" s="37">
        <v>-3.6616000000000003E-2</v>
      </c>
      <c r="N87" s="37">
        <v>3.0212999999999803E-2</v>
      </c>
      <c r="O87" s="37">
        <v>2.86659999999999E-2</v>
      </c>
    </row>
    <row r="88" spans="1:15" x14ac:dyDescent="0.3">
      <c r="A88" s="125"/>
      <c r="B88" s="137"/>
      <c r="C88" s="34" t="s">
        <v>12</v>
      </c>
      <c r="D88" s="37">
        <v>0.11013600000000001</v>
      </c>
      <c r="E88" s="37">
        <v>0.119646</v>
      </c>
      <c r="F88" s="37">
        <v>0.10333099999999999</v>
      </c>
      <c r="G88" s="37">
        <v>0.10744099999999998</v>
      </c>
      <c r="H88" s="37">
        <v>-0.20165799999999978</v>
      </c>
      <c r="I88" s="37">
        <v>0.278229</v>
      </c>
      <c r="J88" s="37">
        <v>0.29749799999999982</v>
      </c>
      <c r="K88" s="37">
        <v>0.31060199999999999</v>
      </c>
      <c r="L88" s="37">
        <v>0.28372999999999882</v>
      </c>
      <c r="M88" s="37">
        <v>-0.1715909999999998</v>
      </c>
      <c r="N88" s="37">
        <v>0.12763199999999988</v>
      </c>
      <c r="O88" s="37">
        <v>0.120613</v>
      </c>
    </row>
    <row r="89" spans="1:15" x14ac:dyDescent="0.3">
      <c r="A89" s="126"/>
      <c r="B89" s="138"/>
      <c r="C89" s="34" t="s">
        <v>13</v>
      </c>
      <c r="D89" s="36">
        <f>SUM(D81:D88)</f>
        <v>0.6423228999999997</v>
      </c>
      <c r="E89" s="36">
        <f t="shared" ref="E89:O89" si="26">SUM(E81:E88)</f>
        <v>0.66873610000000006</v>
      </c>
      <c r="F89" s="36">
        <f t="shared" si="26"/>
        <v>0.59970319999999966</v>
      </c>
      <c r="G89" s="36">
        <f t="shared" si="26"/>
        <v>0.62696059999999987</v>
      </c>
      <c r="H89" s="36">
        <f t="shared" si="26"/>
        <v>-1.0262779999999982</v>
      </c>
      <c r="I89" s="36">
        <f t="shared" si="26"/>
        <v>1.4821249999999988</v>
      </c>
      <c r="J89" s="36">
        <f t="shared" si="26"/>
        <v>1.4648849999999984</v>
      </c>
      <c r="K89" s="36">
        <f t="shared" si="26"/>
        <v>1.5188939999999975</v>
      </c>
      <c r="L89" s="36">
        <f t="shared" si="26"/>
        <v>1.3640719999999975</v>
      </c>
      <c r="M89" s="36">
        <f t="shared" si="26"/>
        <v>-0.87274599999999736</v>
      </c>
      <c r="N89" s="36">
        <f t="shared" si="26"/>
        <v>0.93343859999999756</v>
      </c>
      <c r="O89" s="36">
        <f t="shared" si="26"/>
        <v>0.84650319999999968</v>
      </c>
    </row>
    <row r="90" spans="1:15" x14ac:dyDescent="0.3">
      <c r="A90" s="118" t="s">
        <v>23</v>
      </c>
      <c r="B90" s="119"/>
      <c r="C90" s="38" t="s">
        <v>5</v>
      </c>
      <c r="D90" s="62">
        <f>SUM(D54,D63,D72,D81)</f>
        <v>9.6471396036274371</v>
      </c>
      <c r="E90" s="62">
        <f t="shared" ref="E90:O90" si="27">SUM(E54,E63,E72,E81)</f>
        <v>8.937999775919673</v>
      </c>
      <c r="F90" s="62">
        <f t="shared" si="27"/>
        <v>8.579632776933785</v>
      </c>
      <c r="G90" s="62">
        <f t="shared" si="27"/>
        <v>8.9064368303489623</v>
      </c>
      <c r="H90" s="62">
        <f t="shared" si="27"/>
        <v>6.9048398089656269</v>
      </c>
      <c r="I90" s="62">
        <f t="shared" si="27"/>
        <v>8.9366616409501933</v>
      </c>
      <c r="J90" s="62">
        <f t="shared" si="27"/>
        <v>7.6603964083034901</v>
      </c>
      <c r="K90" s="62">
        <f t="shared" si="27"/>
        <v>7.3738794370379415</v>
      </c>
      <c r="L90" s="62">
        <f t="shared" si="27"/>
        <v>9.3027417184066739</v>
      </c>
      <c r="M90" s="62">
        <f t="shared" si="27"/>
        <v>5.7654506914849293</v>
      </c>
      <c r="N90" s="62">
        <f t="shared" si="27"/>
        <v>16.532201089428366</v>
      </c>
      <c r="O90" s="62">
        <f t="shared" si="27"/>
        <v>15.600682961601892</v>
      </c>
    </row>
    <row r="91" spans="1:15" x14ac:dyDescent="0.3">
      <c r="A91" s="120"/>
      <c r="B91" s="121"/>
      <c r="C91" s="40" t="s">
        <v>6</v>
      </c>
      <c r="D91" s="62">
        <f t="shared" ref="D91:O98" si="28">SUM(D55,D64,D73,D82)</f>
        <v>3.1136235300652078</v>
      </c>
      <c r="E91" s="62">
        <f t="shared" si="28"/>
        <v>3.4004133871504618</v>
      </c>
      <c r="F91" s="62">
        <f t="shared" si="28"/>
        <v>3.6794473821350238</v>
      </c>
      <c r="G91" s="62">
        <f t="shared" si="28"/>
        <v>3.5913665392523626</v>
      </c>
      <c r="H91" s="62">
        <f t="shared" si="28"/>
        <v>3.828040353958011</v>
      </c>
      <c r="I91" s="62">
        <f t="shared" si="28"/>
        <v>6.5871974024681998</v>
      </c>
      <c r="J91" s="62">
        <f t="shared" si="28"/>
        <v>6.6912123494970697</v>
      </c>
      <c r="K91" s="62">
        <f t="shared" si="28"/>
        <v>6.0257905371188976</v>
      </c>
      <c r="L91" s="62">
        <f t="shared" si="28"/>
        <v>4.9269739287325711</v>
      </c>
      <c r="M91" s="62">
        <f t="shared" si="28"/>
        <v>3.5645774777059485</v>
      </c>
      <c r="N91" s="62">
        <f t="shared" si="28"/>
        <v>4.5274290731346465</v>
      </c>
      <c r="O91" s="62">
        <f t="shared" si="28"/>
        <v>4.4537713409048161</v>
      </c>
    </row>
    <row r="92" spans="1:15" x14ac:dyDescent="0.3">
      <c r="A92" s="120"/>
      <c r="B92" s="121"/>
      <c r="C92" s="38" t="s">
        <v>7</v>
      </c>
      <c r="D92" s="62">
        <f t="shared" si="28"/>
        <v>0.13293080369476146</v>
      </c>
      <c r="E92" s="62">
        <f t="shared" si="28"/>
        <v>0.1236086599528784</v>
      </c>
      <c r="F92" s="62">
        <f t="shared" si="28"/>
        <v>0.10854239400941879</v>
      </c>
      <c r="G92" s="62">
        <f t="shared" si="28"/>
        <v>0.12185181549284553</v>
      </c>
      <c r="H92" s="62">
        <f t="shared" si="28"/>
        <v>0.10503497482148429</v>
      </c>
      <c r="I92" s="62">
        <f t="shared" si="28"/>
        <v>0.12016367545584129</v>
      </c>
      <c r="J92" s="62">
        <f t="shared" si="28"/>
        <v>0.11171673542412457</v>
      </c>
      <c r="K92" s="62">
        <f t="shared" si="28"/>
        <v>0.10089347424582212</v>
      </c>
      <c r="L92" s="62">
        <f t="shared" si="28"/>
        <v>0.1147933626416487</v>
      </c>
      <c r="M92" s="62">
        <f t="shared" si="28"/>
        <v>8.0698969890363376E-2</v>
      </c>
      <c r="N92" s="62">
        <f t="shared" si="28"/>
        <v>0.29487625911133308</v>
      </c>
      <c r="O92" s="62">
        <f t="shared" si="28"/>
        <v>0.26873205217998375</v>
      </c>
    </row>
    <row r="93" spans="1:15" x14ac:dyDescent="0.3">
      <c r="A93" s="120"/>
      <c r="B93" s="121"/>
      <c r="C93" s="38" t="s">
        <v>8</v>
      </c>
      <c r="D93" s="62">
        <f t="shared" si="28"/>
        <v>0.91339461546371703</v>
      </c>
      <c r="E93" s="62">
        <f t="shared" si="28"/>
        <v>0.86056719193610443</v>
      </c>
      <c r="F93" s="62">
        <f t="shared" si="28"/>
        <v>0.89386073646999797</v>
      </c>
      <c r="G93" s="62">
        <f t="shared" si="28"/>
        <v>0.88558863917900565</v>
      </c>
      <c r="H93" s="62">
        <f t="shared" si="28"/>
        <v>1.0740166670558158</v>
      </c>
      <c r="I93" s="62">
        <f t="shared" si="28"/>
        <v>1.7136842430839498</v>
      </c>
      <c r="J93" s="62">
        <f t="shared" si="28"/>
        <v>1.8050953676288088</v>
      </c>
      <c r="K93" s="62">
        <f t="shared" si="28"/>
        <v>1.848150932963484</v>
      </c>
      <c r="L93" s="62">
        <f t="shared" si="28"/>
        <v>1.7521658137586109</v>
      </c>
      <c r="M93" s="62">
        <f t="shared" si="28"/>
        <v>1.3095517205784921</v>
      </c>
      <c r="N93" s="62">
        <f t="shared" si="28"/>
        <v>1.4957608192813681</v>
      </c>
      <c r="O93" s="62">
        <f t="shared" si="28"/>
        <v>1.394955505060361</v>
      </c>
    </row>
    <row r="94" spans="1:15" x14ac:dyDescent="0.3">
      <c r="A94" s="120"/>
      <c r="B94" s="121"/>
      <c r="C94" s="38" t="s">
        <v>9</v>
      </c>
      <c r="D94" s="62">
        <f t="shared" si="28"/>
        <v>1.8404931694421127</v>
      </c>
      <c r="E94" s="62">
        <f t="shared" si="28"/>
        <v>1.7274112174165748</v>
      </c>
      <c r="F94" s="62">
        <f t="shared" si="28"/>
        <v>1.5835312449647738</v>
      </c>
      <c r="G94" s="62">
        <f t="shared" si="28"/>
        <v>1.6321176487231752</v>
      </c>
      <c r="H94" s="62">
        <f t="shared" si="28"/>
        <v>1.4122754899497743</v>
      </c>
      <c r="I94" s="62">
        <f t="shared" si="28"/>
        <v>1.8220961166084759</v>
      </c>
      <c r="J94" s="62">
        <f t="shared" si="28"/>
        <v>1.742367839774186</v>
      </c>
      <c r="K94" s="62">
        <f t="shared" si="28"/>
        <v>1.6284849425074979</v>
      </c>
      <c r="L94" s="62">
        <f t="shared" si="28"/>
        <v>2.0376027703729842</v>
      </c>
      <c r="M94" s="62">
        <f t="shared" si="28"/>
        <v>1.4939184859881338</v>
      </c>
      <c r="N94" s="62">
        <f t="shared" si="28"/>
        <v>2.8957597226479028</v>
      </c>
      <c r="O94" s="62">
        <f t="shared" si="28"/>
        <v>2.7898290880875569</v>
      </c>
    </row>
    <row r="95" spans="1:15" x14ac:dyDescent="0.3">
      <c r="A95" s="120"/>
      <c r="B95" s="121"/>
      <c r="C95" s="38" t="s">
        <v>10</v>
      </c>
      <c r="D95" s="62">
        <f t="shared" si="28"/>
        <v>1.9410239971300589</v>
      </c>
      <c r="E95" s="62">
        <f t="shared" si="28"/>
        <v>1.9545508631242849</v>
      </c>
      <c r="F95" s="62">
        <f t="shared" si="28"/>
        <v>1.4655358018022291</v>
      </c>
      <c r="G95" s="62">
        <f t="shared" si="28"/>
        <v>1.6474900780173889</v>
      </c>
      <c r="H95" s="62">
        <f t="shared" si="28"/>
        <v>1.9979679451378578</v>
      </c>
      <c r="I95" s="62">
        <f t="shared" si="28"/>
        <v>2.7188643995077557</v>
      </c>
      <c r="J95" s="62">
        <f t="shared" si="28"/>
        <v>2.5522023560779661</v>
      </c>
      <c r="K95" s="62">
        <f t="shared" si="28"/>
        <v>2.7363809979145501</v>
      </c>
      <c r="L95" s="62">
        <f t="shared" si="28"/>
        <v>2.0537033957931907</v>
      </c>
      <c r="M95" s="62">
        <f t="shared" si="28"/>
        <v>1.6483692103381749</v>
      </c>
      <c r="N95" s="62">
        <f t="shared" si="28"/>
        <v>2.9774684988951359</v>
      </c>
      <c r="O95" s="62">
        <f t="shared" si="28"/>
        <v>3.1116074771181568</v>
      </c>
    </row>
    <row r="96" spans="1:15" x14ac:dyDescent="0.3">
      <c r="A96" s="120"/>
      <c r="B96" s="121"/>
      <c r="C96" s="38" t="s">
        <v>11</v>
      </c>
      <c r="D96" s="62">
        <f t="shared" si="28"/>
        <v>1.6935223716306347</v>
      </c>
      <c r="E96" s="62">
        <f t="shared" si="28"/>
        <v>1.5389070682516039</v>
      </c>
      <c r="F96" s="62">
        <f t="shared" si="28"/>
        <v>1.4827198183414929</v>
      </c>
      <c r="G96" s="62">
        <f t="shared" si="28"/>
        <v>1.4744673122912602</v>
      </c>
      <c r="H96" s="62">
        <f t="shared" si="28"/>
        <v>1.4221909170343796</v>
      </c>
      <c r="I96" s="62">
        <f t="shared" si="28"/>
        <v>2.5175627922235702</v>
      </c>
      <c r="J96" s="62">
        <f t="shared" si="28"/>
        <v>2.4506172536282449</v>
      </c>
      <c r="K96" s="62">
        <f t="shared" si="28"/>
        <v>2.3508975280296176</v>
      </c>
      <c r="L96" s="62">
        <f t="shared" si="28"/>
        <v>2.0848878253678023</v>
      </c>
      <c r="M96" s="62">
        <f t="shared" si="28"/>
        <v>1.896052963680037</v>
      </c>
      <c r="N96" s="62">
        <f t="shared" si="28"/>
        <v>2.0170157318734669</v>
      </c>
      <c r="O96" s="62">
        <f t="shared" si="28"/>
        <v>2.3290177985343927</v>
      </c>
    </row>
    <row r="97" spans="1:15" x14ac:dyDescent="0.3">
      <c r="A97" s="120"/>
      <c r="B97" s="121"/>
      <c r="C97" s="38" t="s">
        <v>12</v>
      </c>
      <c r="D97" s="62">
        <f t="shared" si="28"/>
        <v>4.6889917529449345</v>
      </c>
      <c r="E97" s="62">
        <f t="shared" si="28"/>
        <v>4.8989653366378452</v>
      </c>
      <c r="F97" s="62">
        <f t="shared" si="28"/>
        <v>4.2321452334669782</v>
      </c>
      <c r="G97" s="62">
        <f t="shared" si="28"/>
        <v>4.6077485357526449</v>
      </c>
      <c r="H97" s="62">
        <f t="shared" si="28"/>
        <v>4.13845018973183</v>
      </c>
      <c r="I97" s="62">
        <f t="shared" si="28"/>
        <v>7.8007414321877899</v>
      </c>
      <c r="J97" s="62">
        <f t="shared" si="28"/>
        <v>7.8539581719379301</v>
      </c>
      <c r="K97" s="62">
        <f t="shared" si="28"/>
        <v>7.7789559774268797</v>
      </c>
      <c r="L97" s="62">
        <f t="shared" si="28"/>
        <v>7.5462936253505815</v>
      </c>
      <c r="M97" s="62">
        <f t="shared" si="28"/>
        <v>5.7024914162959961</v>
      </c>
      <c r="N97" s="62">
        <f t="shared" si="28"/>
        <v>6.5941972886032918</v>
      </c>
      <c r="O97" s="62">
        <f>SUM(O61,O70,O79,O88)</f>
        <v>6.2669593082909456</v>
      </c>
    </row>
    <row r="98" spans="1:15" x14ac:dyDescent="0.3">
      <c r="A98" s="122"/>
      <c r="B98" s="123"/>
      <c r="C98" s="38" t="s">
        <v>13</v>
      </c>
      <c r="D98" s="41">
        <f>SUM(D62,D71,D80,D89)</f>
        <v>23.971119843998867</v>
      </c>
      <c r="E98" s="41">
        <f t="shared" si="28"/>
        <v>23.442423500389427</v>
      </c>
      <c r="F98" s="41">
        <f t="shared" si="28"/>
        <v>22.025415388123704</v>
      </c>
      <c r="G98" s="41">
        <f t="shared" si="28"/>
        <v>22.86706739905765</v>
      </c>
      <c r="H98" s="41">
        <f t="shared" si="28"/>
        <v>20.882816346654781</v>
      </c>
      <c r="I98" s="41">
        <f t="shared" si="28"/>
        <v>32.216971702485779</v>
      </c>
      <c r="J98" s="42">
        <f t="shared" si="28"/>
        <v>30.867566482271823</v>
      </c>
      <c r="K98" s="43">
        <f t="shared" si="28"/>
        <v>29.843433827244688</v>
      </c>
      <c r="L98" s="44">
        <f t="shared" si="28"/>
        <v>29.819162440424062</v>
      </c>
      <c r="M98" s="41">
        <f t="shared" si="28"/>
        <v>21.461110935962076</v>
      </c>
      <c r="N98" s="41">
        <f t="shared" si="28"/>
        <v>37.334708482975508</v>
      </c>
      <c r="O98" s="41">
        <f t="shared" si="28"/>
        <v>36.215555531778108</v>
      </c>
    </row>
    <row r="99" spans="1:15" x14ac:dyDescent="0.3">
      <c r="A99" s="19"/>
      <c r="B99" s="19"/>
      <c r="C99" s="19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 x14ac:dyDescent="0.3">
      <c r="A100" s="19"/>
      <c r="B100" s="19"/>
      <c r="C100" s="19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x14ac:dyDescent="0.3">
      <c r="A101" s="147" t="s">
        <v>18</v>
      </c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</row>
    <row r="102" spans="1:15" x14ac:dyDescent="0.3">
      <c r="A102" s="147" t="s">
        <v>19</v>
      </c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</row>
    <row r="103" spans="1:15" x14ac:dyDescent="0.3">
      <c r="A103" s="146" t="s">
        <v>20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6" spans="1:15" x14ac:dyDescent="0.3">
      <c r="A106" s="139" t="s">
        <v>26</v>
      </c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</row>
    <row r="107" spans="1:15" ht="37.799999999999997" customHeight="1" x14ac:dyDescent="0.3"/>
  </sheetData>
  <mergeCells count="26">
    <mergeCell ref="A1:O1"/>
    <mergeCell ref="A2:O2"/>
    <mergeCell ref="A63:A71"/>
    <mergeCell ref="B63:B71"/>
    <mergeCell ref="A72:A80"/>
    <mergeCell ref="B72:B80"/>
    <mergeCell ref="A3:O3"/>
    <mergeCell ref="A4:O4"/>
    <mergeCell ref="B6:B14"/>
    <mergeCell ref="A6:A14"/>
    <mergeCell ref="B15:B23"/>
    <mergeCell ref="B24:B32"/>
    <mergeCell ref="B33:B41"/>
    <mergeCell ref="A15:A23"/>
    <mergeCell ref="A24:A32"/>
    <mergeCell ref="A33:A41"/>
    <mergeCell ref="A42:B50"/>
    <mergeCell ref="A101:O101"/>
    <mergeCell ref="A106:O106"/>
    <mergeCell ref="A54:A62"/>
    <mergeCell ref="B54:B62"/>
    <mergeCell ref="A103:O103"/>
    <mergeCell ref="A102:O102"/>
    <mergeCell ref="A81:A89"/>
    <mergeCell ref="B81:B89"/>
    <mergeCell ref="A90:B98"/>
  </mergeCells>
  <pageMargins left="0.75" right="0.75" top="1" bottom="1" header="0.5" footer="0.5"/>
  <pageSetup orientation="portrait" r:id="rId1"/>
  <headerFooter>
    <oddFooter>&amp;R&amp;9&amp;F</oddFooter>
  </headerFooter>
  <ignoredErrors>
    <ignoredError sqref="B54:B89" numberStoredAsText="1"/>
    <ignoredError sqref="D62:O62 D14:O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7"/>
  <sheetViews>
    <sheetView zoomScale="70" zoomScaleNormal="70" workbookViewId="0">
      <selection activeCell="G99" sqref="G99"/>
    </sheetView>
  </sheetViews>
  <sheetFormatPr defaultColWidth="11" defaultRowHeight="15.6" x14ac:dyDescent="0.3"/>
  <cols>
    <col min="1" max="1" width="56.296875" customWidth="1"/>
    <col min="2" max="2" width="11" style="24" customWidth="1"/>
    <col min="3" max="3" width="28.5" customWidth="1"/>
    <col min="4" max="4" width="8.69921875" bestFit="1" customWidth="1"/>
    <col min="5" max="5" width="8.8984375" bestFit="1" customWidth="1"/>
    <col min="6" max="6" width="8.69921875" bestFit="1" customWidth="1"/>
    <col min="7" max="7" width="8.5" bestFit="1" customWidth="1"/>
    <col min="8" max="8" width="9" bestFit="1" customWidth="1"/>
    <col min="9" max="9" width="8.69921875" bestFit="1" customWidth="1"/>
    <col min="10" max="10" width="8" bestFit="1" customWidth="1"/>
    <col min="11" max="12" width="9" bestFit="1" customWidth="1"/>
    <col min="13" max="13" width="8.69921875" bestFit="1" customWidth="1"/>
    <col min="14" max="14" width="8.8984375" bestFit="1" customWidth="1"/>
    <col min="15" max="15" width="9" bestFit="1" customWidth="1"/>
  </cols>
  <sheetData>
    <row r="1" spans="1:15" ht="33.6" customHeight="1" x14ac:dyDescent="0.3">
      <c r="A1" s="148" t="s">
        <v>45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30.6" customHeight="1" x14ac:dyDescent="0.3">
      <c r="A2" s="141" t="s">
        <v>28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ht="34.200000000000003" customHeight="1" x14ac:dyDescent="0.3">
      <c r="A3" s="142" t="s">
        <v>40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x14ac:dyDescent="0.3">
      <c r="A4" s="10" t="s">
        <v>21</v>
      </c>
      <c r="B4" s="149" t="s">
        <v>22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1"/>
    </row>
    <row r="5" spans="1:15" x14ac:dyDescent="0.3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</row>
    <row r="6" spans="1:15" x14ac:dyDescent="0.3">
      <c r="A6" s="45" t="s">
        <v>31</v>
      </c>
      <c r="B6" s="92" t="s">
        <v>1</v>
      </c>
      <c r="C6" s="13" t="s">
        <v>2</v>
      </c>
      <c r="D6" s="14">
        <v>45678</v>
      </c>
      <c r="E6" s="14">
        <v>45709</v>
      </c>
      <c r="F6" s="14">
        <v>45737</v>
      </c>
      <c r="G6" s="14">
        <v>45768</v>
      </c>
      <c r="H6" s="14">
        <v>45798</v>
      </c>
      <c r="I6" s="14">
        <v>45829</v>
      </c>
      <c r="J6" s="14">
        <v>45859</v>
      </c>
      <c r="K6" s="14">
        <v>45890</v>
      </c>
      <c r="L6" s="14">
        <v>45921</v>
      </c>
      <c r="M6" s="14">
        <v>45951</v>
      </c>
      <c r="N6" s="14">
        <v>45982</v>
      </c>
      <c r="O6" s="14">
        <v>46012</v>
      </c>
    </row>
    <row r="7" spans="1:15" x14ac:dyDescent="0.3">
      <c r="A7" s="127" t="s">
        <v>32</v>
      </c>
      <c r="B7" s="129" t="s">
        <v>16</v>
      </c>
      <c r="C7" s="100" t="s">
        <v>5</v>
      </c>
      <c r="D7" s="111">
        <v>35.448977176666155</v>
      </c>
      <c r="E7" s="111">
        <v>37.805344821929907</v>
      </c>
      <c r="F7" s="111">
        <v>39.150987127999997</v>
      </c>
      <c r="G7" s="111">
        <v>41.928631403999994</v>
      </c>
      <c r="H7" s="111">
        <v>38.482746368000001</v>
      </c>
      <c r="I7" s="111">
        <v>41.26367618942254</v>
      </c>
      <c r="J7" s="111">
        <v>41.011383831024098</v>
      </c>
      <c r="K7" s="111">
        <v>40.787554954528723</v>
      </c>
      <c r="L7" s="111">
        <v>42.013072086334176</v>
      </c>
      <c r="M7" s="111">
        <v>41.106412704467758</v>
      </c>
      <c r="N7" s="111">
        <v>37.209129917144701</v>
      </c>
      <c r="O7" s="111">
        <v>35.894660842895469</v>
      </c>
    </row>
    <row r="8" spans="1:15" x14ac:dyDescent="0.3">
      <c r="A8" s="127"/>
      <c r="B8" s="129"/>
      <c r="C8" s="100" t="s">
        <v>6</v>
      </c>
      <c r="D8" s="52">
        <v>7.8279485011100736</v>
      </c>
      <c r="E8" s="52">
        <v>12.954681838989217</v>
      </c>
      <c r="F8" s="81">
        <v>12.615354400000001</v>
      </c>
      <c r="G8" s="81">
        <v>12.970063612000001</v>
      </c>
      <c r="H8" s="52">
        <v>13.937857366400001</v>
      </c>
      <c r="I8" s="52">
        <v>15.060854338645854</v>
      </c>
      <c r="J8" s="52">
        <v>12.386163167953457</v>
      </c>
      <c r="K8" s="52">
        <v>10.630986347198482</v>
      </c>
      <c r="L8" s="52">
        <v>9.9203374996185296</v>
      </c>
      <c r="M8" s="52">
        <v>14.53773355770109</v>
      </c>
      <c r="N8" s="52">
        <v>11.84098247623443</v>
      </c>
      <c r="O8" s="52">
        <v>7.6634821434020903</v>
      </c>
    </row>
    <row r="9" spans="1:15" x14ac:dyDescent="0.3">
      <c r="A9" s="127"/>
      <c r="B9" s="129"/>
      <c r="C9" s="100" t="s">
        <v>7</v>
      </c>
      <c r="D9" s="52">
        <v>0.60570559400319968</v>
      </c>
      <c r="E9" s="52">
        <v>0.64459821951389229</v>
      </c>
      <c r="F9" s="81">
        <v>0.5829699612</v>
      </c>
      <c r="G9" s="81">
        <v>0.64418291894000002</v>
      </c>
      <c r="H9" s="52">
        <v>0.62567943173999996</v>
      </c>
      <c r="I9" s="52">
        <v>0.67555652987956949</v>
      </c>
      <c r="J9" s="52">
        <v>0.59898199695348686</v>
      </c>
      <c r="K9" s="52">
        <v>0.68630970609188013</v>
      </c>
      <c r="L9" s="52">
        <v>0.70011114192008972</v>
      </c>
      <c r="M9" s="52">
        <v>0.73597032618522606</v>
      </c>
      <c r="N9" s="52">
        <v>0.42977942097186977</v>
      </c>
      <c r="O9" s="52">
        <v>0.54667384922504314</v>
      </c>
    </row>
    <row r="10" spans="1:15" x14ac:dyDescent="0.3">
      <c r="A10" s="127"/>
      <c r="B10" s="129"/>
      <c r="C10" s="100" t="s">
        <v>8</v>
      </c>
      <c r="D10" s="52">
        <v>47.721748394012437</v>
      </c>
      <c r="E10" s="52">
        <v>46.982849754333408</v>
      </c>
      <c r="F10" s="81">
        <v>51.450750669999998</v>
      </c>
      <c r="G10" s="81">
        <v>53.441431230000006</v>
      </c>
      <c r="H10" s="52">
        <v>50.095513424000004</v>
      </c>
      <c r="I10" s="52">
        <v>54.476124916076579</v>
      </c>
      <c r="J10" s="52">
        <v>52.750484096527067</v>
      </c>
      <c r="K10" s="52">
        <v>51.709521690368618</v>
      </c>
      <c r="L10" s="52">
        <v>49.468705280303915</v>
      </c>
      <c r="M10" s="52">
        <v>52.666754325866634</v>
      </c>
      <c r="N10" s="52">
        <v>49.902397895812939</v>
      </c>
      <c r="O10" s="52">
        <v>47.175695644378628</v>
      </c>
    </row>
    <row r="11" spans="1:15" x14ac:dyDescent="0.3">
      <c r="A11" s="127"/>
      <c r="B11" s="129"/>
      <c r="C11" s="100" t="s">
        <v>9</v>
      </c>
      <c r="D11" s="52">
        <v>3.4351083736419672</v>
      </c>
      <c r="E11" s="52">
        <v>3.15165749788284</v>
      </c>
      <c r="F11" s="81">
        <v>2.2190509967999996</v>
      </c>
      <c r="G11" s="81">
        <v>2.0692877303999997</v>
      </c>
      <c r="H11" s="52">
        <v>1.6873042912</v>
      </c>
      <c r="I11" s="52">
        <v>1.9537034252881975</v>
      </c>
      <c r="J11" s="52">
        <v>1.7470704725980677</v>
      </c>
      <c r="K11" s="52">
        <v>2.0373428865671119</v>
      </c>
      <c r="L11" s="52">
        <v>1.9755705064535087</v>
      </c>
      <c r="M11" s="52">
        <v>1.9497837437391219</v>
      </c>
      <c r="N11" s="52">
        <v>3.2968088412284824</v>
      </c>
      <c r="O11" s="52">
        <v>3.2603940634727393</v>
      </c>
    </row>
    <row r="12" spans="1:15" x14ac:dyDescent="0.3">
      <c r="A12" s="127"/>
      <c r="B12" s="129"/>
      <c r="C12" s="100" t="s">
        <v>10</v>
      </c>
      <c r="D12" s="52">
        <v>10.601853303909298</v>
      </c>
      <c r="E12" s="52">
        <v>13.162140041351234</v>
      </c>
      <c r="F12" s="81">
        <v>14.409269490000002</v>
      </c>
      <c r="G12" s="81">
        <v>13.79272488</v>
      </c>
      <c r="H12" s="52">
        <v>12.803999999999998</v>
      </c>
      <c r="I12" s="52">
        <v>14.140230836868181</v>
      </c>
      <c r="J12" s="52">
        <v>13.174156531333901</v>
      </c>
      <c r="K12" s="52">
        <v>13.496539145469578</v>
      </c>
      <c r="L12" s="52">
        <v>13.0664741687774</v>
      </c>
      <c r="M12" s="52">
        <v>13.831275065422041</v>
      </c>
      <c r="N12" s="52">
        <v>13.886493528366087</v>
      </c>
      <c r="O12" s="52">
        <v>13.001531802177324</v>
      </c>
    </row>
    <row r="13" spans="1:15" x14ac:dyDescent="0.3">
      <c r="A13" s="127"/>
      <c r="B13" s="129"/>
      <c r="C13" s="100" t="s">
        <v>11</v>
      </c>
      <c r="D13" s="52">
        <v>6.9564451622962862</v>
      </c>
      <c r="E13" s="52">
        <v>6.6807888765335051</v>
      </c>
      <c r="F13" s="81">
        <v>6.9456000086000005</v>
      </c>
      <c r="G13" s="81">
        <v>6.4492943481999996</v>
      </c>
      <c r="H13" s="52">
        <v>5.335</v>
      </c>
      <c r="I13" s="52">
        <v>5.5843118944168024</v>
      </c>
      <c r="J13" s="52">
        <v>6.4833847794532735</v>
      </c>
      <c r="K13" s="52">
        <v>9.5069891710281347</v>
      </c>
      <c r="L13" s="52">
        <v>10.358368018150319</v>
      </c>
      <c r="M13" s="52">
        <v>5.5135215501785213</v>
      </c>
      <c r="N13" s="52">
        <v>8.1699091715812653</v>
      </c>
      <c r="O13" s="52">
        <v>6.4462449827194215</v>
      </c>
    </row>
    <row r="14" spans="1:15" x14ac:dyDescent="0.3">
      <c r="A14" s="127"/>
      <c r="B14" s="129"/>
      <c r="C14" s="100" t="s">
        <v>12</v>
      </c>
      <c r="D14" s="52">
        <v>42.666169181823719</v>
      </c>
      <c r="E14" s="52">
        <v>45.041854385375885</v>
      </c>
      <c r="F14" s="81">
        <v>49.872437867999999</v>
      </c>
      <c r="G14" s="81">
        <v>51.742886734000002</v>
      </c>
      <c r="H14" s="52">
        <v>50.149000000000001</v>
      </c>
      <c r="I14" s="52">
        <v>56.829594520568769</v>
      </c>
      <c r="J14" s="52">
        <v>55.585211631774868</v>
      </c>
      <c r="K14" s="52">
        <v>51.138953632354642</v>
      </c>
      <c r="L14" s="52">
        <v>50.140175628662078</v>
      </c>
      <c r="M14" s="52">
        <v>55.995703639984043</v>
      </c>
      <c r="N14" s="52">
        <v>45.805830032348595</v>
      </c>
      <c r="O14" s="52">
        <v>42.634013954162519</v>
      </c>
    </row>
    <row r="15" spans="1:15" x14ac:dyDescent="0.3">
      <c r="A15" s="127"/>
      <c r="B15" s="129"/>
      <c r="C15" s="101" t="s">
        <v>13</v>
      </c>
      <c r="D15" s="59">
        <f>SUM(D7:D14)</f>
        <v>155.26395568746312</v>
      </c>
      <c r="E15" s="59">
        <f t="shared" ref="E15:O15" si="0">SUM(E7:E14)</f>
        <v>166.42391543590986</v>
      </c>
      <c r="F15" s="59">
        <f t="shared" si="0"/>
        <v>177.24642052259998</v>
      </c>
      <c r="G15" s="59">
        <f t="shared" si="0"/>
        <v>183.03850285753998</v>
      </c>
      <c r="H15" s="59">
        <f t="shared" si="0"/>
        <v>173.11710088133998</v>
      </c>
      <c r="I15" s="59">
        <f t="shared" si="0"/>
        <v>189.98405265116651</v>
      </c>
      <c r="J15" s="59">
        <f t="shared" si="0"/>
        <v>183.73683650761819</v>
      </c>
      <c r="K15" s="59">
        <f t="shared" si="0"/>
        <v>179.99419753360718</v>
      </c>
      <c r="L15" s="59">
        <f t="shared" si="0"/>
        <v>177.64281433022001</v>
      </c>
      <c r="M15" s="59">
        <f t="shared" si="0"/>
        <v>186.33715491354442</v>
      </c>
      <c r="N15" s="59">
        <f t="shared" si="0"/>
        <v>170.54133128368838</v>
      </c>
      <c r="O15" s="59">
        <f t="shared" si="0"/>
        <v>156.62269728243325</v>
      </c>
    </row>
    <row r="16" spans="1:15" x14ac:dyDescent="0.3">
      <c r="A16" s="127" t="s">
        <v>44</v>
      </c>
      <c r="B16" s="129" t="s">
        <v>16</v>
      </c>
      <c r="C16" s="100" t="s">
        <v>5</v>
      </c>
      <c r="D16" s="57">
        <v>0</v>
      </c>
      <c r="E16" s="57">
        <v>0</v>
      </c>
      <c r="F16" s="57">
        <v>0</v>
      </c>
      <c r="G16" s="57">
        <v>0</v>
      </c>
      <c r="H16" s="57">
        <v>0.90502534540000001</v>
      </c>
      <c r="I16" s="57">
        <v>1.5193557169999998</v>
      </c>
      <c r="J16" s="57">
        <v>2.8534620949999998</v>
      </c>
      <c r="K16" s="57">
        <v>3.0654675259999995</v>
      </c>
      <c r="L16" s="57">
        <v>2.2587611089999999</v>
      </c>
      <c r="M16" s="57">
        <v>2.1805756170000001</v>
      </c>
      <c r="N16" s="57">
        <v>0</v>
      </c>
      <c r="O16" s="57">
        <v>0</v>
      </c>
    </row>
    <row r="17" spans="1:15" x14ac:dyDescent="0.3">
      <c r="A17" s="127"/>
      <c r="B17" s="129"/>
      <c r="C17" s="100" t="s">
        <v>6</v>
      </c>
      <c r="D17" s="57">
        <v>0</v>
      </c>
      <c r="E17" s="57">
        <v>0</v>
      </c>
      <c r="F17" s="57">
        <v>0</v>
      </c>
      <c r="G17" s="57">
        <v>0</v>
      </c>
      <c r="H17" s="57">
        <v>4.3204383552000003</v>
      </c>
      <c r="I17" s="57">
        <v>5.5607697309999997</v>
      </c>
      <c r="J17" s="57">
        <v>8.8429844360000001</v>
      </c>
      <c r="K17" s="57">
        <v>9.5562045810000011</v>
      </c>
      <c r="L17" s="57">
        <v>7.7546188279999999</v>
      </c>
      <c r="M17" s="57">
        <v>6.2295813359999999</v>
      </c>
      <c r="N17" s="57">
        <v>0</v>
      </c>
      <c r="O17" s="57">
        <v>0</v>
      </c>
    </row>
    <row r="18" spans="1:15" x14ac:dyDescent="0.3">
      <c r="A18" s="127"/>
      <c r="B18" s="129"/>
      <c r="C18" s="100" t="s">
        <v>7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0.74098849989999993</v>
      </c>
      <c r="K18" s="57">
        <v>0.75265443769999996</v>
      </c>
      <c r="L18" s="57">
        <v>0.60135202379999997</v>
      </c>
      <c r="M18" s="57">
        <v>0.60135202379999997</v>
      </c>
      <c r="N18" s="57">
        <v>0</v>
      </c>
      <c r="O18" s="57">
        <v>0</v>
      </c>
    </row>
    <row r="19" spans="1:15" x14ac:dyDescent="0.3">
      <c r="A19" s="127"/>
      <c r="B19" s="129"/>
      <c r="C19" s="100" t="s">
        <v>8</v>
      </c>
      <c r="D19" s="57">
        <v>0</v>
      </c>
      <c r="E19" s="57">
        <v>0</v>
      </c>
      <c r="F19" s="57">
        <v>0</v>
      </c>
      <c r="G19" s="57">
        <v>0</v>
      </c>
      <c r="H19" s="57">
        <v>1.4185852494000002</v>
      </c>
      <c r="I19" s="57">
        <v>2.0355895230000001</v>
      </c>
      <c r="J19" s="57">
        <v>3.0941196769999997</v>
      </c>
      <c r="K19" s="57">
        <v>2.9020084609999999</v>
      </c>
      <c r="L19" s="57">
        <v>2.5203692360000001</v>
      </c>
      <c r="M19" s="57">
        <v>2.1940550279999997</v>
      </c>
      <c r="N19" s="57">
        <v>0</v>
      </c>
      <c r="O19" s="57">
        <v>0</v>
      </c>
    </row>
    <row r="20" spans="1:15" x14ac:dyDescent="0.3">
      <c r="A20" s="127"/>
      <c r="B20" s="129"/>
      <c r="C20" s="100" t="s">
        <v>9</v>
      </c>
      <c r="D20" s="57">
        <v>0</v>
      </c>
      <c r="E20" s="57">
        <v>0</v>
      </c>
      <c r="F20" s="57">
        <v>0</v>
      </c>
      <c r="G20" s="57">
        <v>0</v>
      </c>
      <c r="H20" s="57">
        <v>0.29550989665999999</v>
      </c>
      <c r="I20" s="57">
        <v>0.42132202199999996</v>
      </c>
      <c r="J20" s="57">
        <v>0.82236261469999994</v>
      </c>
      <c r="K20" s="57">
        <v>0.77883392289999998</v>
      </c>
      <c r="L20" s="57">
        <v>0.65048854749999996</v>
      </c>
      <c r="M20" s="57">
        <v>0.48688084939999998</v>
      </c>
      <c r="N20" s="57">
        <v>0</v>
      </c>
      <c r="O20" s="57">
        <v>0</v>
      </c>
    </row>
    <row r="21" spans="1:15" x14ac:dyDescent="0.3">
      <c r="A21" s="127"/>
      <c r="B21" s="129"/>
      <c r="C21" s="100" t="s">
        <v>10</v>
      </c>
      <c r="D21" s="57">
        <v>0</v>
      </c>
      <c r="E21" s="57">
        <v>0</v>
      </c>
      <c r="F21" s="57">
        <v>0</v>
      </c>
      <c r="G21" s="57">
        <v>0</v>
      </c>
      <c r="H21" s="57">
        <v>8.2056717379999991E-2</v>
      </c>
      <c r="I21" s="57">
        <v>0.13252417419999998</v>
      </c>
      <c r="J21" s="57">
        <v>4.6025791899999995E-2</v>
      </c>
      <c r="K21" s="57">
        <v>5.0133315099999999E-2</v>
      </c>
      <c r="L21" s="57">
        <v>0.31671227499999999</v>
      </c>
      <c r="M21" s="57">
        <v>0.2270477836</v>
      </c>
      <c r="N21" s="57">
        <v>0</v>
      </c>
      <c r="O21" s="57">
        <v>0</v>
      </c>
    </row>
    <row r="22" spans="1:15" x14ac:dyDescent="0.3">
      <c r="A22" s="127"/>
      <c r="B22" s="129"/>
      <c r="C22" s="100" t="s">
        <v>11</v>
      </c>
      <c r="D22" s="57">
        <v>0</v>
      </c>
      <c r="E22" s="57">
        <v>0</v>
      </c>
      <c r="F22" s="57">
        <v>0</v>
      </c>
      <c r="G22" s="57">
        <v>0</v>
      </c>
      <c r="H22" s="57">
        <v>0.34240582705999995</v>
      </c>
      <c r="I22" s="57">
        <v>0.6832655071</v>
      </c>
      <c r="J22" s="57">
        <v>1.167431375</v>
      </c>
      <c r="K22" s="57">
        <v>2.036946747</v>
      </c>
      <c r="L22" s="57">
        <v>1.5926074009999998</v>
      </c>
      <c r="M22" s="57">
        <v>1.5926074009999998</v>
      </c>
      <c r="N22" s="57">
        <v>0</v>
      </c>
      <c r="O22" s="57">
        <v>0</v>
      </c>
    </row>
    <row r="23" spans="1:15" x14ac:dyDescent="0.3">
      <c r="A23" s="127"/>
      <c r="B23" s="129"/>
      <c r="C23" s="100" t="s">
        <v>12</v>
      </c>
      <c r="D23" s="57">
        <v>0</v>
      </c>
      <c r="E23" s="57">
        <v>0</v>
      </c>
      <c r="F23" s="57">
        <v>0</v>
      </c>
      <c r="G23" s="57">
        <v>0</v>
      </c>
      <c r="H23" s="57">
        <v>6.5526503701999994</v>
      </c>
      <c r="I23" s="57">
        <v>9.1780010959999991</v>
      </c>
      <c r="J23" s="57">
        <v>15.061281179999998</v>
      </c>
      <c r="K23" s="57">
        <v>16.584541049999999</v>
      </c>
      <c r="L23" s="57">
        <v>12.032420289999999</v>
      </c>
      <c r="M23" s="57">
        <v>10.302445175000001</v>
      </c>
      <c r="N23" s="57">
        <v>0</v>
      </c>
      <c r="O23" s="57">
        <v>0</v>
      </c>
    </row>
    <row r="24" spans="1:15" x14ac:dyDescent="0.3">
      <c r="A24" s="127"/>
      <c r="B24" s="129"/>
      <c r="C24" s="101" t="s">
        <v>13</v>
      </c>
      <c r="D24" s="59">
        <f>SUM(D16:D23)</f>
        <v>0</v>
      </c>
      <c r="E24" s="59">
        <f t="shared" ref="E24:O24" si="1">SUM(E16:E23)</f>
        <v>0</v>
      </c>
      <c r="F24" s="59">
        <f t="shared" si="1"/>
        <v>0</v>
      </c>
      <c r="G24" s="59">
        <f t="shared" si="1"/>
        <v>0</v>
      </c>
      <c r="H24" s="59">
        <f t="shared" si="1"/>
        <v>13.916671761300002</v>
      </c>
      <c r="I24" s="59">
        <f t="shared" si="1"/>
        <v>19.5308277703</v>
      </c>
      <c r="J24" s="59">
        <f t="shared" si="1"/>
        <v>32.628655669499999</v>
      </c>
      <c r="K24" s="59">
        <f t="shared" si="1"/>
        <v>35.726790040699996</v>
      </c>
      <c r="L24" s="59">
        <f t="shared" si="1"/>
        <v>27.727329710300001</v>
      </c>
      <c r="M24" s="59">
        <f t="shared" si="1"/>
        <v>23.814545213800002</v>
      </c>
      <c r="N24" s="59">
        <f t="shared" si="1"/>
        <v>0</v>
      </c>
      <c r="O24" s="59">
        <f t="shared" si="1"/>
        <v>0</v>
      </c>
    </row>
    <row r="25" spans="1:15" x14ac:dyDescent="0.3">
      <c r="A25" s="127" t="s">
        <v>34</v>
      </c>
      <c r="B25" s="129" t="s">
        <v>16</v>
      </c>
      <c r="C25" s="100" t="s">
        <v>5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</row>
    <row r="26" spans="1:15" x14ac:dyDescent="0.3">
      <c r="A26" s="127"/>
      <c r="B26" s="129"/>
      <c r="C26" s="100" t="s">
        <v>6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</row>
    <row r="27" spans="1:15" x14ac:dyDescent="0.3">
      <c r="A27" s="127"/>
      <c r="B27" s="129"/>
      <c r="C27" s="100" t="s">
        <v>7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</row>
    <row r="28" spans="1:15" x14ac:dyDescent="0.3">
      <c r="A28" s="127"/>
      <c r="B28" s="129"/>
      <c r="C28" s="100" t="s">
        <v>8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</row>
    <row r="29" spans="1:15" x14ac:dyDescent="0.3">
      <c r="A29" s="127"/>
      <c r="B29" s="129"/>
      <c r="C29" s="100" t="s">
        <v>9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</row>
    <row r="30" spans="1:15" x14ac:dyDescent="0.3">
      <c r="A30" s="127"/>
      <c r="B30" s="129"/>
      <c r="C30" s="100" t="s">
        <v>10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</row>
    <row r="31" spans="1:15" x14ac:dyDescent="0.3">
      <c r="A31" s="127"/>
      <c r="B31" s="129"/>
      <c r="C31" s="100" t="s">
        <v>11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</row>
    <row r="32" spans="1:15" x14ac:dyDescent="0.3">
      <c r="A32" s="127"/>
      <c r="B32" s="129"/>
      <c r="C32" s="100" t="s">
        <v>12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</row>
    <row r="33" spans="1:15" x14ac:dyDescent="0.3">
      <c r="A33" s="127"/>
      <c r="B33" s="129"/>
      <c r="C33" s="101" t="s">
        <v>13</v>
      </c>
      <c r="D33" s="59">
        <f>SUM(D25:D32)</f>
        <v>0</v>
      </c>
      <c r="E33" s="59">
        <f t="shared" ref="E33:O33" si="2">SUM(E25:E32)</f>
        <v>0</v>
      </c>
      <c r="F33" s="59">
        <f t="shared" si="2"/>
        <v>0</v>
      </c>
      <c r="G33" s="59">
        <f t="shared" si="2"/>
        <v>0</v>
      </c>
      <c r="H33" s="59">
        <f t="shared" si="2"/>
        <v>0</v>
      </c>
      <c r="I33" s="59">
        <f t="shared" si="2"/>
        <v>0</v>
      </c>
      <c r="J33" s="59">
        <f t="shared" si="2"/>
        <v>0</v>
      </c>
      <c r="K33" s="59">
        <f t="shared" si="2"/>
        <v>0</v>
      </c>
      <c r="L33" s="59">
        <f t="shared" si="2"/>
        <v>0</v>
      </c>
      <c r="M33" s="59">
        <f t="shared" si="2"/>
        <v>0</v>
      </c>
      <c r="N33" s="59">
        <f t="shared" si="2"/>
        <v>0</v>
      </c>
      <c r="O33" s="59">
        <f t="shared" si="2"/>
        <v>0</v>
      </c>
    </row>
    <row r="34" spans="1:15" x14ac:dyDescent="0.3">
      <c r="A34" s="127" t="s">
        <v>35</v>
      </c>
      <c r="B34" s="129" t="s">
        <v>16</v>
      </c>
      <c r="C34" s="100" t="s">
        <v>5</v>
      </c>
      <c r="D34" s="57">
        <v>0</v>
      </c>
      <c r="E34" s="57">
        <v>0</v>
      </c>
      <c r="F34" s="57">
        <v>0</v>
      </c>
      <c r="G34" s="57">
        <v>0</v>
      </c>
      <c r="H34" s="57">
        <v>1.9185586365388081</v>
      </c>
      <c r="I34" s="57">
        <v>4.2858695554733277</v>
      </c>
      <c r="J34" s="57">
        <v>3.9603930182456919</v>
      </c>
      <c r="K34" s="57">
        <v>3.4866717233657787</v>
      </c>
      <c r="L34" s="57">
        <v>3.8684150755405398</v>
      </c>
      <c r="M34" s="57">
        <v>2.6704148306846558</v>
      </c>
      <c r="N34" s="57">
        <v>0</v>
      </c>
      <c r="O34" s="57">
        <v>0</v>
      </c>
    </row>
    <row r="35" spans="1:15" x14ac:dyDescent="0.3">
      <c r="A35" s="127"/>
      <c r="B35" s="129"/>
      <c r="C35" s="100" t="s">
        <v>6</v>
      </c>
      <c r="D35" s="57">
        <v>0</v>
      </c>
      <c r="E35" s="57">
        <v>0</v>
      </c>
      <c r="F35" s="57">
        <v>0</v>
      </c>
      <c r="G35" s="57">
        <v>0</v>
      </c>
      <c r="H35" s="57">
        <v>1.3407619405607456</v>
      </c>
      <c r="I35" s="57">
        <v>3.2601574783325158</v>
      </c>
      <c r="J35" s="57">
        <v>3.3554674556255253</v>
      </c>
      <c r="K35" s="57">
        <v>3.2844791939258502</v>
      </c>
      <c r="L35" s="57">
        <v>2.2304626302719082</v>
      </c>
      <c r="M35" s="57">
        <v>0.97141076320409758</v>
      </c>
      <c r="N35" s="57">
        <v>0</v>
      </c>
      <c r="O35" s="57">
        <v>0</v>
      </c>
    </row>
    <row r="36" spans="1:15" x14ac:dyDescent="0.3">
      <c r="A36" s="127"/>
      <c r="B36" s="129"/>
      <c r="C36" s="100" t="s">
        <v>7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</row>
    <row r="37" spans="1:15" x14ac:dyDescent="0.3">
      <c r="A37" s="127"/>
      <c r="B37" s="129"/>
      <c r="C37" s="100" t="s">
        <v>8</v>
      </c>
      <c r="D37" s="57">
        <v>0</v>
      </c>
      <c r="E37" s="57">
        <v>0</v>
      </c>
      <c r="F37" s="57">
        <v>0</v>
      </c>
      <c r="G37" s="57">
        <v>0</v>
      </c>
      <c r="H37" s="57">
        <v>0.58500842355648008</v>
      </c>
      <c r="I37" s="57">
        <v>1.2697836107015505</v>
      </c>
      <c r="J37" s="57">
        <v>1.307561678528776</v>
      </c>
      <c r="K37" s="57">
        <v>1.3206682409048069</v>
      </c>
      <c r="L37" s="57">
        <v>0.92620347678661286</v>
      </c>
      <c r="M37" s="57">
        <v>0.60119406801462161</v>
      </c>
      <c r="N37" s="57">
        <v>0</v>
      </c>
      <c r="O37" s="57">
        <v>0</v>
      </c>
    </row>
    <row r="38" spans="1:15" x14ac:dyDescent="0.3">
      <c r="A38" s="127"/>
      <c r="B38" s="129"/>
      <c r="C38" s="100" t="s">
        <v>9</v>
      </c>
      <c r="D38" s="57">
        <v>0</v>
      </c>
      <c r="E38" s="57">
        <v>0</v>
      </c>
      <c r="F38" s="57">
        <v>0</v>
      </c>
      <c r="G38" s="57">
        <v>0</v>
      </c>
      <c r="H38" s="57">
        <v>0.39955543985365805</v>
      </c>
      <c r="I38" s="57">
        <v>0.71702475351095163</v>
      </c>
      <c r="J38" s="57">
        <v>0.66400576919317222</v>
      </c>
      <c r="K38" s="57">
        <v>0.61223769700527153</v>
      </c>
      <c r="L38" s="57">
        <v>0.66633460646867693</v>
      </c>
      <c r="M38" s="57">
        <v>0.50784393149614282</v>
      </c>
      <c r="N38" s="57">
        <v>0</v>
      </c>
      <c r="O38" s="57">
        <v>0</v>
      </c>
    </row>
    <row r="39" spans="1:15" x14ac:dyDescent="0.3">
      <c r="A39" s="127"/>
      <c r="B39" s="129"/>
      <c r="C39" s="100" t="s">
        <v>10</v>
      </c>
      <c r="D39" s="57">
        <v>0</v>
      </c>
      <c r="E39" s="57">
        <v>0</v>
      </c>
      <c r="F39" s="57">
        <v>0</v>
      </c>
      <c r="G39" s="57">
        <v>0</v>
      </c>
      <c r="H39" s="57">
        <v>1.0669999999999999</v>
      </c>
      <c r="I39" s="57">
        <v>2.0839047501087178</v>
      </c>
      <c r="J39" s="57">
        <v>2.1077553305625827</v>
      </c>
      <c r="K39" s="57">
        <v>2.0301232239007936</v>
      </c>
      <c r="L39" s="57">
        <v>1.4403355487585043</v>
      </c>
      <c r="M39" s="57">
        <v>0.7000289095044131</v>
      </c>
      <c r="N39" s="57">
        <v>0</v>
      </c>
      <c r="O39" s="57">
        <v>0</v>
      </c>
    </row>
    <row r="40" spans="1:15" x14ac:dyDescent="0.3">
      <c r="A40" s="127"/>
      <c r="B40" s="129"/>
      <c r="C40" s="100" t="s">
        <v>11</v>
      </c>
      <c r="D40" s="57">
        <v>0</v>
      </c>
      <c r="E40" s="57">
        <v>0</v>
      </c>
      <c r="F40" s="57">
        <v>0</v>
      </c>
      <c r="G40" s="57">
        <v>0</v>
      </c>
      <c r="H40" s="57">
        <v>0.36306945505151195</v>
      </c>
      <c r="I40" s="57">
        <v>1.0363585992455482</v>
      </c>
      <c r="J40" s="57">
        <v>0.98040068054199159</v>
      </c>
      <c r="K40" s="57">
        <v>0.95768494558334283</v>
      </c>
      <c r="L40" s="57">
        <v>0.74162458384036989</v>
      </c>
      <c r="M40" s="57">
        <v>0.36336329430341702</v>
      </c>
      <c r="N40" s="57">
        <v>0</v>
      </c>
      <c r="O40" s="57">
        <v>0</v>
      </c>
    </row>
    <row r="41" spans="1:15" x14ac:dyDescent="0.3">
      <c r="A41" s="127"/>
      <c r="B41" s="129"/>
      <c r="C41" s="100" t="s">
        <v>12</v>
      </c>
      <c r="D41" s="57">
        <v>0</v>
      </c>
      <c r="E41" s="57">
        <v>0</v>
      </c>
      <c r="F41" s="57">
        <v>0</v>
      </c>
      <c r="G41" s="57">
        <v>0</v>
      </c>
      <c r="H41" s="57">
        <v>1.0669999999999999</v>
      </c>
      <c r="I41" s="57">
        <v>2.3249425244331263</v>
      </c>
      <c r="J41" s="57">
        <v>2.3106975550651465</v>
      </c>
      <c r="K41" s="57">
        <v>2.2086421029567647</v>
      </c>
      <c r="L41" s="57">
        <v>1.8061450189351989</v>
      </c>
      <c r="M41" s="57">
        <v>1.0234351995587341</v>
      </c>
      <c r="N41" s="57">
        <v>0</v>
      </c>
      <c r="O41" s="57">
        <v>0</v>
      </c>
    </row>
    <row r="42" spans="1:15" x14ac:dyDescent="0.3">
      <c r="A42" s="127"/>
      <c r="B42" s="129"/>
      <c r="C42" s="101" t="s">
        <v>13</v>
      </c>
      <c r="D42" s="59">
        <f>SUM(D34:D41)</f>
        <v>0</v>
      </c>
      <c r="E42" s="59">
        <f t="shared" ref="E42:O42" si="3">SUM(E34:E41)</f>
        <v>0</v>
      </c>
      <c r="F42" s="59">
        <f t="shared" si="3"/>
        <v>0</v>
      </c>
      <c r="G42" s="59">
        <f t="shared" si="3"/>
        <v>0</v>
      </c>
      <c r="H42" s="59">
        <f t="shared" si="3"/>
        <v>6.7409538955612041</v>
      </c>
      <c r="I42" s="59">
        <f t="shared" si="3"/>
        <v>14.97804127180574</v>
      </c>
      <c r="J42" s="59">
        <f t="shared" si="3"/>
        <v>14.686281487762887</v>
      </c>
      <c r="K42" s="59">
        <f t="shared" si="3"/>
        <v>13.900507127642609</v>
      </c>
      <c r="L42" s="59">
        <f t="shared" si="3"/>
        <v>11.679520940601812</v>
      </c>
      <c r="M42" s="59">
        <f t="shared" si="3"/>
        <v>6.8376909967660815</v>
      </c>
      <c r="N42" s="59">
        <f t="shared" si="3"/>
        <v>0</v>
      </c>
      <c r="O42" s="59">
        <f t="shared" si="3"/>
        <v>0</v>
      </c>
    </row>
    <row r="43" spans="1:15" x14ac:dyDescent="0.3">
      <c r="A43" s="171" t="s">
        <v>47</v>
      </c>
      <c r="B43" s="171"/>
      <c r="C43" s="95" t="s">
        <v>5</v>
      </c>
      <c r="D43" s="96">
        <f>SUM(D7,D16,D25,D34)</f>
        <v>35.448977176666155</v>
      </c>
      <c r="E43" s="96">
        <f t="shared" ref="E43:O43" si="4">SUM(E7,E16,E25,E34)</f>
        <v>37.805344821929907</v>
      </c>
      <c r="F43" s="96">
        <f t="shared" si="4"/>
        <v>39.150987127999997</v>
      </c>
      <c r="G43" s="96">
        <f t="shared" si="4"/>
        <v>41.928631403999994</v>
      </c>
      <c r="H43" s="96">
        <f t="shared" si="4"/>
        <v>41.306330349938804</v>
      </c>
      <c r="I43" s="96">
        <f t="shared" si="4"/>
        <v>47.068901461895862</v>
      </c>
      <c r="J43" s="96">
        <f t="shared" si="4"/>
        <v>47.825238944269785</v>
      </c>
      <c r="K43" s="96">
        <f t="shared" si="4"/>
        <v>47.339694203894503</v>
      </c>
      <c r="L43" s="96">
        <f t="shared" si="4"/>
        <v>48.140248270874714</v>
      </c>
      <c r="M43" s="96">
        <f t="shared" si="4"/>
        <v>45.957403152152416</v>
      </c>
      <c r="N43" s="96">
        <f t="shared" si="4"/>
        <v>37.209129917144701</v>
      </c>
      <c r="O43" s="96">
        <f t="shared" si="4"/>
        <v>35.894660842895469</v>
      </c>
    </row>
    <row r="44" spans="1:15" x14ac:dyDescent="0.3">
      <c r="A44" s="171"/>
      <c r="B44" s="171"/>
      <c r="C44" s="95" t="s">
        <v>6</v>
      </c>
      <c r="D44" s="96">
        <f t="shared" ref="D44:O44" si="5">SUM(D8,D17,D26,D35)</f>
        <v>7.8279485011100736</v>
      </c>
      <c r="E44" s="96">
        <f t="shared" si="5"/>
        <v>12.954681838989217</v>
      </c>
      <c r="F44" s="96">
        <f t="shared" si="5"/>
        <v>12.615354400000001</v>
      </c>
      <c r="G44" s="96">
        <f t="shared" si="5"/>
        <v>12.970063612000001</v>
      </c>
      <c r="H44" s="96">
        <f t="shared" si="5"/>
        <v>19.599057662160746</v>
      </c>
      <c r="I44" s="96">
        <f t="shared" si="5"/>
        <v>23.88178154797837</v>
      </c>
      <c r="J44" s="96">
        <f t="shared" si="5"/>
        <v>24.584615059578983</v>
      </c>
      <c r="K44" s="96">
        <f t="shared" si="5"/>
        <v>23.471670122124333</v>
      </c>
      <c r="L44" s="96">
        <f t="shared" si="5"/>
        <v>19.90541895789044</v>
      </c>
      <c r="M44" s="96">
        <f t="shared" si="5"/>
        <v>21.738725656905189</v>
      </c>
      <c r="N44" s="96">
        <f t="shared" si="5"/>
        <v>11.84098247623443</v>
      </c>
      <c r="O44" s="96">
        <f t="shared" si="5"/>
        <v>7.6634821434020903</v>
      </c>
    </row>
    <row r="45" spans="1:15" x14ac:dyDescent="0.3">
      <c r="A45" s="171"/>
      <c r="B45" s="171"/>
      <c r="C45" s="95" t="s">
        <v>7</v>
      </c>
      <c r="D45" s="96">
        <f t="shared" ref="D45:O45" si="6">SUM(D9,D18,D27,D36)</f>
        <v>0.60570559400319968</v>
      </c>
      <c r="E45" s="96">
        <f t="shared" si="6"/>
        <v>0.64459821951389229</v>
      </c>
      <c r="F45" s="96">
        <f t="shared" si="6"/>
        <v>0.5829699612</v>
      </c>
      <c r="G45" s="96">
        <f t="shared" si="6"/>
        <v>0.64418291894000002</v>
      </c>
      <c r="H45" s="96">
        <f t="shared" si="6"/>
        <v>0.62567943173999996</v>
      </c>
      <c r="I45" s="96">
        <f t="shared" si="6"/>
        <v>0.67555652987956949</v>
      </c>
      <c r="J45" s="96">
        <f t="shared" si="6"/>
        <v>1.3399704968534869</v>
      </c>
      <c r="K45" s="96">
        <f t="shared" si="6"/>
        <v>1.4389641437918801</v>
      </c>
      <c r="L45" s="96">
        <f t="shared" si="6"/>
        <v>1.3014631657200897</v>
      </c>
      <c r="M45" s="96">
        <f t="shared" si="6"/>
        <v>1.337322349985226</v>
      </c>
      <c r="N45" s="96">
        <f t="shared" si="6"/>
        <v>0.42977942097186977</v>
      </c>
      <c r="O45" s="96">
        <f t="shared" si="6"/>
        <v>0.54667384922504314</v>
      </c>
    </row>
    <row r="46" spans="1:15" x14ac:dyDescent="0.3">
      <c r="A46" s="171"/>
      <c r="B46" s="171"/>
      <c r="C46" s="95" t="s">
        <v>8</v>
      </c>
      <c r="D46" s="96">
        <f t="shared" ref="D46:O46" si="7">SUM(D10,D19,D28,D37)</f>
        <v>47.721748394012437</v>
      </c>
      <c r="E46" s="96">
        <f t="shared" si="7"/>
        <v>46.982849754333408</v>
      </c>
      <c r="F46" s="96">
        <f t="shared" si="7"/>
        <v>51.450750669999998</v>
      </c>
      <c r="G46" s="96">
        <f t="shared" si="7"/>
        <v>53.441431230000006</v>
      </c>
      <c r="H46" s="96">
        <f t="shared" si="7"/>
        <v>52.099107096956487</v>
      </c>
      <c r="I46" s="96">
        <f t="shared" si="7"/>
        <v>57.781498049778129</v>
      </c>
      <c r="J46" s="96">
        <f t="shared" si="7"/>
        <v>57.152165452055847</v>
      </c>
      <c r="K46" s="96">
        <f t="shared" si="7"/>
        <v>55.932198392273428</v>
      </c>
      <c r="L46" s="96">
        <f t="shared" si="7"/>
        <v>52.915277993090527</v>
      </c>
      <c r="M46" s="96">
        <f t="shared" si="7"/>
        <v>55.462003421881256</v>
      </c>
      <c r="N46" s="96">
        <f t="shared" si="7"/>
        <v>49.902397895812939</v>
      </c>
      <c r="O46" s="96">
        <f t="shared" si="7"/>
        <v>47.175695644378628</v>
      </c>
    </row>
    <row r="47" spans="1:15" x14ac:dyDescent="0.3">
      <c r="A47" s="171"/>
      <c r="B47" s="171"/>
      <c r="C47" s="95" t="s">
        <v>9</v>
      </c>
      <c r="D47" s="96">
        <f t="shared" ref="D47:O47" si="8">SUM(D11,D20,D29,D38)</f>
        <v>3.4351083736419672</v>
      </c>
      <c r="E47" s="96">
        <f t="shared" si="8"/>
        <v>3.15165749788284</v>
      </c>
      <c r="F47" s="96">
        <f t="shared" si="8"/>
        <v>2.2190509967999996</v>
      </c>
      <c r="G47" s="96">
        <f t="shared" si="8"/>
        <v>2.0692877303999997</v>
      </c>
      <c r="H47" s="96">
        <f t="shared" si="8"/>
        <v>2.3823696277136581</v>
      </c>
      <c r="I47" s="96">
        <f t="shared" si="8"/>
        <v>3.0920502007991493</v>
      </c>
      <c r="J47" s="96">
        <f t="shared" si="8"/>
        <v>3.2334388564912397</v>
      </c>
      <c r="K47" s="96">
        <f t="shared" si="8"/>
        <v>3.4284145064723837</v>
      </c>
      <c r="L47" s="96">
        <f t="shared" si="8"/>
        <v>3.292393660422186</v>
      </c>
      <c r="M47" s="96">
        <f t="shared" si="8"/>
        <v>2.9445085246352645</v>
      </c>
      <c r="N47" s="96">
        <f t="shared" si="8"/>
        <v>3.2968088412284824</v>
      </c>
      <c r="O47" s="96">
        <f t="shared" si="8"/>
        <v>3.2603940634727393</v>
      </c>
    </row>
    <row r="48" spans="1:15" x14ac:dyDescent="0.3">
      <c r="A48" s="171"/>
      <c r="B48" s="171"/>
      <c r="C48" s="95" t="s">
        <v>10</v>
      </c>
      <c r="D48" s="96">
        <f t="shared" ref="D48:O48" si="9">SUM(D12,D21,D30,D39)</f>
        <v>10.601853303909298</v>
      </c>
      <c r="E48" s="96">
        <f t="shared" si="9"/>
        <v>13.162140041351234</v>
      </c>
      <c r="F48" s="96">
        <f t="shared" si="9"/>
        <v>14.409269490000002</v>
      </c>
      <c r="G48" s="96">
        <f t="shared" si="9"/>
        <v>13.79272488</v>
      </c>
      <c r="H48" s="96">
        <f t="shared" si="9"/>
        <v>13.953056717379999</v>
      </c>
      <c r="I48" s="96">
        <f t="shared" si="9"/>
        <v>16.3566597611769</v>
      </c>
      <c r="J48" s="96">
        <f t="shared" si="9"/>
        <v>15.327937653796484</v>
      </c>
      <c r="K48" s="96">
        <f t="shared" si="9"/>
        <v>15.576795684470373</v>
      </c>
      <c r="L48" s="96">
        <f t="shared" si="9"/>
        <v>14.823521992535905</v>
      </c>
      <c r="M48" s="96">
        <f t="shared" si="9"/>
        <v>14.758351758526453</v>
      </c>
      <c r="N48" s="96">
        <f t="shared" si="9"/>
        <v>13.886493528366087</v>
      </c>
      <c r="O48" s="96">
        <f t="shared" si="9"/>
        <v>13.001531802177324</v>
      </c>
    </row>
    <row r="49" spans="1:15" x14ac:dyDescent="0.3">
      <c r="A49" s="171"/>
      <c r="B49" s="171"/>
      <c r="C49" s="95" t="s">
        <v>11</v>
      </c>
      <c r="D49" s="96">
        <f t="shared" ref="D49:O49" si="10">SUM(D13,D22,D31,D40)</f>
        <v>6.9564451622962862</v>
      </c>
      <c r="E49" s="96">
        <f t="shared" si="10"/>
        <v>6.6807888765335051</v>
      </c>
      <c r="F49" s="96">
        <f t="shared" si="10"/>
        <v>6.9456000086000005</v>
      </c>
      <c r="G49" s="96">
        <f t="shared" si="10"/>
        <v>6.4492943481999996</v>
      </c>
      <c r="H49" s="96">
        <f t="shared" si="10"/>
        <v>6.0404752821115126</v>
      </c>
      <c r="I49" s="96">
        <f t="shared" si="10"/>
        <v>7.3039360007623504</v>
      </c>
      <c r="J49" s="96">
        <f t="shared" si="10"/>
        <v>8.631216834995266</v>
      </c>
      <c r="K49" s="96">
        <f t="shared" si="10"/>
        <v>12.501620863611478</v>
      </c>
      <c r="L49" s="96">
        <f t="shared" si="10"/>
        <v>12.692600002990689</v>
      </c>
      <c r="M49" s="96">
        <f t="shared" si="10"/>
        <v>7.4694922454819377</v>
      </c>
      <c r="N49" s="96">
        <f t="shared" si="10"/>
        <v>8.1699091715812653</v>
      </c>
      <c r="O49" s="96">
        <f t="shared" si="10"/>
        <v>6.4462449827194215</v>
      </c>
    </row>
    <row r="50" spans="1:15" x14ac:dyDescent="0.3">
      <c r="A50" s="171"/>
      <c r="B50" s="171"/>
      <c r="C50" s="95" t="s">
        <v>12</v>
      </c>
      <c r="D50" s="96">
        <f t="shared" ref="D50:O50" si="11">SUM(D14,D23,D32,D41)</f>
        <v>42.666169181823719</v>
      </c>
      <c r="E50" s="96">
        <f t="shared" si="11"/>
        <v>45.041854385375885</v>
      </c>
      <c r="F50" s="96">
        <f t="shared" si="11"/>
        <v>49.872437867999999</v>
      </c>
      <c r="G50" s="96">
        <f t="shared" si="11"/>
        <v>51.742886734000002</v>
      </c>
      <c r="H50" s="96">
        <f t="shared" si="11"/>
        <v>57.7686503702</v>
      </c>
      <c r="I50" s="96">
        <f t="shared" si="11"/>
        <v>68.332538141001891</v>
      </c>
      <c r="J50" s="96">
        <f t="shared" si="11"/>
        <v>72.95719036684001</v>
      </c>
      <c r="K50" s="96">
        <f t="shared" si="11"/>
        <v>69.9321367853114</v>
      </c>
      <c r="L50" s="96">
        <f t="shared" si="11"/>
        <v>63.978740937597273</v>
      </c>
      <c r="M50" s="96">
        <f t="shared" si="11"/>
        <v>67.321584014542779</v>
      </c>
      <c r="N50" s="96">
        <f t="shared" si="11"/>
        <v>45.805830032348595</v>
      </c>
      <c r="O50" s="96">
        <f t="shared" si="11"/>
        <v>42.634013954162519</v>
      </c>
    </row>
    <row r="51" spans="1:15" x14ac:dyDescent="0.3">
      <c r="A51" s="171"/>
      <c r="B51" s="171"/>
      <c r="C51" s="97" t="s">
        <v>13</v>
      </c>
      <c r="D51" s="98">
        <f>SUM(D43:D50)</f>
        <v>155.26395568746312</v>
      </c>
      <c r="E51" s="98">
        <f t="shared" ref="E51:O51" si="12">SUM(E43:E50)</f>
        <v>166.42391543590986</v>
      </c>
      <c r="F51" s="98">
        <f t="shared" si="12"/>
        <v>177.24642052259998</v>
      </c>
      <c r="G51" s="98">
        <f t="shared" si="12"/>
        <v>183.03850285753998</v>
      </c>
      <c r="H51" s="98">
        <f t="shared" si="12"/>
        <v>193.77472653820121</v>
      </c>
      <c r="I51" s="98">
        <f t="shared" si="12"/>
        <v>224.49292169327222</v>
      </c>
      <c r="J51" s="98">
        <f t="shared" si="12"/>
        <v>231.05177366488107</v>
      </c>
      <c r="K51" s="98">
        <f t="shared" si="12"/>
        <v>229.62149470194976</v>
      </c>
      <c r="L51" s="98">
        <f t="shared" si="12"/>
        <v>217.04966498112185</v>
      </c>
      <c r="M51" s="98">
        <f t="shared" si="12"/>
        <v>216.98939112411051</v>
      </c>
      <c r="N51" s="98">
        <f t="shared" si="12"/>
        <v>170.54133128368838</v>
      </c>
      <c r="O51" s="98">
        <f t="shared" si="12"/>
        <v>156.62269728243325</v>
      </c>
    </row>
    <row r="52" spans="1:15" x14ac:dyDescent="0.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1:15" x14ac:dyDescent="0.3">
      <c r="A53" s="10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72"/>
    </row>
    <row r="54" spans="1:15" s="11" customFormat="1" x14ac:dyDescent="0.3">
      <c r="A54" s="69" t="s">
        <v>29</v>
      </c>
      <c r="B54" s="92" t="s">
        <v>1</v>
      </c>
      <c r="C54" s="77" t="s">
        <v>2</v>
      </c>
      <c r="D54" s="78">
        <v>45678</v>
      </c>
      <c r="E54" s="78">
        <v>45709</v>
      </c>
      <c r="F54" s="78">
        <v>45737</v>
      </c>
      <c r="G54" s="78">
        <v>45768</v>
      </c>
      <c r="H54" s="78">
        <v>45798</v>
      </c>
      <c r="I54" s="78">
        <v>45829</v>
      </c>
      <c r="J54" s="78">
        <v>45859</v>
      </c>
      <c r="K54" s="78">
        <v>45890</v>
      </c>
      <c r="L54" s="78">
        <v>45921</v>
      </c>
      <c r="M54" s="78">
        <v>45951</v>
      </c>
      <c r="N54" s="78">
        <v>45982</v>
      </c>
      <c r="O54" s="78">
        <v>46012</v>
      </c>
    </row>
    <row r="55" spans="1:15" x14ac:dyDescent="0.3">
      <c r="A55" s="124" t="s">
        <v>3</v>
      </c>
      <c r="B55" s="168" t="s">
        <v>4</v>
      </c>
      <c r="C55" s="105" t="s">
        <v>5</v>
      </c>
      <c r="D55" s="106">
        <f>1.067*'PG&amp;E 2025 DR Allocations'!D54</f>
        <v>0.13759174853563338</v>
      </c>
      <c r="E55" s="106">
        <f>1.067*'PG&amp;E 2025 DR Allocations'!E54</f>
        <v>0.13049580018222362</v>
      </c>
      <c r="F55" s="106">
        <f>1.067*'PG&amp;E 2025 DR Allocations'!F54</f>
        <v>-2.6787906998768402E-2</v>
      </c>
      <c r="G55" s="106">
        <f>1.067*'PG&amp;E 2025 DR Allocations'!G54</f>
        <v>-8.7437447756528869E-3</v>
      </c>
      <c r="H55" s="106">
        <f>1.067*'PG&amp;E 2025 DR Allocations'!H54</f>
        <v>8.2380317140000187E-3</v>
      </c>
      <c r="I55" s="106">
        <f>1.067*'PG&amp;E 2025 DR Allocations'!I54</f>
        <v>0.34284341287612896</v>
      </c>
      <c r="J55" s="106">
        <f>1.067*'PG&amp;E 2025 DR Allocations'!J54</f>
        <v>0.24407325071096378</v>
      </c>
      <c r="K55" s="106">
        <f>1.067*'PG&amp;E 2025 DR Allocations'!K54</f>
        <v>0.18047212152183106</v>
      </c>
      <c r="L55" s="106">
        <f>1.067*'PG&amp;E 2025 DR Allocations'!L54</f>
        <v>0.36267296811938315</v>
      </c>
      <c r="M55" s="106">
        <f>1.067*'PG&amp;E 2025 DR Allocations'!M54</f>
        <v>0.15924135580658871</v>
      </c>
      <c r="N55" s="106">
        <f>1.067*'PG&amp;E 2025 DR Allocations'!N54</f>
        <v>6.4399731233716062E-2</v>
      </c>
      <c r="O55" s="106">
        <f>1.067*'PG&amp;E 2025 DR Allocations'!O54</f>
        <v>6.4684821892529679E-2</v>
      </c>
    </row>
    <row r="56" spans="1:15" x14ac:dyDescent="0.3">
      <c r="A56" s="125"/>
      <c r="B56" s="169"/>
      <c r="C56" s="105" t="s">
        <v>6</v>
      </c>
      <c r="D56" s="106">
        <f>1.067*'PG&amp;E 2025 DR Allocations'!D55</f>
        <v>0.47397905820608149</v>
      </c>
      <c r="E56" s="106">
        <f>1.067*'PG&amp;E 2025 DR Allocations'!E55</f>
        <v>0.47198070874810222</v>
      </c>
      <c r="F56" s="106">
        <f>1.067*'PG&amp;E 2025 DR Allocations'!F55</f>
        <v>0.35172963342070557</v>
      </c>
      <c r="G56" s="106">
        <f>1.067*'PG&amp;E 2025 DR Allocations'!G55</f>
        <v>0.42319650304317424</v>
      </c>
      <c r="H56" s="106">
        <f>1.067*'PG&amp;E 2025 DR Allocations'!H55</f>
        <v>0.57532966502000005</v>
      </c>
      <c r="I56" s="106">
        <f>1.067*'PG&amp;E 2025 DR Allocations'!I55</f>
        <v>1.2486699132919341</v>
      </c>
      <c r="J56" s="106">
        <f>1.067*'PG&amp;E 2025 DR Allocations'!J55</f>
        <v>1.1990120915174449</v>
      </c>
      <c r="K56" s="106">
        <f>1.067*'PG&amp;E 2025 DR Allocations'!K55</f>
        <v>1.1522780041694598</v>
      </c>
      <c r="L56" s="106">
        <f>1.067*'PG&amp;E 2025 DR Allocations'!L55</f>
        <v>0.84254016619920724</v>
      </c>
      <c r="M56" s="106">
        <f>1.067*'PG&amp;E 2025 DR Allocations'!M55</f>
        <v>0.54038341921567923</v>
      </c>
      <c r="N56" s="106">
        <f>1.067*'PG&amp;E 2025 DR Allocations'!N55</f>
        <v>0.68746935486793515</v>
      </c>
      <c r="O56" s="106">
        <f>1.067*'PG&amp;E 2025 DR Allocations'!O55</f>
        <v>0.7904795424938198</v>
      </c>
    </row>
    <row r="57" spans="1:15" x14ac:dyDescent="0.3">
      <c r="A57" s="125"/>
      <c r="B57" s="169"/>
      <c r="C57" s="105" t="s">
        <v>7</v>
      </c>
      <c r="D57" s="106">
        <f>1.067*'PG&amp;E 2025 DR Allocations'!D56</f>
        <v>-6.1972167261410542E-4</v>
      </c>
      <c r="E57" s="106">
        <f>1.067*'PG&amp;E 2025 DR Allocations'!E56</f>
        <v>-6.2324751960113616E-4</v>
      </c>
      <c r="F57" s="106">
        <f>1.067*'PG&amp;E 2025 DR Allocations'!F56</f>
        <v>-3.9252463877201063E-3</v>
      </c>
      <c r="G57" s="106">
        <f>1.067*'PG&amp;E 2025 DR Allocations'!G56</f>
        <v>-3.6068372512236286E-3</v>
      </c>
      <c r="H57" s="106">
        <f>1.067*'PG&amp;E 2025 DR Allocations'!H56</f>
        <v>-3.6768283298999997E-3</v>
      </c>
      <c r="I57" s="106">
        <f>1.067*'PG&amp;E 2025 DR Allocations'!I56</f>
        <v>1.6387002711417165E-4</v>
      </c>
      <c r="J57" s="106">
        <f>1.067*'PG&amp;E 2025 DR Allocations'!J56</f>
        <v>1.8519234920677275E-4</v>
      </c>
      <c r="K57" s="106">
        <f>1.067*'PG&amp;E 2025 DR Allocations'!K56</f>
        <v>-5.5382251641276541E-5</v>
      </c>
      <c r="L57" s="106">
        <f>1.067*'PG&amp;E 2025 DR Allocations'!L56</f>
        <v>-7.4494720254733685E-5</v>
      </c>
      <c r="M57" s="106">
        <f>1.067*'PG&amp;E 2025 DR Allocations'!M56</f>
        <v>-5.2769756311317906E-4</v>
      </c>
      <c r="N57" s="106">
        <f>1.067*'PG&amp;E 2025 DR Allocations'!N56</f>
        <v>-9.5734943897696179E-4</v>
      </c>
      <c r="O57" s="106">
        <f>1.067*'PG&amp;E 2025 DR Allocations'!O56</f>
        <v>-1.1307188195642127E-3</v>
      </c>
    </row>
    <row r="58" spans="1:15" x14ac:dyDescent="0.3">
      <c r="A58" s="125"/>
      <c r="B58" s="169"/>
      <c r="C58" s="105" t="s">
        <v>8</v>
      </c>
      <c r="D58" s="106">
        <f>1.067*'PG&amp;E 2025 DR Allocations'!D57</f>
        <v>0.15801047709584184</v>
      </c>
      <c r="E58" s="106">
        <f>1.067*'PG&amp;E 2025 DR Allocations'!E57</f>
        <v>0.15637719695270011</v>
      </c>
      <c r="F58" s="106">
        <f>1.067*'PG&amp;E 2025 DR Allocations'!F57</f>
        <v>0.12244940918684019</v>
      </c>
      <c r="G58" s="106">
        <f>1.067*'PG&amp;E 2025 DR Allocations'!G57</f>
        <v>0.14551808211207407</v>
      </c>
      <c r="H58" s="106">
        <f>1.067*'PG&amp;E 2025 DR Allocations'!H57</f>
        <v>0.20704095742</v>
      </c>
      <c r="I58" s="106">
        <f>1.067*'PG&amp;E 2025 DR Allocations'!I57</f>
        <v>0.42038775408267959</v>
      </c>
      <c r="J58" s="106">
        <f>1.067*'PG&amp;E 2025 DR Allocations'!J57</f>
        <v>0.42413680177927054</v>
      </c>
      <c r="K58" s="106">
        <f>1.067*'PG&amp;E 2025 DR Allocations'!K57</f>
        <v>0.38763721588254019</v>
      </c>
      <c r="L58" s="106">
        <f>1.067*'PG&amp;E 2025 DR Allocations'!L57</f>
        <v>0.3193926422297958</v>
      </c>
      <c r="M58" s="106">
        <f>1.067*'PG&amp;E 2025 DR Allocations'!M57</f>
        <v>0.18675631891191044</v>
      </c>
      <c r="N58" s="106">
        <f>1.067*'PG&amp;E 2025 DR Allocations'!N57</f>
        <v>0.25521208614110902</v>
      </c>
      <c r="O58" s="106">
        <f>1.067*'PG&amp;E 2025 DR Allocations'!O57</f>
        <v>0.28295322018861752</v>
      </c>
    </row>
    <row r="59" spans="1:15" x14ac:dyDescent="0.3">
      <c r="A59" s="125"/>
      <c r="B59" s="169"/>
      <c r="C59" s="105" t="s">
        <v>9</v>
      </c>
      <c r="D59" s="106">
        <f>1.067*'PG&amp;E 2025 DR Allocations'!D58</f>
        <v>8.3158388927578958E-2</v>
      </c>
      <c r="E59" s="106">
        <f>1.067*'PG&amp;E 2025 DR Allocations'!E58</f>
        <v>7.7512788571417288E-2</v>
      </c>
      <c r="F59" s="106">
        <f>1.067*'PG&amp;E 2025 DR Allocations'!F58</f>
        <v>-3.5001135831698752E-3</v>
      </c>
      <c r="G59" s="106">
        <f>1.067*'PG&amp;E 2025 DR Allocations'!G58</f>
        <v>8.0775948343798504E-3</v>
      </c>
      <c r="H59" s="106">
        <f>1.067*'PG&amp;E 2025 DR Allocations'!H58</f>
        <v>6.6665810024000051E-3</v>
      </c>
      <c r="I59" s="106">
        <f>1.067*'PG&amp;E 2025 DR Allocations'!I58</f>
        <v>0.17208742013573647</v>
      </c>
      <c r="J59" s="106">
        <f>1.067*'PG&amp;E 2025 DR Allocations'!J58</f>
        <v>0.12963383052498095</v>
      </c>
      <c r="K59" s="106">
        <f>1.067*'PG&amp;E 2025 DR Allocations'!K58</f>
        <v>9.3768373891711207E-2</v>
      </c>
      <c r="L59" s="106">
        <f>1.067*'PG&amp;E 2025 DR Allocations'!L58</f>
        <v>0.15805323095619708</v>
      </c>
      <c r="M59" s="106">
        <f>1.067*'PG&amp;E 2025 DR Allocations'!M58</f>
        <v>8.1604860872030241E-2</v>
      </c>
      <c r="N59" s="106">
        <f>1.067*'PG&amp;E 2025 DR Allocations'!N58</f>
        <v>4.7340754132717801E-2</v>
      </c>
      <c r="O59" s="106">
        <f>1.067*'PG&amp;E 2025 DR Allocations'!O58</f>
        <v>5.1556198906153469E-2</v>
      </c>
    </row>
    <row r="60" spans="1:15" x14ac:dyDescent="0.3">
      <c r="A60" s="125"/>
      <c r="B60" s="169"/>
      <c r="C60" s="105" t="s">
        <v>10</v>
      </c>
      <c r="D60" s="106">
        <f>1.067*'PG&amp;E 2025 DR Allocations'!D59</f>
        <v>0.35784186139702823</v>
      </c>
      <c r="E60" s="106">
        <f>1.067*'PG&amp;E 2025 DR Allocations'!E59</f>
        <v>0.35115976214408839</v>
      </c>
      <c r="F60" s="106">
        <f>1.067*'PG&amp;E 2025 DR Allocations'!F59</f>
        <v>0.13677045784890701</v>
      </c>
      <c r="G60" s="106">
        <f>1.067*'PG&amp;E 2025 DR Allocations'!G59</f>
        <v>0.18427395568788096</v>
      </c>
      <c r="H60" s="106">
        <f>1.067*'PG&amp;E 2025 DR Allocations'!H59</f>
        <v>0</v>
      </c>
      <c r="I60" s="106">
        <f>1.067*'PG&amp;E 2025 DR Allocations'!I59</f>
        <v>0.73377294629812262</v>
      </c>
      <c r="J60" s="106">
        <f>1.067*'PG&amp;E 2025 DR Allocations'!J59</f>
        <v>0.75526918661594433</v>
      </c>
      <c r="K60" s="106">
        <f>1.067*'PG&amp;E 2025 DR Allocations'!K59</f>
        <v>0.64325947833061226</v>
      </c>
      <c r="L60" s="106">
        <f>1.067*'PG&amp;E 2025 DR Allocations'!L59</f>
        <v>0.39376766473054864</v>
      </c>
      <c r="M60" s="106">
        <f>1.067*'PG&amp;E 2025 DR Allocations'!M59</f>
        <v>0.33259193071723009</v>
      </c>
      <c r="N60" s="106">
        <f>1.067*'PG&amp;E 2025 DR Allocations'!N59</f>
        <v>0.32197005289793063</v>
      </c>
      <c r="O60" s="106">
        <f>1.067*'PG&amp;E 2025 DR Allocations'!O59</f>
        <v>0.38404592341184574</v>
      </c>
    </row>
    <row r="61" spans="1:15" x14ac:dyDescent="0.3">
      <c r="A61" s="125"/>
      <c r="B61" s="169"/>
      <c r="C61" s="105" t="s">
        <v>11</v>
      </c>
      <c r="D61" s="106">
        <f>1.067*'PG&amp;E 2025 DR Allocations'!D60</f>
        <v>0.24592624658346157</v>
      </c>
      <c r="E61" s="106">
        <f>1.067*'PG&amp;E 2025 DR Allocations'!E60</f>
        <v>0.24182812450826194</v>
      </c>
      <c r="F61" s="106">
        <f>1.067*'PG&amp;E 2025 DR Allocations'!F60</f>
        <v>0.13905393373966246</v>
      </c>
      <c r="G61" s="106">
        <f>1.067*'PG&amp;E 2025 DR Allocations'!G60</f>
        <v>0.17797916920483073</v>
      </c>
      <c r="H61" s="106">
        <f>1.067*'PG&amp;E 2025 DR Allocations'!H60</f>
        <v>0</v>
      </c>
      <c r="I61" s="106">
        <f>1.067*'PG&amp;E 2025 DR Allocations'!I60</f>
        <v>0.54509298986196508</v>
      </c>
      <c r="J61" s="106">
        <f>1.067*'PG&amp;E 2025 DR Allocations'!J60</f>
        <v>0.51584674185514456</v>
      </c>
      <c r="K61" s="106">
        <f>1.067*'PG&amp;E 2025 DR Allocations'!K60</f>
        <v>0.47546324837207776</v>
      </c>
      <c r="L61" s="106">
        <f>1.067*'PG&amp;E 2025 DR Allocations'!L60</f>
        <v>0.37973403203487421</v>
      </c>
      <c r="M61" s="106">
        <f>1.067*'PG&amp;E 2025 DR Allocations'!M60</f>
        <v>0.2624359462857247</v>
      </c>
      <c r="N61" s="106">
        <f>1.067*'PG&amp;E 2025 DR Allocations'!N60</f>
        <v>0.29479700937867165</v>
      </c>
      <c r="O61" s="106">
        <f>1.067*'PG&amp;E 2025 DR Allocations'!O60</f>
        <v>0.34380431741476103</v>
      </c>
    </row>
    <row r="62" spans="1:15" x14ac:dyDescent="0.3">
      <c r="A62" s="125"/>
      <c r="B62" s="169"/>
      <c r="C62" s="105" t="s">
        <v>12</v>
      </c>
      <c r="D62" s="106">
        <f>1.067*'PG&amp;E 2025 DR Allocations'!D61</f>
        <v>0.59001243102550482</v>
      </c>
      <c r="E62" s="106">
        <f>1.067*'PG&amp;E 2025 DR Allocations'!E61</f>
        <v>0.57114470249414406</v>
      </c>
      <c r="F62" s="106">
        <f>1.067*'PG&amp;E 2025 DR Allocations'!F61</f>
        <v>0.29633700692653692</v>
      </c>
      <c r="G62" s="106">
        <f>1.067*'PG&amp;E 2025 DR Allocations'!G61</f>
        <v>0.39255319434404334</v>
      </c>
      <c r="H62" s="106">
        <f>1.067*'PG&amp;E 2025 DR Allocations'!H61</f>
        <v>0</v>
      </c>
      <c r="I62" s="106">
        <f>1.067*'PG&amp;E 2025 DR Allocations'!I61</f>
        <v>1.3178636894226121</v>
      </c>
      <c r="J62" s="106">
        <f>1.067*'PG&amp;E 2025 DR Allocations'!J61</f>
        <v>1.2839450120925946</v>
      </c>
      <c r="K62" s="106">
        <f>1.067*'PG&amp;E 2025 DR Allocations'!K61</f>
        <v>1.0806667349338495</v>
      </c>
      <c r="L62" s="106">
        <f>1.067*'PG&amp;E 2025 DR Allocations'!L61</f>
        <v>0.93390591305494319</v>
      </c>
      <c r="M62" s="106">
        <f>1.067*'PG&amp;E 2025 DR Allocations'!M61</f>
        <v>0.63406776404380771</v>
      </c>
      <c r="N62" s="106">
        <f>1.067*'PG&amp;E 2025 DR Allocations'!N61</f>
        <v>0.68431215161085102</v>
      </c>
      <c r="O62" s="106">
        <f>1.067*'PG&amp;E 2025 DR Allocations'!O61</f>
        <v>0.77670163798332248</v>
      </c>
    </row>
    <row r="63" spans="1:15" s="18" customFormat="1" x14ac:dyDescent="0.3">
      <c r="A63" s="126"/>
      <c r="B63" s="170"/>
      <c r="C63" s="105" t="s">
        <v>13</v>
      </c>
      <c r="D63" s="107">
        <f>1.067*'PG&amp;E 2025 DR Allocations'!D62</f>
        <v>2.045900490098516</v>
      </c>
      <c r="E63" s="107">
        <f>1.067*'PG&amp;E 2025 DR Allocations'!E62</f>
        <v>1.9998758360813367</v>
      </c>
      <c r="F63" s="107">
        <f>1.067*'PG&amp;E 2025 DR Allocations'!F62</f>
        <v>1.0121271741529936</v>
      </c>
      <c r="G63" s="107">
        <f>1.067*'PG&amp;E 2025 DR Allocations'!G62</f>
        <v>1.3192479171995068</v>
      </c>
      <c r="H63" s="107">
        <f>1.067*'PG&amp;E 2025 DR Allocations'!H62</f>
        <v>0.79359840682650007</v>
      </c>
      <c r="I63" s="107">
        <f>1.067*'PG&amp;E 2025 DR Allocations'!I62</f>
        <v>4.7808819959962934</v>
      </c>
      <c r="J63" s="107">
        <f>1.067*'PG&amp;E 2025 DR Allocations'!J62</f>
        <v>4.5521021074455508</v>
      </c>
      <c r="K63" s="107">
        <f>1.067*'PG&amp;E 2025 DR Allocations'!K62</f>
        <v>4.0134897948504404</v>
      </c>
      <c r="L63" s="107">
        <f>1.067*'PG&amp;E 2025 DR Allocations'!L62</f>
        <v>3.3899921226046943</v>
      </c>
      <c r="M63" s="107">
        <f>1.067*'PG&amp;E 2025 DR Allocations'!M62</f>
        <v>2.1965538982898578</v>
      </c>
      <c r="N63" s="107">
        <f>1.067*'PG&amp;E 2025 DR Allocations'!N62</f>
        <v>2.3545437908239544</v>
      </c>
      <c r="O63" s="107">
        <f>1.067*'PG&amp;E 2025 DR Allocations'!O62</f>
        <v>2.6930949434714857</v>
      </c>
    </row>
    <row r="64" spans="1:15" ht="15.6" customHeight="1" x14ac:dyDescent="0.3">
      <c r="A64" s="124" t="s">
        <v>14</v>
      </c>
      <c r="B64" s="168" t="s">
        <v>4</v>
      </c>
      <c r="C64" s="105" t="s">
        <v>5</v>
      </c>
      <c r="D64" s="106">
        <f>1.067*'PG&amp;E 2025 DR Allocations'!D63</f>
        <v>-0.14492983096837908</v>
      </c>
      <c r="E64" s="106">
        <f>1.067*'PG&amp;E 2025 DR Allocations'!E63</f>
        <v>-0.14497792707383608</v>
      </c>
      <c r="F64" s="106">
        <f>1.067*'PG&amp;E 2025 DR Allocations'!F63</f>
        <v>-0.30038115006685151</v>
      </c>
      <c r="G64" s="106">
        <f>1.067*'PG&amp;E 2025 DR Allocations'!G63</f>
        <v>-0.32218997532129195</v>
      </c>
      <c r="H64" s="106">
        <f>1.067*'PG&amp;E 2025 DR Allocations'!H63</f>
        <v>-0.32968476634856397</v>
      </c>
      <c r="I64" s="106">
        <f>1.067*'PG&amp;E 2025 DR Allocations'!I63</f>
        <v>-0.15364174486696638</v>
      </c>
      <c r="J64" s="106">
        <f>1.067*'PG&amp;E 2025 DR Allocations'!J63</f>
        <v>-0.153100826650857</v>
      </c>
      <c r="K64" s="106">
        <f>1.067*'PG&amp;E 2025 DR Allocations'!K63</f>
        <v>-0.15286530677974178</v>
      </c>
      <c r="L64" s="106">
        <f>1.067*'PG&amp;E 2025 DR Allocations'!L63</f>
        <v>-0.14947550916671656</v>
      </c>
      <c r="M64" s="106">
        <f>1.067*'PG&amp;E 2025 DR Allocations'!M63</f>
        <v>-0.13956154242157881</v>
      </c>
      <c r="N64" s="106">
        <f>1.067*'PG&amp;E 2025 DR Allocations'!N63</f>
        <v>-0.12509752510487951</v>
      </c>
      <c r="O64" s="106">
        <f>1.067*'PG&amp;E 2025 DR Allocations'!O63</f>
        <v>-0.13727318537235172</v>
      </c>
    </row>
    <row r="65" spans="1:15" x14ac:dyDescent="0.3">
      <c r="A65" s="125"/>
      <c r="B65" s="169"/>
      <c r="C65" s="105" t="s">
        <v>6</v>
      </c>
      <c r="D65" s="106">
        <f>1.067*'PG&amp;E 2025 DR Allocations'!D64</f>
        <v>2.2515354976654045</v>
      </c>
      <c r="E65" s="106">
        <f>1.067*'PG&amp;E 2025 DR Allocations'!E64</f>
        <v>2.4510220527648876</v>
      </c>
      <c r="F65" s="106">
        <f>1.067*'PG&amp;E 2025 DR Allocations'!F64</f>
        <v>2.494996870517721</v>
      </c>
      <c r="G65" s="106">
        <f>1.067*'PG&amp;E 2025 DR Allocations'!G64</f>
        <v>2.8061737439632344</v>
      </c>
      <c r="H65" s="106">
        <f>1.067*'PG&amp;E 2025 DR Allocations'!H64</f>
        <v>3.2294204184397977</v>
      </c>
      <c r="I65" s="106">
        <f>1.067*'PG&amp;E 2025 DR Allocations'!I64</f>
        <v>4.1312092702388732</v>
      </c>
      <c r="J65" s="106">
        <f>1.067*'PG&amp;E 2025 DR Allocations'!J64</f>
        <v>4.1566551468372275</v>
      </c>
      <c r="K65" s="106">
        <f>1.067*'PG&amp;E 2025 DR Allocations'!K64</f>
        <v>4.1456315512657076</v>
      </c>
      <c r="L65" s="106">
        <f>1.067*'PG&amp;E 2025 DR Allocations'!L64</f>
        <v>3.46417883634567</v>
      </c>
      <c r="M65" s="106">
        <f>1.067*'PG&amp;E 2025 DR Allocations'!M64</f>
        <v>2.9976423523425972</v>
      </c>
      <c r="N65" s="106">
        <f>1.067*'PG&amp;E 2025 DR Allocations'!N64</f>
        <v>2.260024579524984</v>
      </c>
      <c r="O65" s="106">
        <f>1.067*'PG&amp;E 2025 DR Allocations'!O64</f>
        <v>2.1269193629026342</v>
      </c>
    </row>
    <row r="66" spans="1:15" x14ac:dyDescent="0.3">
      <c r="A66" s="125"/>
      <c r="B66" s="169"/>
      <c r="C66" s="105" t="s">
        <v>7</v>
      </c>
      <c r="D66" s="106">
        <f>1.067*'PG&amp;E 2025 DR Allocations'!D65</f>
        <v>1.9684289105236483E-2</v>
      </c>
      <c r="E66" s="106">
        <f>1.067*'PG&amp;E 2025 DR Allocations'!E65</f>
        <v>1.9059280214831189E-2</v>
      </c>
      <c r="F66" s="106">
        <f>1.067*'PG&amp;E 2025 DR Allocations'!F65</f>
        <v>1.413477860670536E-2</v>
      </c>
      <c r="G66" s="106">
        <f>1.067*'PG&amp;E 2025 DR Allocations'!G65</f>
        <v>1.3842933624982767E-2</v>
      </c>
      <c r="H66" s="106">
        <f>1.067*'PG&amp;E 2025 DR Allocations'!H65</f>
        <v>1.4125454265449998E-2</v>
      </c>
      <c r="I66" s="106">
        <f>1.067*'PG&amp;E 2025 DR Allocations'!I65</f>
        <v>1.8597426431253491E-2</v>
      </c>
      <c r="J66" s="106">
        <f>1.067*'PG&amp;E 2025 DR Allocations'!J65</f>
        <v>1.9395746259018729E-2</v>
      </c>
      <c r="K66" s="106">
        <f>1.067*'PG&amp;E 2025 DR Allocations'!K65</f>
        <v>1.9022492656484164E-2</v>
      </c>
      <c r="L66" s="106">
        <f>1.067*'PG&amp;E 2025 DR Allocations'!L65</f>
        <v>1.8058903083205128E-2</v>
      </c>
      <c r="M66" s="106">
        <f>1.067*'PG&amp;E 2025 DR Allocations'!M65</f>
        <v>1.6771720129996465E-2</v>
      </c>
      <c r="N66" s="106">
        <f>1.067*'PG&amp;E 2025 DR Allocations'!N65</f>
        <v>1.6088260559365068E-2</v>
      </c>
      <c r="O66" s="106">
        <f>1.067*'PG&amp;E 2025 DR Allocations'!O65</f>
        <v>1.697242199815804E-2</v>
      </c>
    </row>
    <row r="67" spans="1:15" x14ac:dyDescent="0.3">
      <c r="A67" s="125"/>
      <c r="B67" s="169"/>
      <c r="C67" s="105" t="s">
        <v>8</v>
      </c>
      <c r="D67" s="106">
        <f>1.067*'PG&amp;E 2025 DR Allocations'!D66</f>
        <v>0.62666353952884601</v>
      </c>
      <c r="E67" s="106">
        <f>1.067*'PG&amp;E 2025 DR Allocations'!E66</f>
        <v>0.66139163058996142</v>
      </c>
      <c r="F67" s="106">
        <f>1.067*'PG&amp;E 2025 DR Allocations'!F66</f>
        <v>0.61326309007406121</v>
      </c>
      <c r="G67" s="106">
        <f>1.067*'PG&amp;E 2025 DR Allocations'!G66</f>
        <v>0.69193757051229399</v>
      </c>
      <c r="H67" s="106">
        <f>1.067*'PG&amp;E 2025 DR Allocations'!H66</f>
        <v>0.79256467855400003</v>
      </c>
      <c r="I67" s="106">
        <f>1.067*'PG&amp;E 2025 DR Allocations'!I66</f>
        <v>1.0917067388296091</v>
      </c>
      <c r="J67" s="106">
        <f>1.067*'PG&amp;E 2025 DR Allocations'!J66</f>
        <v>1.0891668828725778</v>
      </c>
      <c r="K67" s="106">
        <f>1.067*'PG&amp;E 2025 DR Allocations'!K66</f>
        <v>1.0986316876411368</v>
      </c>
      <c r="L67" s="106">
        <f>1.067*'PG&amp;E 2025 DR Allocations'!L66</f>
        <v>0.96540404456853846</v>
      </c>
      <c r="M67" s="106">
        <f>1.067*'PG&amp;E 2025 DR Allocations'!M66</f>
        <v>0.81222922146320342</v>
      </c>
      <c r="N67" s="106">
        <f>1.067*'PG&amp;E 2025 DR Allocations'!N66</f>
        <v>0.64084815424680608</v>
      </c>
      <c r="O67" s="106">
        <f>1.067*'PG&amp;E 2025 DR Allocations'!O66</f>
        <v>0.57579811596870323</v>
      </c>
    </row>
    <row r="68" spans="1:15" x14ac:dyDescent="0.3">
      <c r="A68" s="125"/>
      <c r="B68" s="169"/>
      <c r="C68" s="105" t="s">
        <v>9</v>
      </c>
      <c r="D68" s="106">
        <f>1.067*'PG&amp;E 2025 DR Allocations'!D67</f>
        <v>0.31013577163219386</v>
      </c>
      <c r="E68" s="106">
        <f>1.067*'PG&amp;E 2025 DR Allocations'!E67</f>
        <v>0.29945951738953541</v>
      </c>
      <c r="F68" s="106">
        <f>1.067*'PG&amp;E 2025 DR Allocations'!F67</f>
        <v>0.25561663401126788</v>
      </c>
      <c r="G68" s="106">
        <f>1.067*'PG&amp;E 2025 DR Allocations'!G67</f>
        <v>0.28054256388545001</v>
      </c>
      <c r="H68" s="106">
        <f>1.067*'PG&amp;E 2025 DR Allocations'!H67</f>
        <v>0.30265045686849606</v>
      </c>
      <c r="I68" s="106">
        <f>1.067*'PG&amp;E 2025 DR Allocations'!I67</f>
        <v>0.39817711567878683</v>
      </c>
      <c r="J68" s="106">
        <f>1.067*'PG&amp;E 2025 DR Allocations'!J67</f>
        <v>0.38760484442114734</v>
      </c>
      <c r="K68" s="106">
        <f>1.067*'PG&amp;E 2025 DR Allocations'!K67</f>
        <v>0.38600748133659279</v>
      </c>
      <c r="L68" s="106">
        <f>1.067*'PG&amp;E 2025 DR Allocations'!L67</f>
        <v>0.38640865850448508</v>
      </c>
      <c r="M68" s="106">
        <f>1.067*'PG&amp;E 2025 DR Allocations'!M67</f>
        <v>0.34448224195837884</v>
      </c>
      <c r="N68" s="106">
        <f>1.067*'PG&amp;E 2025 DR Allocations'!N67</f>
        <v>0.27565956106781891</v>
      </c>
      <c r="O68" s="106">
        <f>1.067*'PG&amp;E 2025 DR Allocations'!O67</f>
        <v>0.28431991276144886</v>
      </c>
    </row>
    <row r="69" spans="1:15" x14ac:dyDescent="0.3">
      <c r="A69" s="125"/>
      <c r="B69" s="169"/>
      <c r="C69" s="105" t="s">
        <v>10</v>
      </c>
      <c r="D69" s="106">
        <f>1.067*'PG&amp;E 2025 DR Allocations'!D68</f>
        <v>0.84388437682390138</v>
      </c>
      <c r="E69" s="106">
        <f>1.067*'PG&amp;E 2025 DR Allocations'!E68</f>
        <v>0.8397873836159695</v>
      </c>
      <c r="F69" s="106">
        <f>1.067*'PG&amp;E 2025 DR Allocations'!F68</f>
        <v>0.65757504165172498</v>
      </c>
      <c r="G69" s="106">
        <f>1.067*'PG&amp;E 2025 DR Allocations'!G68</f>
        <v>0.72020726883411335</v>
      </c>
      <c r="H69" s="106">
        <f>1.067*'PG&amp;E 2025 DR Allocations'!H68</f>
        <v>1.1426123564243313</v>
      </c>
      <c r="I69" s="106">
        <f>1.067*'PG&amp;E 2025 DR Allocations'!I68</f>
        <v>1.2525186192989299</v>
      </c>
      <c r="J69" s="106">
        <f>1.067*'PG&amp;E 2025 DR Allocations'!J68</f>
        <v>1.2472552359104121</v>
      </c>
      <c r="K69" s="106">
        <f>1.067*'PG&amp;E 2025 DR Allocations'!K68</f>
        <v>1.2878705446720098</v>
      </c>
      <c r="L69" s="106">
        <f>1.067*'PG&amp;E 2025 DR Allocations'!L68</f>
        <v>1.1401185455322185</v>
      </c>
      <c r="M69" s="106">
        <f>1.067*'PG&amp;E 2025 DR Allocations'!M68</f>
        <v>1.0242498919367784</v>
      </c>
      <c r="N69" s="106">
        <f>1.067*'PG&amp;E 2025 DR Allocations'!N68</f>
        <v>0.78031992787122617</v>
      </c>
      <c r="O69" s="106">
        <f>1.067*'PG&amp;E 2025 DR Allocations'!O68</f>
        <v>0.79990968626737491</v>
      </c>
    </row>
    <row r="70" spans="1:15" x14ac:dyDescent="0.3">
      <c r="A70" s="125"/>
      <c r="B70" s="169"/>
      <c r="C70" s="105" t="s">
        <v>11</v>
      </c>
      <c r="D70" s="106">
        <f>1.067*'PG&amp;E 2025 DR Allocations'!D69</f>
        <v>1.0978566805124244</v>
      </c>
      <c r="E70" s="106">
        <f>1.067*'PG&amp;E 2025 DR Allocations'!E69</f>
        <v>1.1032556551694805</v>
      </c>
      <c r="F70" s="106">
        <f>1.067*'PG&amp;E 2025 DR Allocations'!F69</f>
        <v>1.0514552115201945</v>
      </c>
      <c r="G70" s="106">
        <f>1.067*'PG&amp;E 2025 DR Allocations'!G69</f>
        <v>1.1264094542264897</v>
      </c>
      <c r="H70" s="106">
        <f>1.067*'PG&amp;E 2025 DR Allocations'!H69</f>
        <v>1.5367578577995213</v>
      </c>
      <c r="I70" s="106">
        <f>1.067*'PG&amp;E 2025 DR Allocations'!I69</f>
        <v>1.6208182116746879</v>
      </c>
      <c r="J70" s="106">
        <f>1.067*'PG&amp;E 2025 DR Allocations'!J69</f>
        <v>1.6157734787464049</v>
      </c>
      <c r="K70" s="106">
        <f>1.067*'PG&amp;E 2025 DR Allocations'!K69</f>
        <v>1.6537572230100615</v>
      </c>
      <c r="L70" s="106">
        <f>1.067*'PG&amp;E 2025 DR Allocations'!L69</f>
        <v>1.5017894293069778</v>
      </c>
      <c r="M70" s="106">
        <f>1.067*'PG&amp;E 2025 DR Allocations'!M69</f>
        <v>1.5738083627223898</v>
      </c>
      <c r="N70" s="106">
        <f>1.067*'PG&amp;E 2025 DR Allocations'!N69</f>
        <v>1.02487563419342</v>
      </c>
      <c r="O70" s="106">
        <f>1.067*'PG&amp;E 2025 DR Allocations'!O69</f>
        <v>1.0498344125151626</v>
      </c>
    </row>
    <row r="71" spans="1:15" x14ac:dyDescent="0.3">
      <c r="A71" s="125"/>
      <c r="B71" s="169"/>
      <c r="C71" s="105" t="s">
        <v>12</v>
      </c>
      <c r="D71" s="106">
        <f>1.067*'PG&amp;E 2025 DR Allocations'!D70</f>
        <v>3.1971922512054358</v>
      </c>
      <c r="E71" s="106">
        <f>1.067*'PG&amp;E 2025 DR Allocations'!E70</f>
        <v>3.3783828887939369</v>
      </c>
      <c r="F71" s="106">
        <f>1.067*'PG&amp;E 2025 DR Allocations'!F70</f>
        <v>2.8895646636486001</v>
      </c>
      <c r="G71" s="106">
        <f>1.067*'PG&amp;E 2025 DR Allocations'!G70</f>
        <v>3.2323289604186947</v>
      </c>
      <c r="H71" s="106">
        <f>1.067*'PG&amp;E 2025 DR Allocations'!H70</f>
        <v>3.2009999999999996</v>
      </c>
      <c r="I71" s="106">
        <f>1.067*'PG&amp;E 2025 DR Allocations'!I70</f>
        <v>5.0857099833488393</v>
      </c>
      <c r="J71" s="106">
        <f>1.067*'PG&amp;E 2025 DR Allocations'!J70</f>
        <v>5.0472239408492952</v>
      </c>
      <c r="K71" s="106">
        <f>1.067*'PG&amp;E 2025 DR Allocations'!K70</f>
        <v>5.5290730800628634</v>
      </c>
      <c r="L71" s="106">
        <f>1.067*'PG&amp;E 2025 DR Allocations'!L70</f>
        <v>5.1628321599960278</v>
      </c>
      <c r="M71" s="106">
        <f>1.067*'PG&amp;E 2025 DR Allocations'!M70</f>
        <v>4.3371189846992459</v>
      </c>
      <c r="N71" s="106">
        <f>1.067*'PG&amp;E 2025 DR Allocations'!N70</f>
        <v>3.223361111640922</v>
      </c>
      <c r="O71" s="106">
        <f>1.067*'PG&amp;E 2025 DR Allocations'!O70</f>
        <v>2.9553854479789665</v>
      </c>
    </row>
    <row r="72" spans="1:15" s="18" customFormat="1" x14ac:dyDescent="0.3">
      <c r="A72" s="126"/>
      <c r="B72" s="170"/>
      <c r="C72" s="105" t="s">
        <v>13</v>
      </c>
      <c r="D72" s="107">
        <f>1.067*'PG&amp;E 2025 DR Allocations'!D71</f>
        <v>8.2020225755050635</v>
      </c>
      <c r="E72" s="107">
        <f>1.067*'PG&amp;E 2025 DR Allocations'!E71</f>
        <v>8.6073804814647676</v>
      </c>
      <c r="F72" s="107">
        <f>1.067*'PG&amp;E 2025 DR Allocations'!F71</f>
        <v>7.6762251399634236</v>
      </c>
      <c r="G72" s="107">
        <f>1.067*'PG&amp;E 2025 DR Allocations'!G71</f>
        <v>8.549252520143968</v>
      </c>
      <c r="H72" s="107">
        <f>1.067*'PG&amp;E 2025 DR Allocations'!H71</f>
        <v>9.889446456003034</v>
      </c>
      <c r="I72" s="107">
        <f>1.067*'PG&amp;E 2025 DR Allocations'!I71</f>
        <v>13.445095620634016</v>
      </c>
      <c r="J72" s="107">
        <f>1.067*'PG&amp;E 2025 DR Allocations'!J71</f>
        <v>13.409974449245226</v>
      </c>
      <c r="K72" s="107">
        <f>1.067*'PG&amp;E 2025 DR Allocations'!K71</f>
        <v>13.967128753865115</v>
      </c>
      <c r="L72" s="107">
        <f>1.067*'PG&amp;E 2025 DR Allocations'!L71</f>
        <v>12.489315068170406</v>
      </c>
      <c r="M72" s="107">
        <f>1.067*'PG&amp;E 2025 DR Allocations'!M71</f>
        <v>10.966741232831012</v>
      </c>
      <c r="N72" s="107">
        <f>1.067*'PG&amp;E 2025 DR Allocations'!N71</f>
        <v>8.0960797039996635</v>
      </c>
      <c r="O72" s="107">
        <f>1.067*'PG&amp;E 2025 DR Allocations'!O71</f>
        <v>7.6718661750200967</v>
      </c>
    </row>
    <row r="73" spans="1:15" x14ac:dyDescent="0.3">
      <c r="A73" s="124" t="s">
        <v>15</v>
      </c>
      <c r="B73" s="168" t="s">
        <v>16</v>
      </c>
      <c r="C73" s="105" t="s">
        <v>5</v>
      </c>
      <c r="D73" s="106">
        <f>1.067*'PG&amp;E 2025 DR Allocations'!D72</f>
        <v>9.9160950455032211</v>
      </c>
      <c r="E73" s="106">
        <f>1.067*'PG&amp;E 2025 DR Allocations'!E72</f>
        <v>9.154146740797902</v>
      </c>
      <c r="F73" s="106">
        <f>1.067*'PG&amp;E 2025 DR Allocations'!F72</f>
        <v>9.1277634790539679</v>
      </c>
      <c r="G73" s="106">
        <f>1.067*'PG&amp;E 2025 DR Allocations'!G72</f>
        <v>9.4680461280792869</v>
      </c>
      <c r="H73" s="106">
        <f>1.067*'PG&amp;E 2025 DR Allocations'!H72</f>
        <v>8.1735976948008862</v>
      </c>
      <c r="I73" s="106">
        <f>1.067*'PG&amp;E 2025 DR Allocations'!I72</f>
        <v>8.6007876958846943</v>
      </c>
      <c r="J73" s="106">
        <f>1.067*'PG&amp;E 2025 DR Allocations'!J72</f>
        <v>7.3683919345997175</v>
      </c>
      <c r="K73" s="106">
        <f>1.067*'PG&amp;E 2025 DR Allocations'!K72</f>
        <v>7.1058701665773949</v>
      </c>
      <c r="L73" s="106">
        <f>1.067*'PG&amp;E 2025 DR Allocations'!L72</f>
        <v>9.0134147895872552</v>
      </c>
      <c r="M73" s="106">
        <f>1.067*'PG&amp;E 2025 DR Allocations'!M72</f>
        <v>6.5770622954294069</v>
      </c>
      <c r="N73" s="106">
        <f>1.067*'PG&amp;E 2025 DR Allocations'!N72</f>
        <v>17.13847569429123</v>
      </c>
      <c r="O73" s="106">
        <f>1.067*'PG&amp;E 2025 DR Allocations'!O72</f>
        <v>16.201047691509043</v>
      </c>
    </row>
    <row r="74" spans="1:15" x14ac:dyDescent="0.3">
      <c r="A74" s="125"/>
      <c r="B74" s="169"/>
      <c r="C74" s="105" t="s">
        <v>6</v>
      </c>
      <c r="D74" s="106">
        <f>1.067*'PG&amp;E 2025 DR Allocations'!D73</f>
        <v>0.48173756270809048</v>
      </c>
      <c r="E74" s="106">
        <f>1.067*'PG&amp;E 2025 DR Allocations'!E73</f>
        <v>0.58849251757655274</v>
      </c>
      <c r="F74" s="106">
        <f>1.067*'PG&amp;E 2025 DR Allocations'!F73</f>
        <v>0.96549738479964364</v>
      </c>
      <c r="G74" s="106">
        <f>1.067*'PG&amp;E 2025 DR Allocations'!G73</f>
        <v>0.47952126137586237</v>
      </c>
      <c r="H74" s="106">
        <f>1.067*'PG&amp;E 2025 DR Allocations'!H73</f>
        <v>0.56454487221339933</v>
      </c>
      <c r="I74" s="106">
        <f>1.067*'PG&amp;E 2025 DR Allocations'!I73</f>
        <v>1.2779280939027622</v>
      </c>
      <c r="J74" s="106">
        <f>1.067*'PG&amp;E 2025 DR Allocations'!J73</f>
        <v>1.4116814035587009</v>
      </c>
      <c r="K74" s="106">
        <f>1.067*'PG&amp;E 2025 DR Allocations'!K73</f>
        <v>0.74735557267069752</v>
      </c>
      <c r="L74" s="106">
        <f>1.067*'PG&amp;E 2025 DR Allocations'!L73</f>
        <v>0.65001234941277564</v>
      </c>
      <c r="M74" s="106">
        <f>1.067*'PG&amp;E 2025 DR Allocations'!M73</f>
        <v>0.47153560115396959</v>
      </c>
      <c r="N74" s="106">
        <f>1.067*'PG&amp;E 2025 DR Allocations'!N73</f>
        <v>1.6898684666417494</v>
      </c>
      <c r="O74" s="106">
        <f>1.067*'PG&amp;E 2025 DR Allocations'!O73</f>
        <v>1.6733433503489845</v>
      </c>
    </row>
    <row r="75" spans="1:15" x14ac:dyDescent="0.3">
      <c r="A75" s="125"/>
      <c r="B75" s="169"/>
      <c r="C75" s="105" t="s">
        <v>7</v>
      </c>
      <c r="D75" s="106">
        <f>1.067*'PG&amp;E 2025 DR Allocations'!D74</f>
        <v>0.12277260010968809</v>
      </c>
      <c r="E75" s="106">
        <f>1.067*'PG&amp;E 2025 DR Allocations'!E74</f>
        <v>0.11345440747449119</v>
      </c>
      <c r="F75" s="106">
        <f>1.067*'PG&amp;E 2025 DR Allocations'!F74</f>
        <v>0.10560520218906458</v>
      </c>
      <c r="G75" s="106">
        <f>1.067*'PG&amp;E 2025 DR Allocations'!G74</f>
        <v>0.11977979075710704</v>
      </c>
      <c r="H75" s="106">
        <f>1.067*'PG&amp;E 2025 DR Allocations'!H74</f>
        <v>0.10162369219897374</v>
      </c>
      <c r="I75" s="106">
        <f>1.067*'PG&amp;E 2025 DR Allocations'!I74</f>
        <v>0.10945334525301499</v>
      </c>
      <c r="J75" s="106">
        <f>1.067*'PG&amp;E 2025 DR Allocations'!J74</f>
        <v>9.9620818089315402E-2</v>
      </c>
      <c r="K75" s="106">
        <f>1.067*'PG&amp;E 2025 DR Allocations'!K74</f>
        <v>8.8686226615449323E-2</v>
      </c>
      <c r="L75" s="106">
        <f>1.067*'PG&amp;E 2025 DR Allocations'!L74</f>
        <v>0.10450010957568875</v>
      </c>
      <c r="M75" s="106">
        <f>1.067*'PG&amp;E 2025 DR Allocations'!M74</f>
        <v>6.9861778306134437E-2</v>
      </c>
      <c r="N75" s="106">
        <f>1.067*'PG&amp;E 2025 DR Allocations'!N74</f>
        <v>0.29950205735140423</v>
      </c>
      <c r="O75" s="106">
        <f>1.067*'PG&amp;E 2025 DR Allocations'!O74</f>
        <v>0.27089539649744881</v>
      </c>
    </row>
    <row r="76" spans="1:15" x14ac:dyDescent="0.3">
      <c r="A76" s="125"/>
      <c r="B76" s="169"/>
      <c r="C76" s="105" t="s">
        <v>8</v>
      </c>
      <c r="D76" s="106">
        <f>1.067*'PG&amp;E 2025 DR Allocations'!D75</f>
        <v>0.18478790207509813</v>
      </c>
      <c r="E76" s="106">
        <f>1.067*'PG&amp;E 2025 DR Allocations'!E75</f>
        <v>9.3715060253161911E-2</v>
      </c>
      <c r="F76" s="106">
        <f>1.067*'PG&amp;E 2025 DR Allocations'!F75</f>
        <v>0.21100004155258636</v>
      </c>
      <c r="G76" s="106">
        <f>1.067*'PG&amp;E 2025 DR Allocations'!G75</f>
        <v>9.9245123379630873E-2</v>
      </c>
      <c r="H76" s="106">
        <f>1.067*'PG&amp;E 2025 DR Allocations'!H75</f>
        <v>0.1735967867745552</v>
      </c>
      <c r="I76" s="106">
        <f>1.067*'PG&amp;E 2025 DR Allocations'!I75</f>
        <v>0.28207480245828581</v>
      </c>
      <c r="J76" s="106">
        <f>1.067*'PG&amp;E 2025 DR Allocations'!J75</f>
        <v>0.38324332660809063</v>
      </c>
      <c r="K76" s="106">
        <f>1.067*'PG&amp;E 2025 DR Allocations'!K75</f>
        <v>0.45465310694836031</v>
      </c>
      <c r="L76" s="106">
        <f>1.067*'PG&amp;E 2025 DR Allocations'!L75</f>
        <v>0.55922665848210351</v>
      </c>
      <c r="M76" s="106">
        <f>1.067*'PG&amp;E 2025 DR Allocations'!M75</f>
        <v>0.41632564148213713</v>
      </c>
      <c r="N76" s="106">
        <f>1.067*'PG&amp;E 2025 DR Allocations'!N75</f>
        <v>0.69304720778530449</v>
      </c>
      <c r="O76" s="106">
        <f>1.067*'PG&amp;E 2025 DR Allocations'!O75</f>
        <v>0.62369920364208431</v>
      </c>
    </row>
    <row r="77" spans="1:15" x14ac:dyDescent="0.3">
      <c r="A77" s="125"/>
      <c r="B77" s="169"/>
      <c r="C77" s="105" t="s">
        <v>9</v>
      </c>
      <c r="D77" s="106">
        <f>1.067*'PG&amp;E 2025 DR Allocations'!D76</f>
        <v>1.5508472412349612</v>
      </c>
      <c r="E77" s="106">
        <f>1.067*'PG&amp;E 2025 DR Allocations'!E76</f>
        <v>1.4445623110225323</v>
      </c>
      <c r="F77" s="106">
        <f>1.067*'PG&amp;E 2025 DR Allocations'!F76</f>
        <v>1.4184354919493154</v>
      </c>
      <c r="G77" s="106">
        <f>1.067*'PG&amp;E 2025 DR Allocations'!G76</f>
        <v>1.4330287804677981</v>
      </c>
      <c r="H77" s="106">
        <f>1.067*'PG&amp;E 2025 DR Allocations'!H76</f>
        <v>1.226485939905513</v>
      </c>
      <c r="I77" s="106">
        <f>1.067*'PG&amp;E 2025 DR Allocations'!I76</f>
        <v>1.3235538886067204</v>
      </c>
      <c r="J77" s="106">
        <f>1.067*'PG&amp;E 2025 DR Allocations'!J76</f>
        <v>1.2962055450929282</v>
      </c>
      <c r="K77" s="106">
        <f>1.067*'PG&amp;E 2025 DR Allocations'!K76</f>
        <v>1.2109698764271961</v>
      </c>
      <c r="L77" s="106">
        <f>1.067*'PG&amp;E 2025 DR Allocations'!L76</f>
        <v>1.5835594645272919</v>
      </c>
      <c r="M77" s="106">
        <f>1.067*'PG&amp;E 2025 DR Allocations'!M76</f>
        <v>1.1943577797189298</v>
      </c>
      <c r="N77" s="106">
        <f>1.067*'PG&amp;E 2025 DR Allocations'!N76</f>
        <v>2.7427902158647757</v>
      </c>
      <c r="O77" s="106">
        <f>1.067*'PG&amp;E 2025 DR Allocations'!O76</f>
        <v>2.618776089321821</v>
      </c>
    </row>
    <row r="78" spans="1:15" x14ac:dyDescent="0.3">
      <c r="A78" s="125"/>
      <c r="B78" s="169"/>
      <c r="C78" s="105" t="s">
        <v>10</v>
      </c>
      <c r="D78" s="106">
        <f>1.067*'PG&amp;E 2025 DR Allocations'!D77</f>
        <v>0.85727230141684319</v>
      </c>
      <c r="E78" s="106">
        <f>1.067*'PG&amp;E 2025 DR Allocations'!E77</f>
        <v>0.88264973149355419</v>
      </c>
      <c r="F78" s="106">
        <f>1.067*'PG&amp;E 2025 DR Allocations'!F77</f>
        <v>0.75909937562234608</v>
      </c>
      <c r="G78" s="106">
        <f>1.067*'PG&amp;E 2025 DR Allocations'!G77</f>
        <v>0.84306682352255968</v>
      </c>
      <c r="H78" s="106">
        <f>1.067*'PG&amp;E 2025 DR Allocations'!H77</f>
        <v>1.0038170680377632</v>
      </c>
      <c r="I78" s="106">
        <f>1.067*'PG&amp;E 2025 DR Allocations'!I77</f>
        <v>0.89177277467772287</v>
      </c>
      <c r="J78" s="106">
        <f>1.067*'PG&amp;E 2025 DR Allocations'!J77</f>
        <v>0.69875504340883321</v>
      </c>
      <c r="K78" s="106">
        <f>1.067*'PG&amp;E 2025 DR Allocations'!K77</f>
        <v>0.96563413077220261</v>
      </c>
      <c r="L78" s="106">
        <f>1.067*'PG&amp;E 2025 DR Allocations'!L77</f>
        <v>0.63851234104856747</v>
      </c>
      <c r="M78" s="106">
        <f>1.067*'PG&amp;E 2025 DR Allocations'!M77</f>
        <v>0.41541445877682404</v>
      </c>
      <c r="N78" s="106">
        <f>1.067*'PG&amp;E 2025 DR Allocations'!N77</f>
        <v>2.0334500573519532</v>
      </c>
      <c r="O78" s="106">
        <f>1.067*'PG&amp;E 2025 DR Allocations'!O77</f>
        <v>2.0991549241058527</v>
      </c>
    </row>
    <row r="79" spans="1:15" x14ac:dyDescent="0.3">
      <c r="A79" s="125"/>
      <c r="B79" s="169"/>
      <c r="C79" s="105" t="s">
        <v>11</v>
      </c>
      <c r="D79" s="106">
        <f>1.067*'PG&amp;E 2025 DR Allocations'!D78</f>
        <v>0.43195621443400145</v>
      </c>
      <c r="E79" s="106">
        <f>1.067*'PG&amp;E 2025 DR Allocations'!E78</f>
        <v>0.26524122914671894</v>
      </c>
      <c r="F79" s="106">
        <f>1.067*'PG&amp;E 2025 DR Allocations'!F78</f>
        <v>0.36593849891051605</v>
      </c>
      <c r="G79" s="106">
        <f>1.067*'PG&amp;E 2025 DR Allocations'!G78</f>
        <v>0.24205962378345397</v>
      </c>
      <c r="H79" s="106">
        <f>1.067*'PG&amp;E 2025 DR Allocations'!H78</f>
        <v>2.0397312676161537E-2</v>
      </c>
      <c r="I79" s="106">
        <f>1.067*'PG&amp;E 2025 DR Allocations'!I78</f>
        <v>0.45958612176589625</v>
      </c>
      <c r="J79" s="106">
        <f>1.067*'PG&amp;E 2025 DR Allocations'!J78</f>
        <v>0.42111246301978794</v>
      </c>
      <c r="K79" s="106">
        <f>1.067*'PG&amp;E 2025 DR Allocations'!K78</f>
        <v>0.30950248802546326</v>
      </c>
      <c r="L79" s="106">
        <f>1.067*'PG&amp;E 2025 DR Allocations'!L78</f>
        <v>0.28063128132559262</v>
      </c>
      <c r="M79" s="106">
        <f>1.067*'PG&amp;E 2025 DR Allocations'!M78</f>
        <v>0.2259134752384851</v>
      </c>
      <c r="N79" s="106">
        <f>1.067*'PG&amp;E 2025 DR Allocations'!N78</f>
        <v>0.80024587133689773</v>
      </c>
      <c r="O79" s="106">
        <f>1.067*'PG&amp;E 2025 DR Allocations'!O78</f>
        <v>1.0608366391062736</v>
      </c>
    </row>
    <row r="80" spans="1:15" x14ac:dyDescent="0.3">
      <c r="A80" s="125"/>
      <c r="B80" s="169"/>
      <c r="C80" s="105" t="s">
        <v>12</v>
      </c>
      <c r="D80" s="106">
        <f>1.067*'PG&amp;E 2025 DR Allocations'!D79</f>
        <v>1.0984344061613047</v>
      </c>
      <c r="E80" s="106">
        <f>1.067*'PG&amp;E 2025 DR Allocations'!E79</f>
        <v>1.150006140904499</v>
      </c>
      <c r="F80" s="106">
        <f>1.067*'PG&amp;E 2025 DR Allocations'!F79</f>
        <v>1.2195431165341284</v>
      </c>
      <c r="G80" s="106">
        <f>1.067*'PG&amp;E 2025 DR Allocations'!G79</f>
        <v>1.1769459858853346</v>
      </c>
      <c r="H80" s="106">
        <f>1.067*'PG&amp;E 2025 DR Allocations'!H79</f>
        <v>1.4298954384438627</v>
      </c>
      <c r="I80" s="106">
        <f>1.067*'PG&amp;E 2025 DR Allocations'!I79</f>
        <v>1.6229470923729206</v>
      </c>
      <c r="J80" s="106">
        <f>1.067*'PG&amp;E 2025 DR Allocations'!J79</f>
        <v>1.7315740505158808</v>
      </c>
      <c r="K80" s="106">
        <f>1.067*'PG&amp;E 2025 DR Allocations'!K79</f>
        <v>1.358993878917768</v>
      </c>
      <c r="L80" s="106">
        <f>1.067*'PG&amp;E 2025 DR Allocations'!L79</f>
        <v>1.652417315198101</v>
      </c>
      <c r="M80" s="106">
        <f>1.067*'PG&amp;E 2025 DR Allocations'!M79</f>
        <v>1.2964591894447726</v>
      </c>
      <c r="N80" s="106">
        <f>1.067*'PG&amp;E 2025 DR Allocations'!N79</f>
        <v>2.992151899687939</v>
      </c>
      <c r="O80" s="106">
        <f>1.067*'PG&amp;E 2025 DR Allocations'!O79</f>
        <v>2.8260644249841498</v>
      </c>
    </row>
    <row r="81" spans="1:15" s="18" customFormat="1" x14ac:dyDescent="0.3">
      <c r="A81" s="126"/>
      <c r="B81" s="170"/>
      <c r="C81" s="105" t="s">
        <v>13</v>
      </c>
      <c r="D81" s="107">
        <f>1.067*'PG&amp;E 2025 DR Allocations'!D80</f>
        <v>14.643903273643211</v>
      </c>
      <c r="E81" s="107">
        <f>1.067*'PG&amp;E 2025 DR Allocations'!E80</f>
        <v>13.692268138669416</v>
      </c>
      <c r="F81" s="107">
        <f>1.067*'PG&amp;E 2025 DR Allocations'!F80</f>
        <v>14.172882590611572</v>
      </c>
      <c r="G81" s="107">
        <f>1.067*'PG&amp;E 2025 DR Allocations'!G80</f>
        <v>13.861693517251037</v>
      </c>
      <c r="H81" s="107">
        <f>1.067*'PG&amp;E 2025 DR Allocations'!H80</f>
        <v>12.693958805051114</v>
      </c>
      <c r="I81" s="107">
        <f>1.067*'PG&amp;E 2025 DR Allocations'!I80</f>
        <v>14.56810381492202</v>
      </c>
      <c r="J81" s="107">
        <f>1.067*'PG&amp;E 2025 DR Allocations'!J80</f>
        <v>13.410584584893256</v>
      </c>
      <c r="K81" s="107">
        <f>1.067*'PG&amp;E 2025 DR Allocations'!K80</f>
        <v>12.241665446954533</v>
      </c>
      <c r="L81" s="107">
        <f>1.067*'PG&amp;E 2025 DR Allocations'!L80</f>
        <v>14.482274309157377</v>
      </c>
      <c r="M81" s="107">
        <f>1.067*'PG&amp;E 2025 DR Allocations'!M80</f>
        <v>10.666930219550659</v>
      </c>
      <c r="N81" s="107">
        <f>1.067*'PG&amp;E 2025 DR Allocations'!N80</f>
        <v>28.389531470311255</v>
      </c>
      <c r="O81" s="107">
        <f>1.067*'PG&amp;E 2025 DR Allocations'!O80</f>
        <v>27.37381771951566</v>
      </c>
    </row>
    <row r="82" spans="1:15" ht="15.6" customHeight="1" x14ac:dyDescent="0.3">
      <c r="A82" s="124" t="s">
        <v>17</v>
      </c>
      <c r="B82" s="168" t="s">
        <v>16</v>
      </c>
      <c r="C82" s="105" t="s">
        <v>5</v>
      </c>
      <c r="D82" s="106">
        <f>1.067*'PG&amp;E 2025 DR Allocations'!D81</f>
        <v>0.38474099399999995</v>
      </c>
      <c r="E82" s="106">
        <f>1.067*'PG&amp;E 2025 DR Allocations'!E81</f>
        <v>0.39718114699999996</v>
      </c>
      <c r="F82" s="106">
        <f>1.067*'PG&amp;E 2025 DR Allocations'!F81</f>
        <v>0.35387375099999996</v>
      </c>
      <c r="G82" s="106">
        <f>1.067*'PG&amp;E 2025 DR Allocations'!G81</f>
        <v>0.36605568999999999</v>
      </c>
      <c r="H82" s="106">
        <f>1.067*'PG&amp;E 2025 DR Allocations'!H81</f>
        <v>-0.48468688399999876</v>
      </c>
      <c r="I82" s="106">
        <f>1.067*'PG&amp;E 2025 DR Allocations'!I81</f>
        <v>0.74542860699999869</v>
      </c>
      <c r="J82" s="106">
        <f>1.067*'PG&amp;E 2025 DR Allocations'!J81</f>
        <v>0.71427860899999873</v>
      </c>
      <c r="K82" s="106">
        <f>1.067*'PG&amp;E 2025 DR Allocations'!K81</f>
        <v>0.73445237799999885</v>
      </c>
      <c r="L82" s="106">
        <f>1.067*'PG&amp;E 2025 DR Allocations'!L81</f>
        <v>0.69941316499999895</v>
      </c>
      <c r="M82" s="106">
        <f>1.067*'PG&amp;E 2025 DR Allocations'!M81</f>
        <v>-0.44500622099999781</v>
      </c>
      <c r="N82" s="106">
        <f>1.067*'PG&amp;E 2025 DR Allocations'!N81</f>
        <v>0.56208066199999884</v>
      </c>
      <c r="O82" s="106">
        <f>1.067*'PG&amp;E 2025 DR Allocations'!O81</f>
        <v>0.51746939199999997</v>
      </c>
    </row>
    <row r="83" spans="1:15" x14ac:dyDescent="0.3">
      <c r="A83" s="125"/>
      <c r="B83" s="169"/>
      <c r="C83" s="105" t="s">
        <v>6</v>
      </c>
      <c r="D83" s="106">
        <f>1.067*'PG&amp;E 2025 DR Allocations'!D82</f>
        <v>0.11498418799999997</v>
      </c>
      <c r="E83" s="106">
        <f>1.067*'PG&amp;E 2025 DR Allocations'!E82</f>
        <v>0.11674580499999999</v>
      </c>
      <c r="F83" s="106">
        <f>1.067*'PG&amp;E 2025 DR Allocations'!F82</f>
        <v>0.11374646799999977</v>
      </c>
      <c r="G83" s="106">
        <f>1.067*'PG&amp;E 2025 DR Allocations'!G82</f>
        <v>0.12309658899999999</v>
      </c>
      <c r="H83" s="106">
        <f>1.067*'PG&amp;E 2025 DR Allocations'!H82</f>
        <v>-0.28477589799999975</v>
      </c>
      <c r="I83" s="106">
        <f>1.067*'PG&amp;E 2025 DR Allocations'!I82</f>
        <v>0.37073235099999985</v>
      </c>
      <c r="J83" s="106">
        <f>1.067*'PG&amp;E 2025 DR Allocations'!J82</f>
        <v>0.37217493500000004</v>
      </c>
      <c r="K83" s="106">
        <f>1.067*'PG&amp;E 2025 DR Allocations'!K82</f>
        <v>0.38425337499999873</v>
      </c>
      <c r="L83" s="106">
        <f>1.067*'PG&amp;E 2025 DR Allocations'!L82</f>
        <v>0.30034982999999987</v>
      </c>
      <c r="M83" s="106">
        <f>1.067*'PG&amp;E 2025 DR Allocations'!M82</f>
        <v>-0.20615720399999957</v>
      </c>
      <c r="N83" s="106">
        <f>1.067*'PG&amp;E 2025 DR Allocations'!N82</f>
        <v>0.19340441999999891</v>
      </c>
      <c r="O83" s="106">
        <f>1.067*'PG&amp;E 2025 DR Allocations'!O82</f>
        <v>0.161431765</v>
      </c>
    </row>
    <row r="84" spans="1:15" x14ac:dyDescent="0.3">
      <c r="A84" s="125"/>
      <c r="B84" s="169"/>
      <c r="C84" s="105" t="s">
        <v>7</v>
      </c>
      <c r="D84" s="106">
        <f>1.067*'PG&amp;E 2025 DR Allocations'!D83</f>
        <v>0</v>
      </c>
      <c r="E84" s="106">
        <f>1.067*'PG&amp;E 2025 DR Allocations'!E83</f>
        <v>0</v>
      </c>
      <c r="F84" s="106">
        <f>1.067*'PG&amp;E 2025 DR Allocations'!F83</f>
        <v>0</v>
      </c>
      <c r="G84" s="106">
        <f>1.067*'PG&amp;E 2025 DR Allocations'!G83</f>
        <v>0</v>
      </c>
      <c r="H84" s="106">
        <f>1.067*'PG&amp;E 2025 DR Allocations'!H83</f>
        <v>0</v>
      </c>
      <c r="I84" s="106">
        <f>1.067*'PG&amp;E 2025 DR Allocations'!I83</f>
        <v>0</v>
      </c>
      <c r="J84" s="106">
        <f>1.067*'PG&amp;E 2025 DR Allocations'!J83</f>
        <v>0</v>
      </c>
      <c r="K84" s="106">
        <f>1.067*'PG&amp;E 2025 DR Allocations'!K83</f>
        <v>0</v>
      </c>
      <c r="L84" s="106">
        <f>1.067*'PG&amp;E 2025 DR Allocations'!L83</f>
        <v>0</v>
      </c>
      <c r="M84" s="106">
        <f>1.067*'PG&amp;E 2025 DR Allocations'!M83</f>
        <v>0</v>
      </c>
      <c r="N84" s="106">
        <f>1.067*'PG&amp;E 2025 DR Allocations'!N83</f>
        <v>0</v>
      </c>
      <c r="O84" s="106">
        <f>1.067*'PG&amp;E 2025 DR Allocations'!O83</f>
        <v>0</v>
      </c>
    </row>
    <row r="85" spans="1:15" x14ac:dyDescent="0.3">
      <c r="A85" s="125"/>
      <c r="B85" s="169"/>
      <c r="C85" s="105" t="s">
        <v>8</v>
      </c>
      <c r="D85" s="106">
        <f>1.067*'PG&amp;E 2025 DR Allocations'!D84</f>
        <v>5.1301359999999996E-3</v>
      </c>
      <c r="E85" s="106">
        <f>1.067*'PG&amp;E 2025 DR Allocations'!E84</f>
        <v>6.7413059999999895E-3</v>
      </c>
      <c r="F85" s="106">
        <f>1.067*'PG&amp;E 2025 DR Allocations'!F84</f>
        <v>7.0368649999999998E-3</v>
      </c>
      <c r="G85" s="106">
        <f>1.067*'PG&amp;E 2025 DR Allocations'!G84</f>
        <v>8.222301999999999E-3</v>
      </c>
      <c r="H85" s="106">
        <f>1.067*'PG&amp;E 2025 DR Allocations'!H84</f>
        <v>-2.7226638999999882E-2</v>
      </c>
      <c r="I85" s="106">
        <f>1.067*'PG&amp;E 2025 DR Allocations'!I84</f>
        <v>3.4331791999999986E-2</v>
      </c>
      <c r="J85" s="106">
        <f>1.067*'PG&amp;E 2025 DR Allocations'!J84</f>
        <v>2.9489745999999883E-2</v>
      </c>
      <c r="K85" s="106">
        <f>1.067*'PG&amp;E 2025 DR Allocations'!K84</f>
        <v>3.1055034999999991E-2</v>
      </c>
      <c r="L85" s="106">
        <f>1.067*'PG&amp;E 2025 DR Allocations'!L84</f>
        <v>2.5537577999999977E-2</v>
      </c>
      <c r="M85" s="106">
        <f>1.067*'PG&amp;E 2025 DR Allocations'!M84</f>
        <v>-1.8019495999999989E-2</v>
      </c>
      <c r="N85" s="106">
        <f>1.067*'PG&amp;E 2025 DR Allocations'!N84</f>
        <v>6.869345999999988E-3</v>
      </c>
      <c r="O85" s="106">
        <f>1.067*'PG&amp;E 2025 DR Allocations'!O84</f>
        <v>5.9669840999999882E-3</v>
      </c>
    </row>
    <row r="86" spans="1:15" x14ac:dyDescent="0.3">
      <c r="A86" s="125"/>
      <c r="B86" s="169"/>
      <c r="C86" s="105" t="s">
        <v>9</v>
      </c>
      <c r="D86" s="106">
        <f>1.067*'PG&amp;E 2025 DR Allocations'!D85</f>
        <v>1.966480999999989E-2</v>
      </c>
      <c r="E86" s="106">
        <f>1.067*'PG&amp;E 2025 DR Allocations'!E85</f>
        <v>2.1613152E-2</v>
      </c>
      <c r="F86" s="106">
        <f>1.067*'PG&amp;E 2025 DR Allocations'!F85</f>
        <v>1.9075826000000001E-2</v>
      </c>
      <c r="G86" s="106">
        <f>1.067*'PG&amp;E 2025 DR Allocations'!G85</f>
        <v>1.9820591999999998E-2</v>
      </c>
      <c r="H86" s="106">
        <f>1.067*'PG&amp;E 2025 DR Allocations'!H85</f>
        <v>-2.8905029999999998E-2</v>
      </c>
      <c r="I86" s="106">
        <f>1.067*'PG&amp;E 2025 DR Allocations'!I85</f>
        <v>5.0358132E-2</v>
      </c>
      <c r="J86" s="106">
        <f>1.067*'PG&amp;E 2025 DR Allocations'!J85</f>
        <v>4.5662265E-2</v>
      </c>
      <c r="K86" s="106">
        <f>1.067*'PG&amp;E 2025 DR Allocations'!K85</f>
        <v>4.6847701999999998E-2</v>
      </c>
      <c r="L86" s="106">
        <f>1.067*'PG&amp;E 2025 DR Allocations'!L85</f>
        <v>4.6100801999999996E-2</v>
      </c>
      <c r="M86" s="106">
        <f>1.067*'PG&amp;E 2025 DR Allocations'!M85</f>
        <v>-2.6433857999999998E-2</v>
      </c>
      <c r="N86" s="106">
        <f>1.067*'PG&amp;E 2025 DR Allocations'!N85</f>
        <v>2.3985093000000002E-2</v>
      </c>
      <c r="O86" s="106">
        <f>1.067*'PG&amp;E 2025 DR Allocations'!O85</f>
        <v>2.2095435999999892E-2</v>
      </c>
    </row>
    <row r="87" spans="1:15" x14ac:dyDescent="0.3">
      <c r="A87" s="125"/>
      <c r="B87" s="169"/>
      <c r="C87" s="105" t="s">
        <v>10</v>
      </c>
      <c r="D87" s="106">
        <f>1.067*'PG&amp;E 2025 DR Allocations'!D86</f>
        <v>1.2074065299999999E-2</v>
      </c>
      <c r="E87" s="106">
        <f>1.067*'PG&amp;E 2025 DR Allocations'!E86</f>
        <v>1.1908893699999977E-2</v>
      </c>
      <c r="F87" s="106">
        <f>1.067*'PG&amp;E 2025 DR Allocations'!F86</f>
        <v>1.0281825399999989E-2</v>
      </c>
      <c r="G87" s="106">
        <f>1.067*'PG&amp;E 2025 DR Allocations'!G86</f>
        <v>1.0323865199999976E-2</v>
      </c>
      <c r="H87" s="106">
        <f>1.067*'PG&amp;E 2025 DR Allocations'!H86</f>
        <v>-1.4597626999999988E-2</v>
      </c>
      <c r="I87" s="106">
        <f>1.067*'PG&amp;E 2025 DR Allocations'!I86</f>
        <v>2.2963973999999998E-2</v>
      </c>
      <c r="J87" s="106">
        <f>1.067*'PG&amp;E 2025 DR Allocations'!J86</f>
        <v>2.1920447999999988E-2</v>
      </c>
      <c r="K87" s="106">
        <f>1.067*'PG&amp;E 2025 DR Allocations'!K86</f>
        <v>2.2954371000000001E-2</v>
      </c>
      <c r="L87" s="106">
        <f>1.067*'PG&amp;E 2025 DR Allocations'!L86</f>
        <v>1.8902971999999883E-2</v>
      </c>
      <c r="M87" s="106">
        <f>1.067*'PG&amp;E 2025 DR Allocations'!M86</f>
        <v>-1.3446333999999978E-2</v>
      </c>
      <c r="N87" s="106">
        <f>1.067*'PG&amp;E 2025 DR Allocations'!N86</f>
        <v>4.1218850199999893E-2</v>
      </c>
      <c r="O87" s="106">
        <f>1.067*'PG&amp;E 2025 DR Allocations'!O86</f>
        <v>3.697464429999988E-2</v>
      </c>
    </row>
    <row r="88" spans="1:15" x14ac:dyDescent="0.3">
      <c r="A88" s="125"/>
      <c r="B88" s="169"/>
      <c r="C88" s="105" t="s">
        <v>11</v>
      </c>
      <c r="D88" s="106">
        <f>1.067*'PG&amp;E 2025 DR Allocations'!D87</f>
        <v>3.1249228999999889E-2</v>
      </c>
      <c r="E88" s="106">
        <f>1.067*'PG&amp;E 2025 DR Allocations'!E87</f>
        <v>3.1688833E-2</v>
      </c>
      <c r="F88" s="106">
        <f>1.067*'PG&amp;E 2025 DR Allocations'!F87</f>
        <v>2.561440199999988E-2</v>
      </c>
      <c r="G88" s="106">
        <f>1.067*'PG&amp;E 2025 DR Allocations'!G87</f>
        <v>2.6808374999999999E-2</v>
      </c>
      <c r="H88" s="106">
        <f>1.067*'PG&amp;E 2025 DR Allocations'!H87</f>
        <v>-3.9677462000000004E-2</v>
      </c>
      <c r="I88" s="106">
        <f>1.067*'PG&amp;E 2025 DR Allocations'!I87</f>
        <v>6.0742175999999988E-2</v>
      </c>
      <c r="J88" s="106">
        <f>1.067*'PG&amp;E 2025 DR Allocations'!J87</f>
        <v>6.2075926000000003E-2</v>
      </c>
      <c r="K88" s="106">
        <f>1.067*'PG&amp;E 2025 DR Allocations'!K87</f>
        <v>6.9684702999999779E-2</v>
      </c>
      <c r="L88" s="106">
        <f>1.067*'PG&amp;E 2025 DR Allocations'!L87</f>
        <v>6.2420566999999996E-2</v>
      </c>
      <c r="M88" s="106">
        <f>1.067*'PG&amp;E 2025 DR Allocations'!M87</f>
        <v>-3.9069272000000002E-2</v>
      </c>
      <c r="N88" s="106">
        <f>1.067*'PG&amp;E 2025 DR Allocations'!N87</f>
        <v>3.223727099999979E-2</v>
      </c>
      <c r="O88" s="106">
        <f>1.067*'PG&amp;E 2025 DR Allocations'!O87</f>
        <v>3.0586621999999893E-2</v>
      </c>
    </row>
    <row r="89" spans="1:15" x14ac:dyDescent="0.3">
      <c r="A89" s="125"/>
      <c r="B89" s="169"/>
      <c r="C89" s="105" t="s">
        <v>12</v>
      </c>
      <c r="D89" s="106">
        <f>1.067*'PG&amp;E 2025 DR Allocations'!D88</f>
        <v>0.117515112</v>
      </c>
      <c r="E89" s="106">
        <f>1.067*'PG&amp;E 2025 DR Allocations'!E88</f>
        <v>0.12766228199999999</v>
      </c>
      <c r="F89" s="106">
        <f>1.067*'PG&amp;E 2025 DR Allocations'!F88</f>
        <v>0.11025417699999998</v>
      </c>
      <c r="G89" s="106">
        <f>1.067*'PG&amp;E 2025 DR Allocations'!G88</f>
        <v>0.11463954699999998</v>
      </c>
      <c r="H89" s="106">
        <f>1.067*'PG&amp;E 2025 DR Allocations'!H88</f>
        <v>-0.21516908599999976</v>
      </c>
      <c r="I89" s="106">
        <f>1.067*'PG&amp;E 2025 DR Allocations'!I88</f>
        <v>0.29687034299999998</v>
      </c>
      <c r="J89" s="106">
        <f>1.067*'PG&amp;E 2025 DR Allocations'!J88</f>
        <v>0.3174303659999998</v>
      </c>
      <c r="K89" s="106">
        <f>1.067*'PG&amp;E 2025 DR Allocations'!K88</f>
        <v>0.33141233399999998</v>
      </c>
      <c r="L89" s="106">
        <f>1.067*'PG&amp;E 2025 DR Allocations'!L88</f>
        <v>0.30273990999999872</v>
      </c>
      <c r="M89" s="106">
        <f>1.067*'PG&amp;E 2025 DR Allocations'!M88</f>
        <v>-0.18308759699999977</v>
      </c>
      <c r="N89" s="106">
        <f>1.067*'PG&amp;E 2025 DR Allocations'!N88</f>
        <v>0.13618334399999987</v>
      </c>
      <c r="O89" s="106">
        <f>1.067*'PG&amp;E 2025 DR Allocations'!O88</f>
        <v>0.12869407099999999</v>
      </c>
    </row>
    <row r="90" spans="1:15" s="18" customFormat="1" x14ac:dyDescent="0.3">
      <c r="A90" s="126"/>
      <c r="B90" s="170"/>
      <c r="C90" s="105" t="s">
        <v>13</v>
      </c>
      <c r="D90" s="107">
        <f>1.067*'PG&amp;E 2025 DR Allocations'!D89</f>
        <v>0.6853585342999996</v>
      </c>
      <c r="E90" s="107">
        <f>1.067*'PG&amp;E 2025 DR Allocations'!E89</f>
        <v>0.71354141869999999</v>
      </c>
      <c r="F90" s="107">
        <f>1.067*'PG&amp;E 2025 DR Allocations'!F89</f>
        <v>0.63988331439999957</v>
      </c>
      <c r="G90" s="107">
        <f>1.067*'PG&amp;E 2025 DR Allocations'!G89</f>
        <v>0.66896696019999979</v>
      </c>
      <c r="H90" s="107">
        <f>1.067*'PG&amp;E 2025 DR Allocations'!H89</f>
        <v>-1.095038625999998</v>
      </c>
      <c r="I90" s="107">
        <f>1.067*'PG&amp;E 2025 DR Allocations'!I89</f>
        <v>1.5814273749999987</v>
      </c>
      <c r="J90" s="107">
        <f>1.067*'PG&amp;E 2025 DR Allocations'!J89</f>
        <v>1.5630322949999982</v>
      </c>
      <c r="K90" s="107">
        <f>1.067*'PG&amp;E 2025 DR Allocations'!K89</f>
        <v>1.6206598979999973</v>
      </c>
      <c r="L90" s="107">
        <f>1.067*'PG&amp;E 2025 DR Allocations'!L89</f>
        <v>1.4554648239999972</v>
      </c>
      <c r="M90" s="107">
        <f>1.067*'PG&amp;E 2025 DR Allocations'!M89</f>
        <v>-0.93121998199999712</v>
      </c>
      <c r="N90" s="107">
        <f>1.067*'PG&amp;E 2025 DR Allocations'!N89</f>
        <v>0.99597898619999736</v>
      </c>
      <c r="O90" s="107">
        <f>1.067*'PG&amp;E 2025 DR Allocations'!O89</f>
        <v>0.90321891439999957</v>
      </c>
    </row>
    <row r="91" spans="1:15" x14ac:dyDescent="0.3">
      <c r="A91" s="118" t="s">
        <v>48</v>
      </c>
      <c r="B91" s="119"/>
      <c r="C91" s="98" t="s">
        <v>5</v>
      </c>
      <c r="D91" s="91">
        <f>1.067*'PG&amp;E 2025 DR Allocations'!D90</f>
        <v>10.293497957070475</v>
      </c>
      <c r="E91" s="91">
        <f>1.067*'PG&amp;E 2025 DR Allocations'!E90</f>
        <v>9.5368457609062904</v>
      </c>
      <c r="F91" s="91">
        <f>1.067*'PG&amp;E 2025 DR Allocations'!F90</f>
        <v>9.1544681729883486</v>
      </c>
      <c r="G91" s="91">
        <f>1.067*'PG&amp;E 2025 DR Allocations'!G90</f>
        <v>9.5031680979823427</v>
      </c>
      <c r="H91" s="91">
        <f>1.067*'PG&amp;E 2025 DR Allocations'!H90</f>
        <v>7.3674640761663239</v>
      </c>
      <c r="I91" s="91">
        <f>1.067*'PG&amp;E 2025 DR Allocations'!I90</f>
        <v>9.5354179708938567</v>
      </c>
      <c r="J91" s="91">
        <f>1.067*'PG&amp;E 2025 DR Allocations'!J90</f>
        <v>8.1736429676598235</v>
      </c>
      <c r="K91" s="91">
        <f>1.067*'PG&amp;E 2025 DR Allocations'!K90</f>
        <v>7.8679293593194828</v>
      </c>
      <c r="L91" s="91">
        <f>1.067*'PG&amp;E 2025 DR Allocations'!L90</f>
        <v>9.9260254135399197</v>
      </c>
      <c r="M91" s="91">
        <f>1.067*'PG&amp;E 2025 DR Allocations'!M90</f>
        <v>6.1517358878144188</v>
      </c>
      <c r="N91" s="91">
        <f>1.067*'PG&amp;E 2025 DR Allocations'!N90</f>
        <v>17.639858562420066</v>
      </c>
      <c r="O91" s="91">
        <f>1.067*'PG&amp;E 2025 DR Allocations'!O90</f>
        <v>16.645928720029218</v>
      </c>
    </row>
    <row r="92" spans="1:15" x14ac:dyDescent="0.3">
      <c r="A92" s="120"/>
      <c r="B92" s="121"/>
      <c r="C92" s="103" t="s">
        <v>6</v>
      </c>
      <c r="D92" s="91">
        <f>1.067*'PG&amp;E 2025 DR Allocations'!D91</f>
        <v>3.3222363065795766</v>
      </c>
      <c r="E92" s="91">
        <f>1.067*'PG&amp;E 2025 DR Allocations'!E91</f>
        <v>3.6282410840895425</v>
      </c>
      <c r="F92" s="91">
        <f>1.067*'PG&amp;E 2025 DR Allocations'!F91</f>
        <v>3.9259703567380702</v>
      </c>
      <c r="G92" s="91">
        <f>1.067*'PG&amp;E 2025 DR Allocations'!G91</f>
        <v>3.8319880973822706</v>
      </c>
      <c r="H92" s="91">
        <f>1.067*'PG&amp;E 2025 DR Allocations'!H91</f>
        <v>4.0845190576731971</v>
      </c>
      <c r="I92" s="91">
        <f>1.067*'PG&amp;E 2025 DR Allocations'!I91</f>
        <v>7.0285396284335686</v>
      </c>
      <c r="J92" s="91">
        <f>1.067*'PG&amp;E 2025 DR Allocations'!J91</f>
        <v>7.1395235769133727</v>
      </c>
      <c r="K92" s="91">
        <f>1.067*'PG&amp;E 2025 DR Allocations'!K91</f>
        <v>6.4295185031058635</v>
      </c>
      <c r="L92" s="91">
        <f>1.067*'PG&amp;E 2025 DR Allocations'!L91</f>
        <v>5.2570811819576528</v>
      </c>
      <c r="M92" s="91">
        <f>1.067*'PG&amp;E 2025 DR Allocations'!M91</f>
        <v>3.8034041687122468</v>
      </c>
      <c r="N92" s="91">
        <f>1.067*'PG&amp;E 2025 DR Allocations'!N91</f>
        <v>4.8307668210346675</v>
      </c>
      <c r="O92" s="91">
        <f>1.067*'PG&amp;E 2025 DR Allocations'!O91</f>
        <v>4.7521740207454384</v>
      </c>
    </row>
    <row r="93" spans="1:15" x14ac:dyDescent="0.3">
      <c r="A93" s="120"/>
      <c r="B93" s="121"/>
      <c r="C93" s="98" t="s">
        <v>7</v>
      </c>
      <c r="D93" s="91">
        <f>1.067*'PG&amp;E 2025 DR Allocations'!D92</f>
        <v>0.14183716754231046</v>
      </c>
      <c r="E93" s="91">
        <f>1.067*'PG&amp;E 2025 DR Allocations'!E92</f>
        <v>0.13189044016972123</v>
      </c>
      <c r="F93" s="91">
        <f>1.067*'PG&amp;E 2025 DR Allocations'!F92</f>
        <v>0.11581473440804983</v>
      </c>
      <c r="G93" s="91">
        <f>1.067*'PG&amp;E 2025 DR Allocations'!G92</f>
        <v>0.13001588713086618</v>
      </c>
      <c r="H93" s="91">
        <f>1.067*'PG&amp;E 2025 DR Allocations'!H92</f>
        <v>0.11207231813452373</v>
      </c>
      <c r="I93" s="91">
        <f>1.067*'PG&amp;E 2025 DR Allocations'!I92</f>
        <v>0.12821464171138267</v>
      </c>
      <c r="J93" s="91">
        <f>1.067*'PG&amp;E 2025 DR Allocations'!J92</f>
        <v>0.11920175669754091</v>
      </c>
      <c r="K93" s="91">
        <f>1.067*'PG&amp;E 2025 DR Allocations'!K92</f>
        <v>0.1076533370202922</v>
      </c>
      <c r="L93" s="91">
        <f>1.067*'PG&amp;E 2025 DR Allocations'!L92</f>
        <v>0.12248451793863915</v>
      </c>
      <c r="M93" s="91">
        <f>1.067*'PG&amp;E 2025 DR Allocations'!M92</f>
        <v>8.6105800873017724E-2</v>
      </c>
      <c r="N93" s="91">
        <f>1.067*'PG&amp;E 2025 DR Allocations'!N92</f>
        <v>0.3146329684717924</v>
      </c>
      <c r="O93" s="91">
        <f>1.067*'PG&amp;E 2025 DR Allocations'!O92</f>
        <v>0.28673709967604266</v>
      </c>
    </row>
    <row r="94" spans="1:15" x14ac:dyDescent="0.3">
      <c r="A94" s="120"/>
      <c r="B94" s="121"/>
      <c r="C94" s="98" t="s">
        <v>8</v>
      </c>
      <c r="D94" s="91">
        <f>1.067*'PG&amp;E 2025 DR Allocations'!D93</f>
        <v>0.97459205469978605</v>
      </c>
      <c r="E94" s="91">
        <f>1.067*'PG&amp;E 2025 DR Allocations'!E93</f>
        <v>0.91822519379582335</v>
      </c>
      <c r="F94" s="91">
        <f>1.067*'PG&amp;E 2025 DR Allocations'!F93</f>
        <v>0.95374940581348777</v>
      </c>
      <c r="G94" s="91">
        <f>1.067*'PG&amp;E 2025 DR Allocations'!G93</f>
        <v>0.944923078003999</v>
      </c>
      <c r="H94" s="91">
        <f>1.067*'PG&amp;E 2025 DR Allocations'!H93</f>
        <v>1.1459757837485554</v>
      </c>
      <c r="I94" s="91">
        <f>1.067*'PG&amp;E 2025 DR Allocations'!I93</f>
        <v>1.8285010873705745</v>
      </c>
      <c r="J94" s="91">
        <f>1.067*'PG&amp;E 2025 DR Allocations'!J93</f>
        <v>1.9260367572599388</v>
      </c>
      <c r="K94" s="91">
        <f>1.067*'PG&amp;E 2025 DR Allocations'!K93</f>
        <v>1.9719770454720373</v>
      </c>
      <c r="L94" s="91">
        <f>1.067*'PG&amp;E 2025 DR Allocations'!L93</f>
        <v>1.8695609232804378</v>
      </c>
      <c r="M94" s="91">
        <f>1.067*'PG&amp;E 2025 DR Allocations'!M93</f>
        <v>1.3972916858572511</v>
      </c>
      <c r="N94" s="91">
        <f>1.067*'PG&amp;E 2025 DR Allocations'!N93</f>
        <v>1.5959767941732197</v>
      </c>
      <c r="O94" s="91">
        <f>1.067*'PG&amp;E 2025 DR Allocations'!O93</f>
        <v>1.4884175238994051</v>
      </c>
    </row>
    <row r="95" spans="1:15" x14ac:dyDescent="0.3">
      <c r="A95" s="120"/>
      <c r="B95" s="121"/>
      <c r="C95" s="98" t="s">
        <v>9</v>
      </c>
      <c r="D95" s="91">
        <f>1.067*'PG&amp;E 2025 DR Allocations'!D94</f>
        <v>1.9638062117947341</v>
      </c>
      <c r="E95" s="91">
        <f>1.067*'PG&amp;E 2025 DR Allocations'!E94</f>
        <v>1.8431477689834852</v>
      </c>
      <c r="F95" s="91">
        <f>1.067*'PG&amp;E 2025 DR Allocations'!F94</f>
        <v>1.6896278383774135</v>
      </c>
      <c r="G95" s="91">
        <f>1.067*'PG&amp;E 2025 DR Allocations'!G94</f>
        <v>1.7414695311876278</v>
      </c>
      <c r="H95" s="91">
        <f>1.067*'PG&amp;E 2025 DR Allocations'!H94</f>
        <v>1.5068979477764091</v>
      </c>
      <c r="I95" s="91">
        <f>1.067*'PG&amp;E 2025 DR Allocations'!I94</f>
        <v>1.9441765564212437</v>
      </c>
      <c r="J95" s="91">
        <f>1.067*'PG&amp;E 2025 DR Allocations'!J94</f>
        <v>1.8591064850390564</v>
      </c>
      <c r="K95" s="91">
        <f>1.067*'PG&amp;E 2025 DR Allocations'!K94</f>
        <v>1.7375934336555001</v>
      </c>
      <c r="L95" s="91">
        <f>1.067*'PG&amp;E 2025 DR Allocations'!L94</f>
        <v>2.1741221559879742</v>
      </c>
      <c r="M95" s="91">
        <f>1.067*'PG&amp;E 2025 DR Allocations'!M94</f>
        <v>1.5940110245493386</v>
      </c>
      <c r="N95" s="91">
        <f>1.067*'PG&amp;E 2025 DR Allocations'!N94</f>
        <v>3.0897756240653123</v>
      </c>
      <c r="O95" s="91">
        <f>1.067*'PG&amp;E 2025 DR Allocations'!O94</f>
        <v>2.976747636989423</v>
      </c>
    </row>
    <row r="96" spans="1:15" x14ac:dyDescent="0.3">
      <c r="A96" s="120"/>
      <c r="B96" s="121"/>
      <c r="C96" s="98" t="s">
        <v>10</v>
      </c>
      <c r="D96" s="91">
        <f>1.067*'PG&amp;E 2025 DR Allocations'!D95</f>
        <v>2.0710726049377728</v>
      </c>
      <c r="E96" s="91">
        <f>1.067*'PG&amp;E 2025 DR Allocations'!E95</f>
        <v>2.085505770953612</v>
      </c>
      <c r="F96" s="91">
        <f>1.067*'PG&amp;E 2025 DR Allocations'!F95</f>
        <v>1.5637267005229785</v>
      </c>
      <c r="G96" s="91">
        <f>1.067*'PG&amp;E 2025 DR Allocations'!G95</f>
        <v>1.7578719132445539</v>
      </c>
      <c r="H96" s="91">
        <f>1.067*'PG&amp;E 2025 DR Allocations'!H95</f>
        <v>2.1318317974620942</v>
      </c>
      <c r="I96" s="91">
        <f>1.067*'PG&amp;E 2025 DR Allocations'!I95</f>
        <v>2.9010283142747753</v>
      </c>
      <c r="J96" s="91">
        <f>1.067*'PG&amp;E 2025 DR Allocations'!J95</f>
        <v>2.7231999139351899</v>
      </c>
      <c r="K96" s="91">
        <f>1.067*'PG&amp;E 2025 DR Allocations'!K95</f>
        <v>2.919718524774825</v>
      </c>
      <c r="L96" s="91">
        <f>1.067*'PG&amp;E 2025 DR Allocations'!L95</f>
        <v>2.1913015233113344</v>
      </c>
      <c r="M96" s="91">
        <f>1.067*'PG&amp;E 2025 DR Allocations'!M95</f>
        <v>1.7588099474308325</v>
      </c>
      <c r="N96" s="91">
        <f>1.067*'PG&amp;E 2025 DR Allocations'!N95</f>
        <v>3.17695888832111</v>
      </c>
      <c r="O96" s="91">
        <f>1.067*'PG&amp;E 2025 DR Allocations'!O95</f>
        <v>3.3200851780850731</v>
      </c>
    </row>
    <row r="97" spans="1:15" x14ac:dyDescent="0.3">
      <c r="A97" s="120"/>
      <c r="B97" s="121"/>
      <c r="C97" s="98" t="s">
        <v>11</v>
      </c>
      <c r="D97" s="91">
        <f>1.067*'PG&amp;E 2025 DR Allocations'!D96</f>
        <v>1.806988370529887</v>
      </c>
      <c r="E97" s="91">
        <f>1.067*'PG&amp;E 2025 DR Allocations'!E96</f>
        <v>1.6420138418244614</v>
      </c>
      <c r="F97" s="91">
        <f>1.067*'PG&amp;E 2025 DR Allocations'!F96</f>
        <v>1.5820620461703729</v>
      </c>
      <c r="G97" s="91">
        <f>1.067*'PG&amp;E 2025 DR Allocations'!G96</f>
        <v>1.5732566222147746</v>
      </c>
      <c r="H97" s="91">
        <f>1.067*'PG&amp;E 2025 DR Allocations'!H96</f>
        <v>1.517477708475683</v>
      </c>
      <c r="I97" s="91">
        <f>1.067*'PG&amp;E 2025 DR Allocations'!I96</f>
        <v>2.6862394993025491</v>
      </c>
      <c r="J97" s="91">
        <f>1.067*'PG&amp;E 2025 DR Allocations'!J96</f>
        <v>2.614808609621337</v>
      </c>
      <c r="K97" s="91">
        <f>1.067*'PG&amp;E 2025 DR Allocations'!K96</f>
        <v>2.5084076624076017</v>
      </c>
      <c r="L97" s="91">
        <f>1.067*'PG&amp;E 2025 DR Allocations'!L96</f>
        <v>2.2245753096674448</v>
      </c>
      <c r="M97" s="91">
        <f>1.067*'PG&amp;E 2025 DR Allocations'!M96</f>
        <v>2.0230885122465994</v>
      </c>
      <c r="N97" s="91">
        <f>1.067*'PG&amp;E 2025 DR Allocations'!N96</f>
        <v>2.152155785908989</v>
      </c>
      <c r="O97" s="91">
        <f>1.067*'PG&amp;E 2025 DR Allocations'!O96</f>
        <v>2.4850619910361971</v>
      </c>
    </row>
    <row r="98" spans="1:15" x14ac:dyDescent="0.3">
      <c r="A98" s="120"/>
      <c r="B98" s="121"/>
      <c r="C98" s="98" t="s">
        <v>12</v>
      </c>
      <c r="D98" s="91">
        <f>1.067*'PG&amp;E 2025 DR Allocations'!D97</f>
        <v>5.0031542003922453</v>
      </c>
      <c r="E98" s="91">
        <f>1.067*'PG&amp;E 2025 DR Allocations'!E97</f>
        <v>5.2271960141925806</v>
      </c>
      <c r="F98" s="91">
        <f>1.067*'PG&amp;E 2025 DR Allocations'!F97</f>
        <v>4.5156989641092657</v>
      </c>
      <c r="G98" s="91">
        <f>1.067*'PG&amp;E 2025 DR Allocations'!G97</f>
        <v>4.9164676876480717</v>
      </c>
      <c r="H98" s="91">
        <f>1.067*'PG&amp;E 2025 DR Allocations'!H97</f>
        <v>4.4157263524438628</v>
      </c>
      <c r="I98" s="91">
        <f>1.067*'PG&amp;E 2025 DR Allocations'!I97</f>
        <v>8.3233911081443708</v>
      </c>
      <c r="J98" s="91">
        <f>1.067*'PG&amp;E 2025 DR Allocations'!J97</f>
        <v>8.3801733694577702</v>
      </c>
      <c r="K98" s="91">
        <f>1.067*'PG&amp;E 2025 DR Allocations'!K97</f>
        <v>8.3001460279144794</v>
      </c>
      <c r="L98" s="91">
        <f>1.067*'PG&amp;E 2025 DR Allocations'!L97</f>
        <v>8.0518952982490699</v>
      </c>
      <c r="M98" s="91">
        <f>1.067*'PG&amp;E 2025 DR Allocations'!M97</f>
        <v>6.0845583411878277</v>
      </c>
      <c r="N98" s="91">
        <f>1.067*'PG&amp;E 2025 DR Allocations'!N97</f>
        <v>7.0360085069397122</v>
      </c>
      <c r="O98" s="91">
        <f>1.067*'PG&amp;E 2025 DR Allocations'!O97</f>
        <v>6.6868455819464385</v>
      </c>
    </row>
    <row r="99" spans="1:15" s="18" customFormat="1" x14ac:dyDescent="0.3">
      <c r="A99" s="122"/>
      <c r="B99" s="123"/>
      <c r="C99" s="98" t="s">
        <v>13</v>
      </c>
      <c r="D99" s="104">
        <f>1.067*'PG&amp;E 2025 DR Allocations'!D98</f>
        <v>25.577184873546791</v>
      </c>
      <c r="E99" s="104">
        <f>1.067*'PG&amp;E 2025 DR Allocations'!E98</f>
        <v>25.013065874915519</v>
      </c>
      <c r="F99" s="104">
        <f>1.067*'PG&amp;E 2025 DR Allocations'!F98</f>
        <v>23.501118219127992</v>
      </c>
      <c r="G99" s="104">
        <f>1.067*'PG&amp;E 2025 DR Allocations'!G98</f>
        <v>24.399160914794511</v>
      </c>
      <c r="H99" s="104">
        <f>1.067*'PG&amp;E 2025 DR Allocations'!H98</f>
        <v>22.28196504188065</v>
      </c>
      <c r="I99" s="104">
        <f>1.067*'PG&amp;E 2025 DR Allocations'!I98</f>
        <v>34.375508806552325</v>
      </c>
      <c r="J99" s="104">
        <f>1.067*'PG&amp;E 2025 DR Allocations'!J98</f>
        <v>32.935693436584032</v>
      </c>
      <c r="K99" s="104">
        <f>1.067*'PG&amp;E 2025 DR Allocations'!K98</f>
        <v>31.842943893670082</v>
      </c>
      <c r="L99" s="104">
        <f>1.067*'PG&amp;E 2025 DR Allocations'!L98</f>
        <v>31.817046323932473</v>
      </c>
      <c r="M99" s="104">
        <f>1.067*'PG&amp;E 2025 DR Allocations'!M98</f>
        <v>22.899005368671535</v>
      </c>
      <c r="N99" s="104">
        <f>1.067*'PG&amp;E 2025 DR Allocations'!N98</f>
        <v>39.836133951334865</v>
      </c>
      <c r="O99" s="104">
        <f>1.067*'PG&amp;E 2025 DR Allocations'!O98</f>
        <v>38.641997752407242</v>
      </c>
    </row>
    <row r="100" spans="1:15" x14ac:dyDescent="0.3">
      <c r="A100" s="4"/>
      <c r="B100" s="20"/>
      <c r="C100" s="4"/>
      <c r="D100" s="5"/>
      <c r="E100" s="5"/>
      <c r="F100" s="5"/>
      <c r="G100" s="5"/>
      <c r="H100" s="5"/>
      <c r="I100" s="5"/>
      <c r="J100" s="6"/>
      <c r="K100" s="15"/>
      <c r="L100" s="7"/>
      <c r="M100" s="5"/>
      <c r="N100" s="5"/>
      <c r="O100" s="5"/>
    </row>
    <row r="101" spans="1:15" x14ac:dyDescent="0.3">
      <c r="A101" s="19"/>
      <c r="B101" s="12"/>
      <c r="C101" s="19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 x14ac:dyDescent="0.3">
      <c r="A102" s="167" t="s">
        <v>49</v>
      </c>
      <c r="B102" s="167"/>
      <c r="C102" s="112" t="s">
        <v>5</v>
      </c>
      <c r="D102" s="39">
        <f>SUM(D43,D91)</f>
        <v>45.742475133736633</v>
      </c>
      <c r="E102" s="39">
        <f t="shared" ref="E102:O102" si="13">SUM(E43,E91)</f>
        <v>47.342190582836196</v>
      </c>
      <c r="F102" s="39">
        <f t="shared" si="13"/>
        <v>48.305455300988342</v>
      </c>
      <c r="G102" s="39">
        <f t="shared" si="13"/>
        <v>51.43179950198234</v>
      </c>
      <c r="H102" s="39">
        <f t="shared" si="13"/>
        <v>48.673794426105125</v>
      </c>
      <c r="I102" s="39">
        <f t="shared" si="13"/>
        <v>56.604319432789723</v>
      </c>
      <c r="J102" s="39">
        <f t="shared" si="13"/>
        <v>55.998881911929608</v>
      </c>
      <c r="K102" s="39">
        <f t="shared" si="13"/>
        <v>55.207623563213986</v>
      </c>
      <c r="L102" s="39">
        <f t="shared" si="13"/>
        <v>58.066273684414632</v>
      </c>
      <c r="M102" s="39">
        <f t="shared" si="13"/>
        <v>52.109139039966834</v>
      </c>
      <c r="N102" s="39">
        <f t="shared" si="13"/>
        <v>54.848988479564767</v>
      </c>
      <c r="O102" s="39">
        <f t="shared" si="13"/>
        <v>52.540589562924687</v>
      </c>
    </row>
    <row r="103" spans="1:15" x14ac:dyDescent="0.3">
      <c r="A103" s="167"/>
      <c r="B103" s="167"/>
      <c r="C103" s="112" t="s">
        <v>6</v>
      </c>
      <c r="D103" s="39">
        <f t="shared" ref="D103:O103" si="14">SUM(D44,D92)</f>
        <v>11.15018480768965</v>
      </c>
      <c r="E103" s="39">
        <f t="shared" si="14"/>
        <v>16.582922923078758</v>
      </c>
      <c r="F103" s="39">
        <f t="shared" si="14"/>
        <v>16.541324756738071</v>
      </c>
      <c r="G103" s="39">
        <f t="shared" si="14"/>
        <v>16.802051709382273</v>
      </c>
      <c r="H103" s="39">
        <f t="shared" si="14"/>
        <v>23.683576719833944</v>
      </c>
      <c r="I103" s="39">
        <f t="shared" si="14"/>
        <v>30.910321176411941</v>
      </c>
      <c r="J103" s="39">
        <f t="shared" si="14"/>
        <v>31.724138636492356</v>
      </c>
      <c r="K103" s="39">
        <f t="shared" si="14"/>
        <v>29.901188625230198</v>
      </c>
      <c r="L103" s="39">
        <f t="shared" si="14"/>
        <v>25.162500139848092</v>
      </c>
      <c r="M103" s="39">
        <f t="shared" si="14"/>
        <v>25.542129825617437</v>
      </c>
      <c r="N103" s="39">
        <f t="shared" si="14"/>
        <v>16.671749297269098</v>
      </c>
      <c r="O103" s="39">
        <f t="shared" si="14"/>
        <v>12.415656164147528</v>
      </c>
    </row>
    <row r="104" spans="1:15" x14ac:dyDescent="0.3">
      <c r="A104" s="167"/>
      <c r="B104" s="167"/>
      <c r="C104" s="112" t="s">
        <v>7</v>
      </c>
      <c r="D104" s="39">
        <f t="shared" ref="D104:O104" si="15">SUM(D45,D93)</f>
        <v>0.74754276154551014</v>
      </c>
      <c r="E104" s="39">
        <f t="shared" si="15"/>
        <v>0.77648865968361358</v>
      </c>
      <c r="F104" s="39">
        <f t="shared" si="15"/>
        <v>0.69878469560804979</v>
      </c>
      <c r="G104" s="39">
        <f t="shared" si="15"/>
        <v>0.77419880607086622</v>
      </c>
      <c r="H104" s="39">
        <f t="shared" si="15"/>
        <v>0.73775174987452363</v>
      </c>
      <c r="I104" s="39">
        <f t="shared" si="15"/>
        <v>0.80377117159095213</v>
      </c>
      <c r="J104" s="39">
        <f t="shared" si="15"/>
        <v>1.4591722535510279</v>
      </c>
      <c r="K104" s="39">
        <f t="shared" si="15"/>
        <v>1.5466174808121722</v>
      </c>
      <c r="L104" s="39">
        <f t="shared" si="15"/>
        <v>1.4239476836587288</v>
      </c>
      <c r="M104" s="39">
        <f t="shared" si="15"/>
        <v>1.4234281508582438</v>
      </c>
      <c r="N104" s="39">
        <f t="shared" si="15"/>
        <v>0.74441238944366217</v>
      </c>
      <c r="O104" s="39">
        <f t="shared" si="15"/>
        <v>0.8334109489010858</v>
      </c>
    </row>
    <row r="105" spans="1:15" x14ac:dyDescent="0.3">
      <c r="A105" s="167"/>
      <c r="B105" s="167"/>
      <c r="C105" s="112" t="s">
        <v>8</v>
      </c>
      <c r="D105" s="39">
        <f t="shared" ref="D105:O105" si="16">SUM(D46,D94)</f>
        <v>48.69634044871222</v>
      </c>
      <c r="E105" s="39">
        <f t="shared" si="16"/>
        <v>47.901074948129228</v>
      </c>
      <c r="F105" s="39">
        <f t="shared" si="16"/>
        <v>52.404500075813488</v>
      </c>
      <c r="G105" s="39">
        <f t="shared" si="16"/>
        <v>54.386354308004002</v>
      </c>
      <c r="H105" s="39">
        <f t="shared" si="16"/>
        <v>53.245082880705041</v>
      </c>
      <c r="I105" s="39">
        <f t="shared" si="16"/>
        <v>59.609999137148705</v>
      </c>
      <c r="J105" s="39">
        <f t="shared" si="16"/>
        <v>59.078202209315783</v>
      </c>
      <c r="K105" s="39">
        <f t="shared" si="16"/>
        <v>57.904175437745465</v>
      </c>
      <c r="L105" s="39">
        <f t="shared" si="16"/>
        <v>54.784838916370965</v>
      </c>
      <c r="M105" s="39">
        <f t="shared" si="16"/>
        <v>56.859295107738504</v>
      </c>
      <c r="N105" s="39">
        <f t="shared" si="16"/>
        <v>51.498374689986157</v>
      </c>
      <c r="O105" s="39">
        <f t="shared" si="16"/>
        <v>48.664113168278035</v>
      </c>
    </row>
    <row r="106" spans="1:15" x14ac:dyDescent="0.3">
      <c r="A106" s="167"/>
      <c r="B106" s="167"/>
      <c r="C106" s="112" t="s">
        <v>9</v>
      </c>
      <c r="D106" s="39">
        <f t="shared" ref="D106:O106" si="17">SUM(D47,D95)</f>
        <v>5.3989145854367013</v>
      </c>
      <c r="E106" s="39">
        <f t="shared" si="17"/>
        <v>4.994805266866325</v>
      </c>
      <c r="F106" s="39">
        <f t="shared" si="17"/>
        <v>3.9086788351774131</v>
      </c>
      <c r="G106" s="39">
        <f t="shared" si="17"/>
        <v>3.8107572615876277</v>
      </c>
      <c r="H106" s="39">
        <f t="shared" si="17"/>
        <v>3.8892675754900674</v>
      </c>
      <c r="I106" s="39">
        <f t="shared" si="17"/>
        <v>5.0362267572203931</v>
      </c>
      <c r="J106" s="39">
        <f t="shared" si="17"/>
        <v>5.0925453415302959</v>
      </c>
      <c r="K106" s="39">
        <f t="shared" si="17"/>
        <v>5.1660079401278836</v>
      </c>
      <c r="L106" s="39">
        <f t="shared" si="17"/>
        <v>5.4665158164101602</v>
      </c>
      <c r="M106" s="39">
        <f t="shared" si="17"/>
        <v>4.5385195491846027</v>
      </c>
      <c r="N106" s="39">
        <f t="shared" si="17"/>
        <v>6.3865844652937946</v>
      </c>
      <c r="O106" s="39">
        <f t="shared" si="17"/>
        <v>6.2371417004621623</v>
      </c>
    </row>
    <row r="107" spans="1:15" x14ac:dyDescent="0.3">
      <c r="A107" s="167"/>
      <c r="B107" s="167"/>
      <c r="C107" s="112" t="s">
        <v>10</v>
      </c>
      <c r="D107" s="39">
        <f t="shared" ref="D107:O107" si="18">SUM(D48,D96)</f>
        <v>12.67292590884707</v>
      </c>
      <c r="E107" s="39">
        <f t="shared" si="18"/>
        <v>15.247645812304846</v>
      </c>
      <c r="F107" s="39">
        <f t="shared" si="18"/>
        <v>15.972996190522981</v>
      </c>
      <c r="G107" s="39">
        <f t="shared" si="18"/>
        <v>15.550596793244553</v>
      </c>
      <c r="H107" s="39">
        <f t="shared" si="18"/>
        <v>16.084888514842092</v>
      </c>
      <c r="I107" s="39">
        <f t="shared" si="18"/>
        <v>19.257688075451675</v>
      </c>
      <c r="J107" s="39">
        <f t="shared" si="18"/>
        <v>18.051137567731672</v>
      </c>
      <c r="K107" s="39">
        <f t="shared" si="18"/>
        <v>18.496514209245198</v>
      </c>
      <c r="L107" s="39">
        <f t="shared" si="18"/>
        <v>17.01482351584724</v>
      </c>
      <c r="M107" s="39">
        <f t="shared" si="18"/>
        <v>16.517161705957285</v>
      </c>
      <c r="N107" s="39">
        <f t="shared" si="18"/>
        <v>17.063452416687198</v>
      </c>
      <c r="O107" s="39">
        <f t="shared" si="18"/>
        <v>16.321616980262398</v>
      </c>
    </row>
    <row r="108" spans="1:15" x14ac:dyDescent="0.3">
      <c r="A108" s="167"/>
      <c r="B108" s="167"/>
      <c r="C108" s="112" t="s">
        <v>11</v>
      </c>
      <c r="D108" s="39">
        <f t="shared" ref="D108:O108" si="19">SUM(D49,D97)</f>
        <v>8.7634335328261734</v>
      </c>
      <c r="E108" s="39">
        <f t="shared" si="19"/>
        <v>8.3228027183579663</v>
      </c>
      <c r="F108" s="39">
        <f t="shared" si="19"/>
        <v>8.5276620547703743</v>
      </c>
      <c r="G108" s="39">
        <f t="shared" si="19"/>
        <v>8.0225509704147733</v>
      </c>
      <c r="H108" s="39">
        <f t="shared" si="19"/>
        <v>7.5579529905871956</v>
      </c>
      <c r="I108" s="39">
        <f t="shared" si="19"/>
        <v>9.9901755000649004</v>
      </c>
      <c r="J108" s="39">
        <f t="shared" si="19"/>
        <v>11.246025444616603</v>
      </c>
      <c r="K108" s="39">
        <f t="shared" si="19"/>
        <v>15.010028526019081</v>
      </c>
      <c r="L108" s="39">
        <f t="shared" si="19"/>
        <v>14.917175312658134</v>
      </c>
      <c r="M108" s="39">
        <f t="shared" si="19"/>
        <v>9.4925807577285362</v>
      </c>
      <c r="N108" s="39">
        <f t="shared" si="19"/>
        <v>10.322064957490255</v>
      </c>
      <c r="O108" s="39">
        <f t="shared" si="19"/>
        <v>8.9313069737556177</v>
      </c>
    </row>
    <row r="109" spans="1:15" x14ac:dyDescent="0.3">
      <c r="A109" s="167"/>
      <c r="B109" s="167"/>
      <c r="C109" s="112" t="s">
        <v>12</v>
      </c>
      <c r="D109" s="39">
        <f t="shared" ref="D109:O109" si="20">SUM(D50,D98)</f>
        <v>47.669323382215964</v>
      </c>
      <c r="E109" s="39">
        <f t="shared" si="20"/>
        <v>50.269050399568464</v>
      </c>
      <c r="F109" s="39">
        <f t="shared" si="20"/>
        <v>54.388136832109268</v>
      </c>
      <c r="G109" s="39">
        <f t="shared" si="20"/>
        <v>56.659354421648075</v>
      </c>
      <c r="H109" s="39">
        <f t="shared" si="20"/>
        <v>62.184376722643862</v>
      </c>
      <c r="I109" s="39">
        <f t="shared" si="20"/>
        <v>76.655929249146254</v>
      </c>
      <c r="J109" s="39">
        <f t="shared" si="20"/>
        <v>81.337363736297775</v>
      </c>
      <c r="K109" s="39">
        <f t="shared" si="20"/>
        <v>78.232282813225879</v>
      </c>
      <c r="L109" s="39">
        <f t="shared" si="20"/>
        <v>72.030636235846345</v>
      </c>
      <c r="M109" s="39">
        <f t="shared" si="20"/>
        <v>73.406142355730609</v>
      </c>
      <c r="N109" s="39">
        <f t="shared" si="20"/>
        <v>52.841838539288304</v>
      </c>
      <c r="O109" s="39">
        <f t="shared" si="20"/>
        <v>49.320859536108955</v>
      </c>
    </row>
    <row r="110" spans="1:15" x14ac:dyDescent="0.3">
      <c r="A110" s="167"/>
      <c r="B110" s="167"/>
      <c r="C110" s="113" t="s">
        <v>13</v>
      </c>
      <c r="D110" s="68">
        <f>SUM(D102:D109)</f>
        <v>180.84114056100992</v>
      </c>
      <c r="E110" s="68">
        <f t="shared" ref="E110:O110" si="21">SUM(E102:E109)</f>
        <v>191.43698131082539</v>
      </c>
      <c r="F110" s="68">
        <f t="shared" si="21"/>
        <v>200.74753874172799</v>
      </c>
      <c r="G110" s="68">
        <f t="shared" si="21"/>
        <v>207.43766377233453</v>
      </c>
      <c r="H110" s="68">
        <f t="shared" si="21"/>
        <v>216.05669158008183</v>
      </c>
      <c r="I110" s="68">
        <f t="shared" si="21"/>
        <v>258.86843049982457</v>
      </c>
      <c r="J110" s="68">
        <f t="shared" si="21"/>
        <v>263.98746710146514</v>
      </c>
      <c r="K110" s="68">
        <f t="shared" si="21"/>
        <v>261.46443859561987</v>
      </c>
      <c r="L110" s="68">
        <f t="shared" si="21"/>
        <v>248.86671130505431</v>
      </c>
      <c r="M110" s="68">
        <f t="shared" si="21"/>
        <v>239.88839649278208</v>
      </c>
      <c r="N110" s="68">
        <f t="shared" si="21"/>
        <v>210.37746523502324</v>
      </c>
      <c r="O110" s="68">
        <f t="shared" si="21"/>
        <v>195.26469503484049</v>
      </c>
    </row>
    <row r="111" spans="1:15" x14ac:dyDescent="0.3">
      <c r="A111" s="19"/>
      <c r="B111" s="12"/>
      <c r="C111" s="19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x14ac:dyDescent="0.3">
      <c r="A112" s="147" t="s">
        <v>18</v>
      </c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</row>
    <row r="113" spans="1:15" x14ac:dyDescent="0.3">
      <c r="A113" s="147" t="s">
        <v>19</v>
      </c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</row>
    <row r="114" spans="1:15" x14ac:dyDescent="0.3">
      <c r="A114" s="146" t="s">
        <v>20</v>
      </c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</row>
    <row r="117" spans="1:15" ht="34.799999999999997" customHeight="1" x14ac:dyDescent="0.3">
      <c r="A117" s="173" t="s">
        <v>26</v>
      </c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</row>
  </sheetData>
  <mergeCells count="28">
    <mergeCell ref="A1:O1"/>
    <mergeCell ref="A2:O2"/>
    <mergeCell ref="A3:O3"/>
    <mergeCell ref="A5:O5"/>
    <mergeCell ref="A16:A24"/>
    <mergeCell ref="A91:B99"/>
    <mergeCell ref="A55:A63"/>
    <mergeCell ref="B55:B63"/>
    <mergeCell ref="B7:B15"/>
    <mergeCell ref="A7:A15"/>
    <mergeCell ref="B16:B24"/>
    <mergeCell ref="B25:B33"/>
    <mergeCell ref="A64:A72"/>
    <mergeCell ref="B64:B72"/>
    <mergeCell ref="A25:A33"/>
    <mergeCell ref="B34:B42"/>
    <mergeCell ref="A34:A42"/>
    <mergeCell ref="A43:B51"/>
    <mergeCell ref="B4:O4"/>
    <mergeCell ref="A73:A81"/>
    <mergeCell ref="B73:B81"/>
    <mergeCell ref="A82:A90"/>
    <mergeCell ref="B82:B90"/>
    <mergeCell ref="A102:B110"/>
    <mergeCell ref="A117:O117"/>
    <mergeCell ref="A114:O114"/>
    <mergeCell ref="A112:O112"/>
    <mergeCell ref="A113:O113"/>
  </mergeCells>
  <pageMargins left="0.75" right="0.75" top="1" bottom="1" header="0.5" footer="0.5"/>
  <pageSetup orientation="portrait" horizontalDpi="1200" verticalDpi="1200" r:id="rId1"/>
  <headerFooter>
    <oddFooter>&amp;R&amp;9&amp;F</oddFooter>
  </headerFooter>
  <ignoredErrors>
    <ignoredError sqref="B4 B55:B90 B7:B42" numberStoredAsText="1"/>
    <ignoredError sqref="D15 E15:O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6"/>
  <sheetViews>
    <sheetView tabSelected="1" zoomScale="70" zoomScaleNormal="70" workbookViewId="0">
      <selection activeCell="L23" sqref="L23"/>
    </sheetView>
  </sheetViews>
  <sheetFormatPr defaultColWidth="11" defaultRowHeight="15.6" x14ac:dyDescent="0.3"/>
  <cols>
    <col min="1" max="1" width="56.19921875" customWidth="1"/>
    <col min="2" max="2" width="14.19921875" customWidth="1"/>
    <col min="3" max="3" width="28.5" customWidth="1"/>
    <col min="4" max="4" width="8.69921875" bestFit="1" customWidth="1"/>
    <col min="5" max="5" width="8.8984375" bestFit="1" customWidth="1"/>
    <col min="6" max="6" width="8.69921875" bestFit="1" customWidth="1"/>
    <col min="7" max="7" width="8.5" bestFit="1" customWidth="1"/>
    <col min="8" max="8" width="9" bestFit="1" customWidth="1"/>
    <col min="9" max="9" width="8.69921875" bestFit="1" customWidth="1"/>
    <col min="10" max="10" width="8" bestFit="1" customWidth="1"/>
    <col min="11" max="12" width="9" bestFit="1" customWidth="1"/>
    <col min="13" max="13" width="8.69921875" bestFit="1" customWidth="1"/>
    <col min="14" max="14" width="8.8984375" bestFit="1" customWidth="1"/>
    <col min="15" max="15" width="9" bestFit="1" customWidth="1"/>
  </cols>
  <sheetData>
    <row r="1" spans="1:15" s="187" customFormat="1" ht="18" x14ac:dyDescent="0.3">
      <c r="A1" s="184" t="s">
        <v>24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</row>
    <row r="2" spans="1:15" s="187" customFormat="1" ht="18" x14ac:dyDescent="0.3">
      <c r="A2" s="188" t="s">
        <v>25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5" s="187" customFormat="1" ht="18" x14ac:dyDescent="0.3">
      <c r="A3" s="189" t="s">
        <v>53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5" ht="10.199999999999999" customHeight="1" x14ac:dyDescent="0.3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5"/>
    </row>
    <row r="5" spans="1:15" x14ac:dyDescent="0.3">
      <c r="A5" s="69" t="s">
        <v>31</v>
      </c>
      <c r="B5" s="92" t="s">
        <v>1</v>
      </c>
      <c r="C5" s="93" t="s">
        <v>2</v>
      </c>
      <c r="D5" s="94">
        <v>46043</v>
      </c>
      <c r="E5" s="94">
        <v>46074</v>
      </c>
      <c r="F5" s="94">
        <v>46102</v>
      </c>
      <c r="G5" s="94">
        <v>46133</v>
      </c>
      <c r="H5" s="94">
        <v>46163</v>
      </c>
      <c r="I5" s="94">
        <v>46194</v>
      </c>
      <c r="J5" s="94">
        <v>46224</v>
      </c>
      <c r="K5" s="94">
        <v>46255</v>
      </c>
      <c r="L5" s="94">
        <v>46286</v>
      </c>
      <c r="M5" s="94">
        <v>46316</v>
      </c>
      <c r="N5" s="94">
        <v>46347</v>
      </c>
      <c r="O5" s="94">
        <v>46377</v>
      </c>
    </row>
    <row r="6" spans="1:15" x14ac:dyDescent="0.3">
      <c r="A6" s="127" t="s">
        <v>32</v>
      </c>
      <c r="B6" s="129" t="s">
        <v>16</v>
      </c>
      <c r="C6" s="100" t="s">
        <v>5</v>
      </c>
      <c r="D6" s="52">
        <v>33.468486785888601</v>
      </c>
      <c r="E6" s="52">
        <v>35.664558410644503</v>
      </c>
      <c r="F6" s="52">
        <v>37.299796000000001</v>
      </c>
      <c r="G6" s="52">
        <v>40.178561999999999</v>
      </c>
      <c r="H6" s="52">
        <v>36.39676</v>
      </c>
      <c r="I6" s="52">
        <v>39.162052154541001</v>
      </c>
      <c r="J6" s="52">
        <v>38.941295623779197</v>
      </c>
      <c r="K6" s="52">
        <v>38.723766326904197</v>
      </c>
      <c r="L6" s="52">
        <v>39.955482482910099</v>
      </c>
      <c r="M6" s="52">
        <v>38.887718200683501</v>
      </c>
      <c r="N6" s="52">
        <v>34.872661590576101</v>
      </c>
      <c r="O6" s="52">
        <v>33.640731811523402</v>
      </c>
    </row>
    <row r="7" spans="1:15" x14ac:dyDescent="0.3">
      <c r="A7" s="127"/>
      <c r="B7" s="129"/>
      <c r="C7" s="100" t="s">
        <v>6</v>
      </c>
      <c r="D7" s="52">
        <v>7.3953433036804102</v>
      </c>
      <c r="E7" s="52">
        <v>12.2027673721313</v>
      </c>
      <c r="F7" s="52">
        <v>11.896974</v>
      </c>
      <c r="G7" s="52">
        <v>12.237601999999999</v>
      </c>
      <c r="H7" s="52">
        <v>13.151059200000001</v>
      </c>
      <c r="I7" s="52">
        <v>14.1900081634521</v>
      </c>
      <c r="J7" s="52">
        <v>11.683773994445801</v>
      </c>
      <c r="K7" s="52">
        <v>10.0431661605834</v>
      </c>
      <c r="L7" s="52">
        <v>9.3698387145996005</v>
      </c>
      <c r="M7" s="52">
        <v>13.700299263000399</v>
      </c>
      <c r="N7" s="52">
        <v>11.0974531173706</v>
      </c>
      <c r="O7" s="52">
        <v>7.1822700500488201</v>
      </c>
    </row>
    <row r="8" spans="1:15" x14ac:dyDescent="0.3">
      <c r="A8" s="127"/>
      <c r="B8" s="129"/>
      <c r="C8" s="100" t="s">
        <v>7</v>
      </c>
      <c r="D8" s="52">
        <v>0.56767159700393599</v>
      </c>
      <c r="E8" s="52">
        <v>0.60412204265594405</v>
      </c>
      <c r="F8" s="52">
        <v>0.54636360000000006</v>
      </c>
      <c r="G8" s="52">
        <v>0.60373282000000006</v>
      </c>
      <c r="H8" s="52">
        <v>0.58639121999999999</v>
      </c>
      <c r="I8" s="52">
        <v>0.63313639163970903</v>
      </c>
      <c r="J8" s="52">
        <v>0.56137019395828203</v>
      </c>
      <c r="K8" s="52">
        <v>0.64321434497833196</v>
      </c>
      <c r="L8" s="52">
        <v>0.65614914894104004</v>
      </c>
      <c r="M8" s="52">
        <v>0.68975663185119596</v>
      </c>
      <c r="N8" s="52">
        <v>0.40279233455657898</v>
      </c>
      <c r="O8" s="52">
        <v>0.51234662532806297</v>
      </c>
    </row>
    <row r="9" spans="1:15" x14ac:dyDescent="0.3">
      <c r="A9" s="127"/>
      <c r="B9" s="129"/>
      <c r="C9" s="100" t="s">
        <v>8</v>
      </c>
      <c r="D9" s="52">
        <v>45.514385223388601</v>
      </c>
      <c r="E9" s="52">
        <v>44.821491241455</v>
      </c>
      <c r="F9" s="52">
        <v>49.153041999999992</v>
      </c>
      <c r="G9" s="52">
        <v>51.084157999999995</v>
      </c>
      <c r="H9" s="52">
        <v>47.855248000000003</v>
      </c>
      <c r="I9" s="52">
        <v>52.170955657958899</v>
      </c>
      <c r="J9" s="52">
        <v>50.4832153320312</v>
      </c>
      <c r="K9" s="52">
        <v>49.539188385009702</v>
      </c>
      <c r="L9" s="52">
        <v>47.389537811279197</v>
      </c>
      <c r="M9" s="52">
        <v>50.327415466308501</v>
      </c>
      <c r="N9" s="52">
        <v>46.768882751464801</v>
      </c>
      <c r="O9" s="52">
        <v>44.2133979797363</v>
      </c>
    </row>
    <row r="10" spans="1:15" x14ac:dyDescent="0.3">
      <c r="A10" s="127"/>
      <c r="B10" s="129"/>
      <c r="C10" s="100" t="s">
        <v>9</v>
      </c>
      <c r="D10" s="52">
        <v>3.2674081325531001</v>
      </c>
      <c r="E10" s="52">
        <v>3.0017559528350799</v>
      </c>
      <c r="F10" s="52">
        <v>2.1142007999999999</v>
      </c>
      <c r="G10" s="52">
        <v>1.9581081999999999</v>
      </c>
      <c r="H10" s="52">
        <v>1.5846576000000001</v>
      </c>
      <c r="I10" s="52">
        <v>1.83365082740783</v>
      </c>
      <c r="J10" s="52">
        <v>1.63736689090728</v>
      </c>
      <c r="K10" s="52">
        <v>1.90941226482391</v>
      </c>
      <c r="L10" s="52">
        <v>1.87365853786468</v>
      </c>
      <c r="M10" s="52">
        <v>1.8434265851974401</v>
      </c>
      <c r="N10" s="52">
        <v>3.08979272842407</v>
      </c>
      <c r="O10" s="52">
        <v>3.0556645393371502</v>
      </c>
    </row>
    <row r="11" spans="1:15" x14ac:dyDescent="0.3">
      <c r="A11" s="127"/>
      <c r="B11" s="129"/>
      <c r="C11" s="100" t="s">
        <v>10</v>
      </c>
      <c r="D11" s="52">
        <v>9.9361324310302699</v>
      </c>
      <c r="E11" s="52">
        <v>12.335651397705</v>
      </c>
      <c r="F11" s="52">
        <v>13.504470000000001</v>
      </c>
      <c r="G11" s="52">
        <v>12.926640000000001</v>
      </c>
      <c r="H11" s="52">
        <v>12.163073999999998</v>
      </c>
      <c r="I11" s="52">
        <v>13.252325057983301</v>
      </c>
      <c r="J11" s="52">
        <v>12.3469133377075</v>
      </c>
      <c r="K11" s="52">
        <v>12.649052619934</v>
      </c>
      <c r="L11" s="52">
        <v>12.245992660522401</v>
      </c>
      <c r="M11" s="52">
        <v>12.9627695083618</v>
      </c>
      <c r="N11" s="52">
        <v>13.0145206451416</v>
      </c>
      <c r="O11" s="52">
        <v>12.185128211975</v>
      </c>
    </row>
    <row r="12" spans="1:15" x14ac:dyDescent="0.3">
      <c r="A12" s="127"/>
      <c r="B12" s="129"/>
      <c r="C12" s="100" t="s">
        <v>11</v>
      </c>
      <c r="D12" s="52">
        <v>6.5435323715209899</v>
      </c>
      <c r="E12" s="52">
        <v>6.2915744781494096</v>
      </c>
      <c r="F12" s="52">
        <v>6.5693679999999999</v>
      </c>
      <c r="G12" s="52">
        <v>6.1114934000000005</v>
      </c>
      <c r="H12" s="52">
        <v>5.2697137999999999</v>
      </c>
      <c r="I12" s="52">
        <v>5.3227629661559996</v>
      </c>
      <c r="J12" s="52">
        <v>6.2283921241760201</v>
      </c>
      <c r="K12" s="52">
        <v>9.0872430801391602</v>
      </c>
      <c r="L12" s="52">
        <v>9.8930301666259695</v>
      </c>
      <c r="M12" s="52">
        <v>5.2422823905944798</v>
      </c>
      <c r="N12" s="52">
        <v>7.6568970680236799</v>
      </c>
      <c r="O12" s="52">
        <v>6.0414667129516602</v>
      </c>
    </row>
    <row r="13" spans="1:15" x14ac:dyDescent="0.3">
      <c r="A13" s="127"/>
      <c r="B13" s="129"/>
      <c r="C13" s="100" t="s">
        <v>12</v>
      </c>
      <c r="D13" s="52">
        <v>40.284610748291001</v>
      </c>
      <c r="E13" s="52">
        <v>42.527717590332003</v>
      </c>
      <c r="F13" s="52">
        <v>47.052598000000003</v>
      </c>
      <c r="G13" s="52">
        <v>48.809957999999995</v>
      </c>
      <c r="H13" s="52">
        <v>47</v>
      </c>
      <c r="I13" s="52">
        <v>53.5647773742675</v>
      </c>
      <c r="J13" s="52">
        <v>52.401348114013601</v>
      </c>
      <c r="K13" s="52">
        <v>48.238105773925703</v>
      </c>
      <c r="L13" s="52">
        <v>47.133632659912102</v>
      </c>
      <c r="M13" s="52">
        <v>52.735462188720703</v>
      </c>
      <c r="N13" s="52">
        <v>42.929550170898402</v>
      </c>
      <c r="O13" s="52">
        <v>39.956901550292898</v>
      </c>
    </row>
    <row r="14" spans="1:15" x14ac:dyDescent="0.3">
      <c r="A14" s="127"/>
      <c r="B14" s="129"/>
      <c r="C14" s="101" t="s">
        <v>13</v>
      </c>
      <c r="D14" s="59">
        <f>SUM(D6:D13)</f>
        <v>146.97757059335692</v>
      </c>
      <c r="E14" s="59">
        <f t="shared" ref="E14:O14" si="0">SUM(E6:E13)</f>
        <v>157.44963848590825</v>
      </c>
      <c r="F14" s="59">
        <f t="shared" si="0"/>
        <v>168.1368124</v>
      </c>
      <c r="G14" s="59">
        <f t="shared" si="0"/>
        <v>173.91025442</v>
      </c>
      <c r="H14" s="59">
        <f t="shared" si="0"/>
        <v>164.00690381999999</v>
      </c>
      <c r="I14" s="59">
        <f t="shared" si="0"/>
        <v>180.12966859340636</v>
      </c>
      <c r="J14" s="59">
        <f t="shared" si="0"/>
        <v>174.28367561101891</v>
      </c>
      <c r="K14" s="59">
        <f t="shared" si="0"/>
        <v>170.8331489562984</v>
      </c>
      <c r="L14" s="59">
        <f t="shared" si="0"/>
        <v>168.51732218265511</v>
      </c>
      <c r="M14" s="59">
        <f t="shared" si="0"/>
        <v>176.38913023471801</v>
      </c>
      <c r="N14" s="59">
        <f t="shared" si="0"/>
        <v>159.83255040645585</v>
      </c>
      <c r="O14" s="59">
        <f t="shared" si="0"/>
        <v>146.78790748119329</v>
      </c>
    </row>
    <row r="15" spans="1:15" x14ac:dyDescent="0.3">
      <c r="A15" s="127" t="s">
        <v>33</v>
      </c>
      <c r="B15" s="129" t="s">
        <v>16</v>
      </c>
      <c r="C15" s="100" t="s">
        <v>5</v>
      </c>
      <c r="D15" s="33">
        <v>0</v>
      </c>
      <c r="E15" s="33">
        <v>0</v>
      </c>
      <c r="F15" s="33">
        <v>0</v>
      </c>
      <c r="G15" s="33">
        <v>0</v>
      </c>
      <c r="H15" s="33">
        <v>0.84819620000000007</v>
      </c>
      <c r="I15" s="33">
        <v>1.423951</v>
      </c>
      <c r="J15" s="33">
        <v>2.6742849999999998</v>
      </c>
      <c r="K15" s="33">
        <v>2.8729779999999998</v>
      </c>
      <c r="L15" s="33">
        <v>2.116927</v>
      </c>
      <c r="M15" s="33">
        <v>2.0436510000000001</v>
      </c>
      <c r="N15" s="33">
        <v>0</v>
      </c>
      <c r="O15" s="33">
        <v>0</v>
      </c>
    </row>
    <row r="16" spans="1:15" x14ac:dyDescent="0.3">
      <c r="A16" s="127"/>
      <c r="B16" s="129"/>
      <c r="C16" s="100" t="s">
        <v>6</v>
      </c>
      <c r="D16" s="33">
        <v>0</v>
      </c>
      <c r="E16" s="33">
        <v>0</v>
      </c>
      <c r="F16" s="33">
        <v>0</v>
      </c>
      <c r="G16" s="33">
        <v>0</v>
      </c>
      <c r="H16" s="33">
        <v>4.0491456000000001</v>
      </c>
      <c r="I16" s="33">
        <v>5.2115929999999997</v>
      </c>
      <c r="J16" s="33">
        <v>8.2877080000000003</v>
      </c>
      <c r="K16" s="33">
        <v>8.9561430000000009</v>
      </c>
      <c r="L16" s="33">
        <v>7.267684</v>
      </c>
      <c r="M16" s="33">
        <v>5.8384080000000003</v>
      </c>
      <c r="N16" s="33">
        <v>0</v>
      </c>
      <c r="O16" s="33">
        <v>0</v>
      </c>
    </row>
    <row r="17" spans="1:15" x14ac:dyDescent="0.3">
      <c r="A17" s="127"/>
      <c r="B17" s="129"/>
      <c r="C17" s="100" t="s">
        <v>7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0.69445970000000001</v>
      </c>
      <c r="K17" s="33">
        <v>0.7053931</v>
      </c>
      <c r="L17" s="33">
        <v>0.56359139999999996</v>
      </c>
      <c r="M17" s="33">
        <v>0.56359139999999996</v>
      </c>
      <c r="N17" s="33">
        <v>0</v>
      </c>
      <c r="O17" s="33">
        <v>0</v>
      </c>
    </row>
    <row r="18" spans="1:15" x14ac:dyDescent="0.3">
      <c r="A18" s="127"/>
      <c r="B18" s="129"/>
      <c r="C18" s="100" t="s">
        <v>8</v>
      </c>
      <c r="D18" s="33">
        <v>0</v>
      </c>
      <c r="E18" s="33">
        <v>0</v>
      </c>
      <c r="F18" s="33">
        <v>0</v>
      </c>
      <c r="G18" s="33">
        <v>0</v>
      </c>
      <c r="H18" s="33">
        <v>1.3295082000000003</v>
      </c>
      <c r="I18" s="33">
        <v>1.907769</v>
      </c>
      <c r="J18" s="33">
        <v>2.8998309999999998</v>
      </c>
      <c r="K18" s="33">
        <v>2.7197830000000001</v>
      </c>
      <c r="L18" s="33">
        <v>2.3621080000000001</v>
      </c>
      <c r="M18" s="33">
        <v>2.0562839999999998</v>
      </c>
      <c r="N18" s="33">
        <v>0</v>
      </c>
      <c r="O18" s="33">
        <v>0</v>
      </c>
    </row>
    <row r="19" spans="1:15" x14ac:dyDescent="0.3">
      <c r="A19" s="127"/>
      <c r="B19" s="129"/>
      <c r="C19" s="100" t="s">
        <v>9</v>
      </c>
      <c r="D19" s="33">
        <v>0</v>
      </c>
      <c r="E19" s="33">
        <v>0</v>
      </c>
      <c r="F19" s="33">
        <v>0</v>
      </c>
      <c r="G19" s="33">
        <v>0</v>
      </c>
      <c r="H19" s="33">
        <v>0.27695397999999999</v>
      </c>
      <c r="I19" s="33">
        <v>0.39486599999999999</v>
      </c>
      <c r="J19" s="33">
        <v>0.77072410000000002</v>
      </c>
      <c r="K19" s="33">
        <v>0.72992869999999999</v>
      </c>
      <c r="L19" s="33">
        <v>0.60964249999999998</v>
      </c>
      <c r="M19" s="33">
        <v>0.4563082</v>
      </c>
      <c r="N19" s="33">
        <v>0</v>
      </c>
      <c r="O19" s="33">
        <v>0</v>
      </c>
    </row>
    <row r="20" spans="1:15" x14ac:dyDescent="0.3">
      <c r="A20" s="127"/>
      <c r="B20" s="129"/>
      <c r="C20" s="100" t="s">
        <v>10</v>
      </c>
      <c r="D20" s="33">
        <v>0</v>
      </c>
      <c r="E20" s="33">
        <v>0</v>
      </c>
      <c r="F20" s="33">
        <v>0</v>
      </c>
      <c r="G20" s="33">
        <v>0</v>
      </c>
      <c r="H20" s="33">
        <v>7.6904139999999996E-2</v>
      </c>
      <c r="I20" s="33">
        <v>0.1242026</v>
      </c>
      <c r="J20" s="33">
        <v>4.3135699999999999E-2</v>
      </c>
      <c r="K20" s="33">
        <v>4.6985300000000001E-2</v>
      </c>
      <c r="L20" s="33">
        <v>0.29682500000000001</v>
      </c>
      <c r="M20" s="33">
        <v>0.2127908</v>
      </c>
      <c r="N20" s="33">
        <v>0</v>
      </c>
      <c r="O20" s="33">
        <v>0</v>
      </c>
    </row>
    <row r="21" spans="1:15" x14ac:dyDescent="0.3">
      <c r="A21" s="127"/>
      <c r="B21" s="129"/>
      <c r="C21" s="100" t="s">
        <v>11</v>
      </c>
      <c r="D21" s="33">
        <v>0</v>
      </c>
      <c r="E21" s="33">
        <v>0</v>
      </c>
      <c r="F21" s="33">
        <v>0</v>
      </c>
      <c r="G21" s="33">
        <v>0</v>
      </c>
      <c r="H21" s="33">
        <v>0.32090517999999996</v>
      </c>
      <c r="I21" s="33">
        <v>0.64036130000000002</v>
      </c>
      <c r="J21" s="33">
        <v>1.094125</v>
      </c>
      <c r="K21" s="33">
        <v>1.909041</v>
      </c>
      <c r="L21" s="33">
        <v>1.4926029999999999</v>
      </c>
      <c r="M21" s="33">
        <v>1.4926029999999999</v>
      </c>
      <c r="N21" s="33">
        <v>0</v>
      </c>
      <c r="O21" s="33">
        <v>0</v>
      </c>
    </row>
    <row r="22" spans="1:15" x14ac:dyDescent="0.3">
      <c r="A22" s="127"/>
      <c r="B22" s="129"/>
      <c r="C22" s="100" t="s">
        <v>12</v>
      </c>
      <c r="D22" s="33">
        <v>0</v>
      </c>
      <c r="E22" s="33">
        <v>0</v>
      </c>
      <c r="F22" s="33">
        <v>0</v>
      </c>
      <c r="G22" s="33">
        <v>0</v>
      </c>
      <c r="H22" s="33">
        <v>6.1411905999999998</v>
      </c>
      <c r="I22" s="33">
        <v>8.6016879999999993</v>
      </c>
      <c r="J22" s="33">
        <v>14.115539999999999</v>
      </c>
      <c r="K22" s="33">
        <v>15.543150000000001</v>
      </c>
      <c r="L22" s="33">
        <v>11.276870000000001</v>
      </c>
      <c r="M22" s="33">
        <v>9.6555250000000008</v>
      </c>
      <c r="N22" s="33">
        <v>0</v>
      </c>
      <c r="O22" s="33">
        <v>0</v>
      </c>
    </row>
    <row r="23" spans="1:15" x14ac:dyDescent="0.3">
      <c r="A23" s="127"/>
      <c r="B23" s="129"/>
      <c r="C23" s="101" t="s">
        <v>13</v>
      </c>
      <c r="D23" s="59">
        <f>SUM(D15:D22)</f>
        <v>0</v>
      </c>
      <c r="E23" s="59">
        <f t="shared" ref="E23:O23" si="1">SUM(E15:E22)</f>
        <v>0</v>
      </c>
      <c r="F23" s="59">
        <f t="shared" si="1"/>
        <v>0</v>
      </c>
      <c r="G23" s="59">
        <f t="shared" si="1"/>
        <v>0</v>
      </c>
      <c r="H23" s="59">
        <f t="shared" si="1"/>
        <v>13.042803899999999</v>
      </c>
      <c r="I23" s="59">
        <f t="shared" si="1"/>
        <v>18.3044309</v>
      </c>
      <c r="J23" s="59">
        <f t="shared" si="1"/>
        <v>30.579808499999999</v>
      </c>
      <c r="K23" s="59">
        <f t="shared" si="1"/>
        <v>33.483402099999999</v>
      </c>
      <c r="L23" s="59">
        <f t="shared" si="1"/>
        <v>25.986250900000002</v>
      </c>
      <c r="M23" s="59">
        <f t="shared" si="1"/>
        <v>22.319161400000002</v>
      </c>
      <c r="N23" s="59">
        <f t="shared" si="1"/>
        <v>0</v>
      </c>
      <c r="O23" s="59">
        <f t="shared" si="1"/>
        <v>0</v>
      </c>
    </row>
    <row r="24" spans="1:15" x14ac:dyDescent="0.3">
      <c r="A24" s="127" t="s">
        <v>34</v>
      </c>
      <c r="B24" s="129" t="s">
        <v>16</v>
      </c>
      <c r="C24" s="100" t="s">
        <v>5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</row>
    <row r="25" spans="1:15" x14ac:dyDescent="0.3">
      <c r="A25" s="127"/>
      <c r="B25" s="129"/>
      <c r="C25" s="100" t="s">
        <v>6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</row>
    <row r="26" spans="1:15" x14ac:dyDescent="0.3">
      <c r="A26" s="127"/>
      <c r="B26" s="129"/>
      <c r="C26" s="100" t="s">
        <v>7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</row>
    <row r="27" spans="1:15" x14ac:dyDescent="0.3">
      <c r="A27" s="127"/>
      <c r="B27" s="129"/>
      <c r="C27" s="100" t="s">
        <v>8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</row>
    <row r="28" spans="1:15" x14ac:dyDescent="0.3">
      <c r="A28" s="127"/>
      <c r="B28" s="129"/>
      <c r="C28" s="100" t="s">
        <v>9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</row>
    <row r="29" spans="1:15" x14ac:dyDescent="0.3">
      <c r="A29" s="127"/>
      <c r="B29" s="129"/>
      <c r="C29" s="100" t="s">
        <v>10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</row>
    <row r="30" spans="1:15" x14ac:dyDescent="0.3">
      <c r="A30" s="127"/>
      <c r="B30" s="129"/>
      <c r="C30" s="100" t="s">
        <v>11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</row>
    <row r="31" spans="1:15" x14ac:dyDescent="0.3">
      <c r="A31" s="127"/>
      <c r="B31" s="129"/>
      <c r="C31" s="100" t="s">
        <v>12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</row>
    <row r="32" spans="1:15" x14ac:dyDescent="0.3">
      <c r="A32" s="127"/>
      <c r="B32" s="129"/>
      <c r="C32" s="101" t="s">
        <v>13</v>
      </c>
      <c r="D32" s="59">
        <f>SUM(D24:D31)</f>
        <v>0</v>
      </c>
      <c r="E32" s="59">
        <f t="shared" ref="E32:O32" si="2">SUM(E24:E31)</f>
        <v>0</v>
      </c>
      <c r="F32" s="59">
        <f t="shared" si="2"/>
        <v>0</v>
      </c>
      <c r="G32" s="59">
        <f t="shared" si="2"/>
        <v>0</v>
      </c>
      <c r="H32" s="59">
        <f t="shared" si="2"/>
        <v>0</v>
      </c>
      <c r="I32" s="59">
        <f t="shared" si="2"/>
        <v>0</v>
      </c>
      <c r="J32" s="59">
        <f t="shared" si="2"/>
        <v>0</v>
      </c>
      <c r="K32" s="59">
        <f t="shared" si="2"/>
        <v>0</v>
      </c>
      <c r="L32" s="59">
        <f t="shared" si="2"/>
        <v>0</v>
      </c>
      <c r="M32" s="59">
        <f t="shared" si="2"/>
        <v>0</v>
      </c>
      <c r="N32" s="59">
        <f t="shared" si="2"/>
        <v>0</v>
      </c>
      <c r="O32" s="59">
        <f t="shared" si="2"/>
        <v>0</v>
      </c>
    </row>
    <row r="33" spans="1:15" x14ac:dyDescent="0.3">
      <c r="A33" s="127" t="s">
        <v>35</v>
      </c>
      <c r="B33" s="129" t="s">
        <v>16</v>
      </c>
      <c r="C33" s="100" t="s">
        <v>5</v>
      </c>
      <c r="D33" s="52">
        <v>0</v>
      </c>
      <c r="E33" s="52">
        <v>0</v>
      </c>
      <c r="F33" s="52">
        <v>0</v>
      </c>
      <c r="G33" s="52">
        <v>0</v>
      </c>
      <c r="H33" s="52">
        <v>1.6329917463119998</v>
      </c>
      <c r="I33" s="52">
        <v>3.6468372344970699</v>
      </c>
      <c r="J33" s="52">
        <v>3.36982893943786</v>
      </c>
      <c r="K33" s="52">
        <v>2.9677991867065399</v>
      </c>
      <c r="L33" s="52">
        <v>3.29228663444519</v>
      </c>
      <c r="M33" s="52">
        <v>2.27349781990051</v>
      </c>
      <c r="N33" s="52">
        <v>0</v>
      </c>
      <c r="O33" s="52">
        <v>0</v>
      </c>
    </row>
    <row r="34" spans="1:15" x14ac:dyDescent="0.3">
      <c r="A34" s="127"/>
      <c r="B34" s="129"/>
      <c r="C34" s="100" t="s">
        <v>6</v>
      </c>
      <c r="D34" s="52">
        <v>0</v>
      </c>
      <c r="E34" s="52">
        <v>0</v>
      </c>
      <c r="F34" s="52">
        <v>0</v>
      </c>
      <c r="G34" s="52">
        <v>0</v>
      </c>
      <c r="H34" s="52">
        <v>1.1340116018779998</v>
      </c>
      <c r="I34" s="52">
        <v>2.7576975822448699</v>
      </c>
      <c r="J34" s="52">
        <v>2.8390207290649401</v>
      </c>
      <c r="K34" s="52">
        <v>2.7789063453674299</v>
      </c>
      <c r="L34" s="52">
        <v>1.8873815536498999</v>
      </c>
      <c r="M34" s="52">
        <v>0.82198941707610995</v>
      </c>
      <c r="N34" s="52">
        <v>0</v>
      </c>
      <c r="O34" s="52">
        <v>0</v>
      </c>
    </row>
    <row r="35" spans="1:15" x14ac:dyDescent="0.3">
      <c r="A35" s="127"/>
      <c r="B35" s="129"/>
      <c r="C35" s="100" t="s">
        <v>7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</row>
    <row r="36" spans="1:15" x14ac:dyDescent="0.3">
      <c r="A36" s="127"/>
      <c r="B36" s="129"/>
      <c r="C36" s="100" t="s">
        <v>8</v>
      </c>
      <c r="D36" s="52">
        <v>0</v>
      </c>
      <c r="E36" s="52">
        <v>0</v>
      </c>
      <c r="F36" s="52">
        <v>0</v>
      </c>
      <c r="G36" s="52">
        <v>0</v>
      </c>
      <c r="H36" s="52">
        <v>0.49467047324199992</v>
      </c>
      <c r="I36" s="52">
        <v>1.0737779140472401</v>
      </c>
      <c r="J36" s="52">
        <v>1.1057500839233301</v>
      </c>
      <c r="K36" s="52">
        <v>1.11748266220092</v>
      </c>
      <c r="L36" s="52">
        <v>0.78340613842010398</v>
      </c>
      <c r="M36" s="52">
        <v>0.50830674171447698</v>
      </c>
      <c r="N36" s="52">
        <v>0</v>
      </c>
      <c r="O36" s="52">
        <v>0</v>
      </c>
    </row>
    <row r="37" spans="1:15" x14ac:dyDescent="0.3">
      <c r="A37" s="127"/>
      <c r="B37" s="129"/>
      <c r="C37" s="100" t="s">
        <v>9</v>
      </c>
      <c r="D37" s="52">
        <v>0</v>
      </c>
      <c r="E37" s="52">
        <v>0</v>
      </c>
      <c r="F37" s="52">
        <v>0</v>
      </c>
      <c r="G37" s="52">
        <v>0</v>
      </c>
      <c r="H37" s="52">
        <v>0.339578580312</v>
      </c>
      <c r="I37" s="52">
        <v>0.60931217670440596</v>
      </c>
      <c r="J37" s="52">
        <v>0.56484609842300404</v>
      </c>
      <c r="K37" s="52">
        <v>0.52080714702606201</v>
      </c>
      <c r="L37" s="52">
        <v>0.56642335653304998</v>
      </c>
      <c r="M37" s="52">
        <v>0.43150129914283702</v>
      </c>
      <c r="N37" s="52">
        <v>0</v>
      </c>
      <c r="O37" s="52">
        <v>0</v>
      </c>
    </row>
    <row r="38" spans="1:15" x14ac:dyDescent="0.3">
      <c r="A38" s="127"/>
      <c r="B38" s="129"/>
      <c r="C38" s="100" t="s">
        <v>10</v>
      </c>
      <c r="D38" s="52">
        <v>0</v>
      </c>
      <c r="E38" s="52">
        <v>0</v>
      </c>
      <c r="F38" s="52">
        <v>0</v>
      </c>
      <c r="G38" s="52">
        <v>0</v>
      </c>
      <c r="H38" s="52">
        <v>1</v>
      </c>
      <c r="I38" s="52">
        <v>1.7662156820297199</v>
      </c>
      <c r="J38" s="52">
        <v>1.78660941123962</v>
      </c>
      <c r="K38" s="52">
        <v>1.72101402282714</v>
      </c>
      <c r="L38" s="52">
        <v>1.22093164920806</v>
      </c>
      <c r="M38" s="52">
        <v>0.59346795082092196</v>
      </c>
      <c r="N38" s="52">
        <v>0</v>
      </c>
      <c r="O38" s="52">
        <v>0</v>
      </c>
    </row>
    <row r="39" spans="1:15" x14ac:dyDescent="0.3">
      <c r="A39" s="127"/>
      <c r="B39" s="129"/>
      <c r="C39" s="100" t="s">
        <v>11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0.87568688392639105</v>
      </c>
      <c r="J39" s="52">
        <v>0.82799881696701005</v>
      </c>
      <c r="K39" s="52">
        <v>0.80940622091293302</v>
      </c>
      <c r="L39" s="52">
        <v>0.62672924995422297</v>
      </c>
      <c r="M39" s="52">
        <v>0.30704811215400601</v>
      </c>
      <c r="N39" s="52">
        <v>0</v>
      </c>
      <c r="O39" s="52">
        <v>0</v>
      </c>
    </row>
    <row r="40" spans="1:15" x14ac:dyDescent="0.3">
      <c r="A40" s="127"/>
      <c r="B40" s="129"/>
      <c r="C40" s="100" t="s">
        <v>12</v>
      </c>
      <c r="D40" s="52">
        <v>0</v>
      </c>
      <c r="E40" s="52">
        <v>0</v>
      </c>
      <c r="F40" s="52">
        <v>0</v>
      </c>
      <c r="G40" s="52">
        <v>0</v>
      </c>
      <c r="H40" s="52">
        <v>1</v>
      </c>
      <c r="I40" s="52">
        <v>1.96369540691375</v>
      </c>
      <c r="J40" s="52">
        <v>1.9514620304107599</v>
      </c>
      <c r="K40" s="52">
        <v>1.86551094055175</v>
      </c>
      <c r="L40" s="52">
        <v>1.5257083177566499</v>
      </c>
      <c r="M40" s="52">
        <v>0.86463326215743996</v>
      </c>
      <c r="N40" s="52">
        <v>0</v>
      </c>
      <c r="O40" s="52">
        <v>0</v>
      </c>
    </row>
    <row r="41" spans="1:15" x14ac:dyDescent="0.3">
      <c r="A41" s="127"/>
      <c r="B41" s="129"/>
      <c r="C41" s="114" t="s">
        <v>13</v>
      </c>
      <c r="D41" s="59">
        <f>SUM(D33:D40)</f>
        <v>0</v>
      </c>
      <c r="E41" s="59">
        <f t="shared" ref="E41:O41" si="3">SUM(E33:E40)</f>
        <v>0</v>
      </c>
      <c r="F41" s="59">
        <f t="shared" si="3"/>
        <v>0</v>
      </c>
      <c r="G41" s="59">
        <f t="shared" si="3"/>
        <v>0</v>
      </c>
      <c r="H41" s="59">
        <f t="shared" si="3"/>
        <v>5.6012524017439995</v>
      </c>
      <c r="I41" s="59">
        <f t="shared" si="3"/>
        <v>12.693222880363448</v>
      </c>
      <c r="J41" s="59">
        <f t="shared" si="3"/>
        <v>12.445516109466524</v>
      </c>
      <c r="K41" s="59">
        <f t="shared" si="3"/>
        <v>11.780926525592776</v>
      </c>
      <c r="L41" s="59">
        <f t="shared" si="3"/>
        <v>9.9028668999671758</v>
      </c>
      <c r="M41" s="59">
        <f t="shared" si="3"/>
        <v>5.8004446029663024</v>
      </c>
      <c r="N41" s="59">
        <f t="shared" si="3"/>
        <v>0</v>
      </c>
      <c r="O41" s="59">
        <f t="shared" si="3"/>
        <v>0</v>
      </c>
    </row>
    <row r="42" spans="1:15" x14ac:dyDescent="0.3">
      <c r="A42" s="171" t="s">
        <v>51</v>
      </c>
      <c r="B42" s="171"/>
      <c r="C42" s="95" t="s">
        <v>5</v>
      </c>
      <c r="D42" s="96">
        <f>SUM(D6,D15,D24,D33)</f>
        <v>33.468486785888601</v>
      </c>
      <c r="E42" s="96">
        <f t="shared" ref="E42:O42" si="4">SUM(E6,E15,E24,E33)</f>
        <v>35.664558410644503</v>
      </c>
      <c r="F42" s="96">
        <f t="shared" si="4"/>
        <v>37.299796000000001</v>
      </c>
      <c r="G42" s="96">
        <f t="shared" si="4"/>
        <v>40.178561999999999</v>
      </c>
      <c r="H42" s="96">
        <f t="shared" si="4"/>
        <v>38.877947946311998</v>
      </c>
      <c r="I42" s="96">
        <f t="shared" si="4"/>
        <v>44.232840389038074</v>
      </c>
      <c r="J42" s="96">
        <f t="shared" si="4"/>
        <v>44.985409563217054</v>
      </c>
      <c r="K42" s="96">
        <f t="shared" si="4"/>
        <v>44.564543513610744</v>
      </c>
      <c r="L42" s="96">
        <f t="shared" si="4"/>
        <v>45.364696117355287</v>
      </c>
      <c r="M42" s="96">
        <f t="shared" si="4"/>
        <v>43.204867020584011</v>
      </c>
      <c r="N42" s="96">
        <f t="shared" si="4"/>
        <v>34.872661590576101</v>
      </c>
      <c r="O42" s="96">
        <f t="shared" si="4"/>
        <v>33.640731811523402</v>
      </c>
    </row>
    <row r="43" spans="1:15" x14ac:dyDescent="0.3">
      <c r="A43" s="171"/>
      <c r="B43" s="171"/>
      <c r="C43" s="95" t="s">
        <v>6</v>
      </c>
      <c r="D43" s="96">
        <f t="shared" ref="D43:O43" si="5">SUM(D7,D16,D25,D34)</f>
        <v>7.3953433036804102</v>
      </c>
      <c r="E43" s="96">
        <f t="shared" si="5"/>
        <v>12.2027673721313</v>
      </c>
      <c r="F43" s="96">
        <f t="shared" si="5"/>
        <v>11.896974</v>
      </c>
      <c r="G43" s="96">
        <f t="shared" si="5"/>
        <v>12.237601999999999</v>
      </c>
      <c r="H43" s="96">
        <f t="shared" si="5"/>
        <v>18.334216401878003</v>
      </c>
      <c r="I43" s="96">
        <f t="shared" si="5"/>
        <v>22.159298745696969</v>
      </c>
      <c r="J43" s="96">
        <f t="shared" si="5"/>
        <v>22.810502723510744</v>
      </c>
      <c r="K43" s="96">
        <f t="shared" si="5"/>
        <v>21.778215505950833</v>
      </c>
      <c r="L43" s="96">
        <f t="shared" si="5"/>
        <v>18.5249042682495</v>
      </c>
      <c r="M43" s="96">
        <f t="shared" si="5"/>
        <v>20.360696680076511</v>
      </c>
      <c r="N43" s="96">
        <f t="shared" si="5"/>
        <v>11.0974531173706</v>
      </c>
      <c r="O43" s="96">
        <f t="shared" si="5"/>
        <v>7.1822700500488201</v>
      </c>
    </row>
    <row r="44" spans="1:15" x14ac:dyDescent="0.3">
      <c r="A44" s="171"/>
      <c r="B44" s="171"/>
      <c r="C44" s="95" t="s">
        <v>7</v>
      </c>
      <c r="D44" s="96">
        <f t="shared" ref="D44:O44" si="6">SUM(D8,D17,D26,D35)</f>
        <v>0.56767159700393599</v>
      </c>
      <c r="E44" s="96">
        <f t="shared" si="6"/>
        <v>0.60412204265594405</v>
      </c>
      <c r="F44" s="96">
        <f t="shared" si="6"/>
        <v>0.54636360000000006</v>
      </c>
      <c r="G44" s="96">
        <f t="shared" si="6"/>
        <v>0.60373282000000006</v>
      </c>
      <c r="H44" s="96">
        <f t="shared" si="6"/>
        <v>0.58639121999999999</v>
      </c>
      <c r="I44" s="96">
        <f t="shared" si="6"/>
        <v>0.63313639163970903</v>
      </c>
      <c r="J44" s="96">
        <f t="shared" si="6"/>
        <v>1.2558298939582819</v>
      </c>
      <c r="K44" s="96">
        <f t="shared" si="6"/>
        <v>1.3486074449783318</v>
      </c>
      <c r="L44" s="96">
        <f t="shared" si="6"/>
        <v>1.21974054894104</v>
      </c>
      <c r="M44" s="96">
        <f t="shared" si="6"/>
        <v>1.2533480318511958</v>
      </c>
      <c r="N44" s="96">
        <f t="shared" si="6"/>
        <v>0.40279233455657898</v>
      </c>
      <c r="O44" s="96">
        <f t="shared" si="6"/>
        <v>0.51234662532806297</v>
      </c>
    </row>
    <row r="45" spans="1:15" x14ac:dyDescent="0.3">
      <c r="A45" s="171"/>
      <c r="B45" s="171"/>
      <c r="C45" s="95" t="s">
        <v>8</v>
      </c>
      <c r="D45" s="96">
        <f t="shared" ref="D45:O45" si="7">SUM(D9,D18,D27,D36)</f>
        <v>45.514385223388601</v>
      </c>
      <c r="E45" s="96">
        <f t="shared" si="7"/>
        <v>44.821491241455</v>
      </c>
      <c r="F45" s="96">
        <f t="shared" si="7"/>
        <v>49.153041999999992</v>
      </c>
      <c r="G45" s="96">
        <f t="shared" si="7"/>
        <v>51.084157999999995</v>
      </c>
      <c r="H45" s="96">
        <f t="shared" si="7"/>
        <v>49.679426673242006</v>
      </c>
      <c r="I45" s="96">
        <f t="shared" si="7"/>
        <v>55.152502572006142</v>
      </c>
      <c r="J45" s="96">
        <f t="shared" si="7"/>
        <v>54.488796415954532</v>
      </c>
      <c r="K45" s="96">
        <f t="shared" si="7"/>
        <v>53.376454047210622</v>
      </c>
      <c r="L45" s="96">
        <f t="shared" si="7"/>
        <v>50.535051949699302</v>
      </c>
      <c r="M45" s="96">
        <f t="shared" si="7"/>
        <v>52.892006208022977</v>
      </c>
      <c r="N45" s="96">
        <f t="shared" si="7"/>
        <v>46.768882751464801</v>
      </c>
      <c r="O45" s="96">
        <f t="shared" si="7"/>
        <v>44.2133979797363</v>
      </c>
    </row>
    <row r="46" spans="1:15" x14ac:dyDescent="0.3">
      <c r="A46" s="171"/>
      <c r="B46" s="171"/>
      <c r="C46" s="95" t="s">
        <v>9</v>
      </c>
      <c r="D46" s="96">
        <f t="shared" ref="D46:O46" si="8">SUM(D10,D19,D28,D37)</f>
        <v>3.2674081325531001</v>
      </c>
      <c r="E46" s="96">
        <f t="shared" si="8"/>
        <v>3.0017559528350799</v>
      </c>
      <c r="F46" s="96">
        <f t="shared" si="8"/>
        <v>2.1142007999999999</v>
      </c>
      <c r="G46" s="96">
        <f t="shared" si="8"/>
        <v>1.9581081999999999</v>
      </c>
      <c r="H46" s="96">
        <f t="shared" si="8"/>
        <v>2.2011901603120001</v>
      </c>
      <c r="I46" s="96">
        <f t="shared" si="8"/>
        <v>2.837829004112236</v>
      </c>
      <c r="J46" s="96">
        <f t="shared" si="8"/>
        <v>2.9729370893302844</v>
      </c>
      <c r="K46" s="96">
        <f t="shared" si="8"/>
        <v>3.1601481118499719</v>
      </c>
      <c r="L46" s="96">
        <f t="shared" si="8"/>
        <v>3.0497243943977299</v>
      </c>
      <c r="M46" s="96">
        <f t="shared" si="8"/>
        <v>2.731236084340277</v>
      </c>
      <c r="N46" s="96">
        <f t="shared" si="8"/>
        <v>3.08979272842407</v>
      </c>
      <c r="O46" s="96">
        <f t="shared" si="8"/>
        <v>3.0556645393371502</v>
      </c>
    </row>
    <row r="47" spans="1:15" x14ac:dyDescent="0.3">
      <c r="A47" s="171"/>
      <c r="B47" s="171"/>
      <c r="C47" s="95" t="s">
        <v>10</v>
      </c>
      <c r="D47" s="96">
        <f t="shared" ref="D47:O47" si="9">SUM(D11,D20,D29,D38)</f>
        <v>9.9361324310302699</v>
      </c>
      <c r="E47" s="96">
        <f t="shared" si="9"/>
        <v>12.335651397705</v>
      </c>
      <c r="F47" s="96">
        <f t="shared" si="9"/>
        <v>13.504470000000001</v>
      </c>
      <c r="G47" s="96">
        <f t="shared" si="9"/>
        <v>12.926640000000001</v>
      </c>
      <c r="H47" s="96">
        <f t="shared" si="9"/>
        <v>13.239978139999998</v>
      </c>
      <c r="I47" s="96">
        <f t="shared" si="9"/>
        <v>15.142743340013022</v>
      </c>
      <c r="J47" s="96">
        <f t="shared" si="9"/>
        <v>14.176658448947121</v>
      </c>
      <c r="K47" s="96">
        <f t="shared" si="9"/>
        <v>14.417051942761139</v>
      </c>
      <c r="L47" s="96">
        <f t="shared" si="9"/>
        <v>13.763749309730461</v>
      </c>
      <c r="M47" s="96">
        <f t="shared" si="9"/>
        <v>13.769028259182722</v>
      </c>
      <c r="N47" s="96">
        <f t="shared" si="9"/>
        <v>13.0145206451416</v>
      </c>
      <c r="O47" s="96">
        <f t="shared" si="9"/>
        <v>12.185128211975</v>
      </c>
    </row>
    <row r="48" spans="1:15" x14ac:dyDescent="0.3">
      <c r="A48" s="171"/>
      <c r="B48" s="171"/>
      <c r="C48" s="95" t="s">
        <v>11</v>
      </c>
      <c r="D48" s="96">
        <f t="shared" ref="D48:O48" si="10">SUM(D12,D21,D30,D39)</f>
        <v>6.5435323715209899</v>
      </c>
      <c r="E48" s="96">
        <f t="shared" si="10"/>
        <v>6.2915744781494096</v>
      </c>
      <c r="F48" s="96">
        <f t="shared" si="10"/>
        <v>6.5693679999999999</v>
      </c>
      <c r="G48" s="96">
        <f t="shared" si="10"/>
        <v>6.1114934000000005</v>
      </c>
      <c r="H48" s="96">
        <f t="shared" si="10"/>
        <v>5.5906189799999995</v>
      </c>
      <c r="I48" s="96">
        <f t="shared" si="10"/>
        <v>6.8388111500823907</v>
      </c>
      <c r="J48" s="96">
        <f t="shared" si="10"/>
        <v>8.1505159411430306</v>
      </c>
      <c r="K48" s="96">
        <f t="shared" si="10"/>
        <v>11.805690301052094</v>
      </c>
      <c r="L48" s="96">
        <f t="shared" si="10"/>
        <v>12.012362416580192</v>
      </c>
      <c r="M48" s="96">
        <f t="shared" si="10"/>
        <v>7.0419335027484857</v>
      </c>
      <c r="N48" s="96">
        <f t="shared" si="10"/>
        <v>7.6568970680236799</v>
      </c>
      <c r="O48" s="96">
        <f t="shared" si="10"/>
        <v>6.0414667129516602</v>
      </c>
    </row>
    <row r="49" spans="1:15" x14ac:dyDescent="0.3">
      <c r="A49" s="171"/>
      <c r="B49" s="171"/>
      <c r="C49" s="95" t="s">
        <v>12</v>
      </c>
      <c r="D49" s="96">
        <f t="shared" ref="D49:O49" si="11">SUM(D13,D22,D31,D40)</f>
        <v>40.284610748291001</v>
      </c>
      <c r="E49" s="96">
        <f t="shared" si="11"/>
        <v>42.527717590332003</v>
      </c>
      <c r="F49" s="96">
        <f t="shared" si="11"/>
        <v>47.052598000000003</v>
      </c>
      <c r="G49" s="96">
        <f t="shared" si="11"/>
        <v>48.809957999999995</v>
      </c>
      <c r="H49" s="96">
        <f t="shared" si="11"/>
        <v>54.141190600000002</v>
      </c>
      <c r="I49" s="96">
        <f t="shared" si="11"/>
        <v>64.130160781181246</v>
      </c>
      <c r="J49" s="96">
        <f t="shared" si="11"/>
        <v>68.468350144424363</v>
      </c>
      <c r="K49" s="96">
        <f t="shared" si="11"/>
        <v>65.646766714477451</v>
      </c>
      <c r="L49" s="96">
        <f t="shared" si="11"/>
        <v>59.936210977668757</v>
      </c>
      <c r="M49" s="96">
        <f t="shared" si="11"/>
        <v>63.255620450878141</v>
      </c>
      <c r="N49" s="96">
        <f t="shared" si="11"/>
        <v>42.929550170898402</v>
      </c>
      <c r="O49" s="96">
        <f t="shared" si="11"/>
        <v>39.956901550292898</v>
      </c>
    </row>
    <row r="50" spans="1:15" x14ac:dyDescent="0.3">
      <c r="A50" s="171"/>
      <c r="B50" s="171"/>
      <c r="C50" s="97" t="s">
        <v>13</v>
      </c>
      <c r="D50" s="98">
        <f>SUM(D42:D49)</f>
        <v>146.97757059335692</v>
      </c>
      <c r="E50" s="98">
        <f t="shared" ref="E50:O50" si="12">SUM(E42:E49)</f>
        <v>157.44963848590825</v>
      </c>
      <c r="F50" s="98">
        <f t="shared" si="12"/>
        <v>168.1368124</v>
      </c>
      <c r="G50" s="98">
        <f t="shared" si="12"/>
        <v>173.91025442</v>
      </c>
      <c r="H50" s="98">
        <f t="shared" si="12"/>
        <v>182.65096012174399</v>
      </c>
      <c r="I50" s="98">
        <f t="shared" si="12"/>
        <v>211.1273223737698</v>
      </c>
      <c r="J50" s="98">
        <f t="shared" si="12"/>
        <v>217.30900022048539</v>
      </c>
      <c r="K50" s="98">
        <f t="shared" si="12"/>
        <v>216.09747758189121</v>
      </c>
      <c r="L50" s="98">
        <f t="shared" si="12"/>
        <v>204.40643998262229</v>
      </c>
      <c r="M50" s="98">
        <f t="shared" si="12"/>
        <v>204.50873623768433</v>
      </c>
      <c r="N50" s="98">
        <f t="shared" si="12"/>
        <v>159.83255040645585</v>
      </c>
      <c r="O50" s="98">
        <f t="shared" si="12"/>
        <v>146.78790748119329</v>
      </c>
    </row>
    <row r="51" spans="1:15" x14ac:dyDescent="0.3">
      <c r="A51" s="10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72"/>
    </row>
    <row r="52" spans="1:15" x14ac:dyDescent="0.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72"/>
    </row>
    <row r="53" spans="1:15" ht="31.2" customHeight="1" x14ac:dyDescent="0.3">
      <c r="A53" s="69" t="s">
        <v>29</v>
      </c>
      <c r="B53" s="92" t="s">
        <v>1</v>
      </c>
      <c r="C53" s="93" t="s">
        <v>2</v>
      </c>
      <c r="D53" s="94">
        <v>46043</v>
      </c>
      <c r="E53" s="94">
        <v>46074</v>
      </c>
      <c r="F53" s="94">
        <v>46102</v>
      </c>
      <c r="G53" s="94">
        <v>46133</v>
      </c>
      <c r="H53" s="94">
        <v>46163</v>
      </c>
      <c r="I53" s="94">
        <v>46194</v>
      </c>
      <c r="J53" s="94">
        <v>46224</v>
      </c>
      <c r="K53" s="94">
        <v>46255</v>
      </c>
      <c r="L53" s="94">
        <v>46286</v>
      </c>
      <c r="M53" s="94">
        <v>46316</v>
      </c>
      <c r="N53" s="94">
        <v>46347</v>
      </c>
      <c r="O53" s="94">
        <v>46377</v>
      </c>
    </row>
    <row r="54" spans="1:15" x14ac:dyDescent="0.3">
      <c r="A54" s="153" t="s">
        <v>3</v>
      </c>
      <c r="B54" s="128" t="s">
        <v>4</v>
      </c>
      <c r="C54" s="34" t="s">
        <v>5</v>
      </c>
      <c r="D54" s="35">
        <v>6.7107625305652605E-2</v>
      </c>
      <c r="E54" s="35">
        <v>5.7062163949012798E-2</v>
      </c>
      <c r="F54" s="35">
        <v>-9.5698639750480693E-2</v>
      </c>
      <c r="G54" s="35">
        <v>-8.4470644593238803E-2</v>
      </c>
      <c r="H54" s="35">
        <v>-6.2082696E-2</v>
      </c>
      <c r="I54" s="35">
        <v>0.33117935061454801</v>
      </c>
      <c r="J54" s="35">
        <v>0.16798990964889499</v>
      </c>
      <c r="K54" s="35">
        <v>5.8760061860084499E-2</v>
      </c>
      <c r="L54" s="35">
        <v>0.34979307651519798</v>
      </c>
      <c r="M54" s="35">
        <v>9.9702849984169006E-2</v>
      </c>
      <c r="N54" s="35">
        <v>2.4357387796044301E-2</v>
      </c>
      <c r="O54" s="35">
        <v>2.04318556934595E-2</v>
      </c>
    </row>
    <row r="55" spans="1:15" x14ac:dyDescent="0.3">
      <c r="A55" s="153"/>
      <c r="B55" s="128"/>
      <c r="C55" s="34" t="s">
        <v>6</v>
      </c>
      <c r="D55" s="35">
        <v>0.710368633270264</v>
      </c>
      <c r="E55" s="35">
        <v>0.70581012964248702</v>
      </c>
      <c r="F55" s="35">
        <v>0.57232427597045898</v>
      </c>
      <c r="G55" s="35">
        <v>0.70897388458251998</v>
      </c>
      <c r="H55" s="35">
        <v>0.96345653999999992</v>
      </c>
      <c r="I55" s="35">
        <v>1.94169402122498</v>
      </c>
      <c r="J55" s="35">
        <v>1.8577637672424301</v>
      </c>
      <c r="K55" s="35">
        <v>1.7760593891143801</v>
      </c>
      <c r="L55" s="35">
        <v>1.25897121429443</v>
      </c>
      <c r="M55" s="35">
        <v>0.82392340898513805</v>
      </c>
      <c r="N55" s="35">
        <v>0.76197159290313698</v>
      </c>
      <c r="O55" s="35">
        <v>0.87977361679077104</v>
      </c>
    </row>
    <row r="56" spans="1:15" x14ac:dyDescent="0.3">
      <c r="A56" s="153"/>
      <c r="B56" s="128"/>
      <c r="C56" s="34" t="s">
        <v>7</v>
      </c>
      <c r="D56" s="35">
        <v>-9.8263111431151607E-4</v>
      </c>
      <c r="E56" s="35">
        <v>-9.7918987739831209E-4</v>
      </c>
      <c r="F56" s="35">
        <v>-4.0658307261765003E-3</v>
      </c>
      <c r="G56" s="35">
        <v>-3.68275051005185E-3</v>
      </c>
      <c r="H56" s="35">
        <v>-3.7257364800000006E-3</v>
      </c>
      <c r="I56" s="35">
        <v>2.63217254541814E-4</v>
      </c>
      <c r="J56" s="35">
        <v>2.9829874983988702E-4</v>
      </c>
      <c r="K56" s="35">
        <v>-1.3787287753075399E-4</v>
      </c>
      <c r="L56" s="35">
        <v>-1.90309321624227E-4</v>
      </c>
      <c r="M56" s="35">
        <v>-7.1768491761758902E-4</v>
      </c>
      <c r="N56" s="35">
        <v>-1.07646035030484E-3</v>
      </c>
      <c r="O56" s="35">
        <v>-1.2797319795936301E-3</v>
      </c>
    </row>
    <row r="57" spans="1:15" x14ac:dyDescent="0.3">
      <c r="A57" s="153"/>
      <c r="B57" s="128"/>
      <c r="C57" s="34" t="s">
        <v>8</v>
      </c>
      <c r="D57" s="35">
        <v>0.25973328948020902</v>
      </c>
      <c r="E57" s="35">
        <v>0.25708076357841497</v>
      </c>
      <c r="F57" s="35">
        <v>0.21711492538452101</v>
      </c>
      <c r="G57" s="35">
        <v>0.26526534557342502</v>
      </c>
      <c r="H57" s="35">
        <v>0.37674809999999997</v>
      </c>
      <c r="I57" s="35">
        <v>0.71067744493484497</v>
      </c>
      <c r="J57" s="35">
        <v>0.71515262126922596</v>
      </c>
      <c r="K57" s="35">
        <v>0.63585633039474498</v>
      </c>
      <c r="L57" s="35">
        <v>0.527629435062408</v>
      </c>
      <c r="M57" s="35">
        <v>0.31266549229621898</v>
      </c>
      <c r="N57" s="35">
        <v>0.29085674881935097</v>
      </c>
      <c r="O57" s="35">
        <v>0.32350119948387102</v>
      </c>
    </row>
    <row r="58" spans="1:15" x14ac:dyDescent="0.3">
      <c r="A58" s="153"/>
      <c r="B58" s="128"/>
      <c r="C58" s="34" t="s">
        <v>9</v>
      </c>
      <c r="D58" s="35">
        <v>5.3708437830209697E-2</v>
      </c>
      <c r="E58" s="35">
        <v>4.78921346366405E-2</v>
      </c>
      <c r="F58" s="35">
        <v>-2.8740219771861999E-2</v>
      </c>
      <c r="G58" s="35">
        <v>-2.0406318828463599E-2</v>
      </c>
      <c r="H58" s="35">
        <v>-2.2141733999999996E-2</v>
      </c>
      <c r="I58" s="35">
        <v>0.167153745889664</v>
      </c>
      <c r="J58" s="35">
        <v>0.102585539221764</v>
      </c>
      <c r="K58" s="35">
        <v>3.6913946270942702E-2</v>
      </c>
      <c r="L58" s="35">
        <v>0.13452924787998199</v>
      </c>
      <c r="M58" s="35">
        <v>5.9113252907991402E-2</v>
      </c>
      <c r="N58" s="35">
        <v>3.0760431662201899E-2</v>
      </c>
      <c r="O58" s="35">
        <v>3.3361747860908501E-2</v>
      </c>
    </row>
    <row r="59" spans="1:15" x14ac:dyDescent="0.3">
      <c r="A59" s="153"/>
      <c r="B59" s="128"/>
      <c r="C59" s="34" t="s">
        <v>10</v>
      </c>
      <c r="D59" s="35">
        <v>0.35764902830123901</v>
      </c>
      <c r="E59" s="35">
        <v>0.34747475385665899</v>
      </c>
      <c r="F59" s="35">
        <v>0.133178740739822</v>
      </c>
      <c r="G59" s="35">
        <v>0.184543326497078</v>
      </c>
      <c r="H59" s="35">
        <v>0.48594930768013</v>
      </c>
      <c r="I59" s="35">
        <v>0.82897603511810303</v>
      </c>
      <c r="J59" s="35">
        <v>0.85270988941192605</v>
      </c>
      <c r="K59" s="35">
        <v>0.66635602712631203</v>
      </c>
      <c r="L59" s="35">
        <v>0.25237178802490201</v>
      </c>
      <c r="M59" s="35">
        <v>0.341165691614151</v>
      </c>
      <c r="N59" s="35">
        <v>0.30325204133987399</v>
      </c>
      <c r="O59" s="35">
        <v>0.36308482289314298</v>
      </c>
    </row>
    <row r="60" spans="1:15" x14ac:dyDescent="0.3">
      <c r="A60" s="153"/>
      <c r="B60" s="128"/>
      <c r="C60" s="34" t="s">
        <v>11</v>
      </c>
      <c r="D60" s="35">
        <v>0.30503666400909402</v>
      </c>
      <c r="E60" s="35">
        <v>0.297257930040359</v>
      </c>
      <c r="F60" s="35">
        <v>0.18466000258922599</v>
      </c>
      <c r="G60" s="35">
        <v>0.24483253061771401</v>
      </c>
      <c r="H60" s="35">
        <v>0.45752963423728898</v>
      </c>
      <c r="I60" s="35">
        <v>0.716319620609283</v>
      </c>
      <c r="J60" s="35">
        <v>0.67530649900436401</v>
      </c>
      <c r="K60" s="35">
        <v>0.58756124973297097</v>
      </c>
      <c r="L60" s="35">
        <v>0.45829263329505898</v>
      </c>
      <c r="M60" s="35">
        <v>0.33357039093971302</v>
      </c>
      <c r="N60" s="35">
        <v>0.30649265646934498</v>
      </c>
      <c r="O60" s="35">
        <v>0.35799562931060802</v>
      </c>
    </row>
    <row r="61" spans="1:15" x14ac:dyDescent="0.3">
      <c r="A61" s="153"/>
      <c r="B61" s="128"/>
      <c r="C61" s="34" t="s">
        <v>12</v>
      </c>
      <c r="D61" s="35">
        <v>0.71647828817367598</v>
      </c>
      <c r="E61" s="35">
        <v>0.68770611286163297</v>
      </c>
      <c r="F61" s="35">
        <v>0.40031072497367898</v>
      </c>
      <c r="G61" s="35">
        <v>0.54699844121932995</v>
      </c>
      <c r="H61" s="35">
        <v>1.16679275035858</v>
      </c>
      <c r="I61" s="35">
        <v>1.75719118118286</v>
      </c>
      <c r="J61" s="35">
        <v>1.7175312042236299</v>
      </c>
      <c r="K61" s="35">
        <v>1.3674952983856199</v>
      </c>
      <c r="L61" s="35">
        <v>1.1295130252838099</v>
      </c>
      <c r="M61" s="35">
        <v>0.79524695873260498</v>
      </c>
      <c r="N61" s="35">
        <v>0.70578855276107799</v>
      </c>
      <c r="O61" s="35">
        <v>0.80341738462448098</v>
      </c>
    </row>
    <row r="62" spans="1:15" x14ac:dyDescent="0.3">
      <c r="A62" s="153"/>
      <c r="B62" s="128"/>
      <c r="C62" s="34" t="s">
        <v>13</v>
      </c>
      <c r="D62" s="36">
        <f>SUM(D54:D61)</f>
        <v>2.4690993352560326</v>
      </c>
      <c r="E62" s="36">
        <f t="shared" ref="E62:O62" si="13">SUM(E54:E61)</f>
        <v>2.3993047986878078</v>
      </c>
      <c r="F62" s="36">
        <f t="shared" si="13"/>
        <v>1.3790839794091878</v>
      </c>
      <c r="G62" s="36">
        <f t="shared" si="13"/>
        <v>1.8420538145583127</v>
      </c>
      <c r="H62" s="36">
        <f t="shared" si="13"/>
        <v>3.3625261657959991</v>
      </c>
      <c r="I62" s="36">
        <f t="shared" si="13"/>
        <v>6.4534546168288252</v>
      </c>
      <c r="J62" s="36">
        <f t="shared" si="13"/>
        <v>6.0893377287720751</v>
      </c>
      <c r="K62" s="36">
        <f t="shared" si="13"/>
        <v>5.1288644300075248</v>
      </c>
      <c r="L62" s="36">
        <f t="shared" si="13"/>
        <v>4.1109101110341646</v>
      </c>
      <c r="M62" s="36">
        <f t="shared" si="13"/>
        <v>2.764670360542369</v>
      </c>
      <c r="N62" s="36">
        <f t="shared" si="13"/>
        <v>2.4224029514007261</v>
      </c>
      <c r="O62" s="36">
        <f t="shared" si="13"/>
        <v>2.7802865246776483</v>
      </c>
    </row>
    <row r="63" spans="1:15" ht="15.6" customHeight="1" x14ac:dyDescent="0.3">
      <c r="A63" s="153" t="s">
        <v>14</v>
      </c>
      <c r="B63" s="128" t="s">
        <v>4</v>
      </c>
      <c r="C63" s="34" t="s">
        <v>5</v>
      </c>
      <c r="D63" s="35">
        <v>-0.12633740901946999</v>
      </c>
      <c r="E63" s="35">
        <v>-0.126337155699729</v>
      </c>
      <c r="F63" s="35">
        <v>-0.26169294118881198</v>
      </c>
      <c r="G63" s="35">
        <v>-0.28057760000228799</v>
      </c>
      <c r="H63" s="35">
        <v>-0.28635320141999998</v>
      </c>
      <c r="I63" s="35">
        <v>-0.13379697501659299</v>
      </c>
      <c r="J63" s="35">
        <v>-0.13323998451232899</v>
      </c>
      <c r="K63" s="35">
        <v>-0.13301904499530701</v>
      </c>
      <c r="L63" s="35">
        <v>-0.12995821237564001</v>
      </c>
      <c r="M63" s="35">
        <v>-0.121462479233741</v>
      </c>
      <c r="N63" s="35">
        <v>-0.10889408737421</v>
      </c>
      <c r="O63" s="35">
        <v>-0.119609251618385</v>
      </c>
    </row>
    <row r="64" spans="1:15" x14ac:dyDescent="0.3">
      <c r="A64" s="153"/>
      <c r="B64" s="128"/>
      <c r="C64" s="34" t="s">
        <v>6</v>
      </c>
      <c r="D64" s="35">
        <v>1.9607402086257899</v>
      </c>
      <c r="E64" s="35">
        <v>2.1353220939636199</v>
      </c>
      <c r="F64" s="35">
        <v>2.1732089519500701</v>
      </c>
      <c r="G64" s="35">
        <v>2.4439001083374001</v>
      </c>
      <c r="H64" s="35">
        <v>2.8143133500240003</v>
      </c>
      <c r="I64" s="35">
        <v>3.59686279296875</v>
      </c>
      <c r="J64" s="35">
        <v>3.6183221340179399</v>
      </c>
      <c r="K64" s="35">
        <v>3.6082227230071999</v>
      </c>
      <c r="L64" s="35">
        <v>3.0161931514739901</v>
      </c>
      <c r="M64" s="35">
        <v>2.6114730834960902</v>
      </c>
      <c r="N64" s="35">
        <v>1.9687014818191499</v>
      </c>
      <c r="O64" s="35">
        <v>1.8521046638488701</v>
      </c>
    </row>
    <row r="65" spans="1:15" x14ac:dyDescent="0.3">
      <c r="A65" s="153"/>
      <c r="B65" s="128"/>
      <c r="C65" s="34" t="s">
        <v>7</v>
      </c>
      <c r="D65" s="35">
        <v>1.7134660854935601E-2</v>
      </c>
      <c r="E65" s="35">
        <v>1.66485700756311E-2</v>
      </c>
      <c r="F65" s="35">
        <v>1.23334946110844E-2</v>
      </c>
      <c r="G65" s="35">
        <v>1.2117127887904601E-2</v>
      </c>
      <c r="H65" s="35">
        <v>1.2266351387999998E-2</v>
      </c>
      <c r="I65" s="35">
        <v>1.62045173346996E-2</v>
      </c>
      <c r="J65" s="35">
        <v>1.6958961263298902E-2</v>
      </c>
      <c r="K65" s="35">
        <v>1.6613939777016602E-2</v>
      </c>
      <c r="L65" s="35">
        <v>1.57183967530727E-2</v>
      </c>
      <c r="M65" s="35">
        <v>1.45351374521851E-2</v>
      </c>
      <c r="N65" s="35">
        <v>1.4013928361237001E-2</v>
      </c>
      <c r="O65" s="35">
        <v>1.4807833358645399E-2</v>
      </c>
    </row>
    <row r="66" spans="1:15" x14ac:dyDescent="0.3">
      <c r="A66" s="153"/>
      <c r="B66" s="128"/>
      <c r="C66" s="34" t="s">
        <v>8</v>
      </c>
      <c r="D66" s="35">
        <v>0.54488599300384499</v>
      </c>
      <c r="E66" s="35">
        <v>0.57697868347167902</v>
      </c>
      <c r="F66" s="35">
        <v>0.53476971387863104</v>
      </c>
      <c r="G66" s="35">
        <v>0.60329765081405595</v>
      </c>
      <c r="H66" s="35">
        <v>0.69072714152000003</v>
      </c>
      <c r="I66" s="35">
        <v>0.95170694589614802</v>
      </c>
      <c r="J66" s="35">
        <v>0.94905316829681297</v>
      </c>
      <c r="K66" s="35">
        <v>0.95685631036758401</v>
      </c>
      <c r="L66" s="35">
        <v>0.84042805433273304</v>
      </c>
      <c r="M66" s="35">
        <v>0.70940917730331399</v>
      </c>
      <c r="N66" s="35">
        <v>0.55978494882583596</v>
      </c>
      <c r="O66" s="35">
        <v>0.50280696153640703</v>
      </c>
    </row>
    <row r="67" spans="1:15" x14ac:dyDescent="0.3">
      <c r="A67" s="153"/>
      <c r="B67" s="128"/>
      <c r="C67" s="34" t="s">
        <v>9</v>
      </c>
      <c r="D67" s="35">
        <v>0.269916921854019</v>
      </c>
      <c r="E67" s="35">
        <v>0.26087060570716802</v>
      </c>
      <c r="F67" s="35">
        <v>0.222238764166831</v>
      </c>
      <c r="G67" s="35">
        <v>0.24426594376564001</v>
      </c>
      <c r="H67" s="35">
        <v>0.26340749990400003</v>
      </c>
      <c r="I67" s="35">
        <v>0.346348285675048</v>
      </c>
      <c r="J67" s="35">
        <v>0.33792719244956898</v>
      </c>
      <c r="K67" s="35">
        <v>0.33643791079521101</v>
      </c>
      <c r="L67" s="35">
        <v>0.33693227171897799</v>
      </c>
      <c r="M67" s="35">
        <v>0.30065950751304599</v>
      </c>
      <c r="N67" s="35">
        <v>0.23997323215007699</v>
      </c>
      <c r="O67" s="35">
        <v>0.247769579291343</v>
      </c>
    </row>
    <row r="68" spans="1:15" x14ac:dyDescent="0.3">
      <c r="A68" s="153"/>
      <c r="B68" s="128"/>
      <c r="C68" s="34" t="s">
        <v>10</v>
      </c>
      <c r="D68" s="35">
        <v>0.73414587974548295</v>
      </c>
      <c r="E68" s="35">
        <v>0.73064118623733498</v>
      </c>
      <c r="F68" s="35">
        <v>0.57200157642364502</v>
      </c>
      <c r="G68" s="35">
        <v>0.62775635719299305</v>
      </c>
      <c r="H68" s="35">
        <v>0.99578809738159102</v>
      </c>
      <c r="I68" s="35">
        <v>1.09446036815643</v>
      </c>
      <c r="J68" s="35">
        <v>1.0873234272003101</v>
      </c>
      <c r="K68" s="35">
        <v>1.12474048137664</v>
      </c>
      <c r="L68" s="35">
        <v>0.99333405494689897</v>
      </c>
      <c r="M68" s="35">
        <v>0.89455914497375399</v>
      </c>
      <c r="N68" s="35">
        <v>0.679737329483032</v>
      </c>
      <c r="O68" s="35">
        <v>0.69860398769378595</v>
      </c>
    </row>
    <row r="69" spans="1:15" x14ac:dyDescent="0.3">
      <c r="A69" s="153"/>
      <c r="B69" s="128"/>
      <c r="C69" s="34" t="s">
        <v>11</v>
      </c>
      <c r="D69" s="35">
        <v>0.95632612705230702</v>
      </c>
      <c r="E69" s="35">
        <v>0.96093440055847101</v>
      </c>
      <c r="F69" s="35">
        <v>0.91545009613037098</v>
      </c>
      <c r="G69" s="35">
        <v>0.98326712846755904</v>
      </c>
      <c r="H69" s="35">
        <v>1.3412883281707699</v>
      </c>
      <c r="I69" s="35">
        <v>1.41107285022735</v>
      </c>
      <c r="J69" s="35">
        <v>1.4061243534088099</v>
      </c>
      <c r="K69" s="35">
        <v>1.43953168392181</v>
      </c>
      <c r="L69" s="35">
        <v>1.30981504917144</v>
      </c>
      <c r="M69" s="35">
        <v>1.3722687959671001</v>
      </c>
      <c r="N69" s="35">
        <v>0.89163452386856001</v>
      </c>
      <c r="O69" s="35">
        <v>0.91309732198715199</v>
      </c>
    </row>
    <row r="70" spans="1:15" x14ac:dyDescent="0.3">
      <c r="A70" s="153"/>
      <c r="B70" s="128"/>
      <c r="C70" s="34" t="s">
        <v>12</v>
      </c>
      <c r="D70" s="35">
        <v>2.7830507755279501</v>
      </c>
      <c r="E70" s="35">
        <v>2.9400241374969398</v>
      </c>
      <c r="F70" s="35">
        <v>2.5170586109161301</v>
      </c>
      <c r="G70" s="35">
        <v>2.8147203922271702</v>
      </c>
      <c r="H70" s="35">
        <v>3</v>
      </c>
      <c r="I70" s="35">
        <v>4.4316668510437003</v>
      </c>
      <c r="J70" s="35">
        <v>4.3969235420226997</v>
      </c>
      <c r="K70" s="35">
        <v>4.8153657913207999</v>
      </c>
      <c r="L70" s="35">
        <v>4.4948272705078098</v>
      </c>
      <c r="M70" s="35">
        <v>3.7748539447784402</v>
      </c>
      <c r="N70" s="35">
        <v>2.8086864948272701</v>
      </c>
      <c r="O70" s="35">
        <v>2.5743732452392498</v>
      </c>
    </row>
    <row r="71" spans="1:15" x14ac:dyDescent="0.3">
      <c r="A71" s="153"/>
      <c r="B71" s="128"/>
      <c r="C71" s="34" t="s">
        <v>13</v>
      </c>
      <c r="D71" s="36">
        <f>SUM(D63:D70)</f>
        <v>7.139863157644859</v>
      </c>
      <c r="E71" s="36">
        <f t="shared" ref="E71" si="14">SUM(E63:E70)</f>
        <v>7.4950825218111152</v>
      </c>
      <c r="F71" s="36">
        <f t="shared" ref="F71" si="15">SUM(F63:F70)</f>
        <v>6.6853682668879504</v>
      </c>
      <c r="G71" s="36">
        <f t="shared" ref="G71" si="16">SUM(G63:G70)</f>
        <v>7.4487471086904353</v>
      </c>
      <c r="H71" s="36">
        <f t="shared" ref="H71" si="17">SUM(H63:H70)</f>
        <v>8.8314375669683614</v>
      </c>
      <c r="I71" s="36">
        <f t="shared" ref="I71" si="18">SUM(I63:I70)</f>
        <v>11.714525636285533</v>
      </c>
      <c r="J71" s="36">
        <f t="shared" ref="J71" si="19">SUM(J63:J70)</f>
        <v>11.679392794147113</v>
      </c>
      <c r="K71" s="36">
        <f t="shared" ref="K71" si="20">SUM(K63:K70)</f>
        <v>12.164749795570955</v>
      </c>
      <c r="L71" s="36">
        <f t="shared" ref="L71" si="21">SUM(L63:L70)</f>
        <v>10.877290036529283</v>
      </c>
      <c r="M71" s="36">
        <f t="shared" ref="M71" si="22">SUM(M63:M70)</f>
        <v>9.5562963122501898</v>
      </c>
      <c r="N71" s="36">
        <f t="shared" ref="N71" si="23">SUM(N63:N70)</f>
        <v>7.0536378519609517</v>
      </c>
      <c r="O71" s="36">
        <f t="shared" ref="O71" si="24">SUM(O63:O70)</f>
        <v>6.6839543413370679</v>
      </c>
    </row>
    <row r="72" spans="1:15" x14ac:dyDescent="0.3">
      <c r="A72" s="124" t="s">
        <v>15</v>
      </c>
      <c r="B72" s="168" t="s">
        <v>16</v>
      </c>
      <c r="C72" s="108" t="s">
        <v>5</v>
      </c>
      <c r="D72" s="35">
        <v>16.126034833490799</v>
      </c>
      <c r="E72" s="35">
        <v>14.5078188031911</v>
      </c>
      <c r="F72" s="35">
        <v>15.0006259381771</v>
      </c>
      <c r="G72" s="35">
        <v>15.088588669896099</v>
      </c>
      <c r="H72" s="35">
        <v>13.970200999081136</v>
      </c>
      <c r="I72" s="35">
        <v>16.172877460718102</v>
      </c>
      <c r="J72" s="35">
        <v>13.7023873440921</v>
      </c>
      <c r="K72" s="35">
        <v>12.1904159039258</v>
      </c>
      <c r="L72" s="35">
        <v>15.531138658523499</v>
      </c>
      <c r="M72" s="35">
        <v>11.679870337247801</v>
      </c>
      <c r="N72" s="35">
        <v>22.484379895031399</v>
      </c>
      <c r="O72" s="35">
        <v>21.270257756113999</v>
      </c>
    </row>
    <row r="73" spans="1:15" x14ac:dyDescent="0.3">
      <c r="A73" s="125"/>
      <c r="B73" s="169"/>
      <c r="C73" s="108" t="s">
        <v>6</v>
      </c>
      <c r="D73" s="35">
        <v>1.4239205494523</v>
      </c>
      <c r="E73" s="35">
        <v>1.3553614318370799</v>
      </c>
      <c r="F73" s="35">
        <v>2.11981753632426</v>
      </c>
      <c r="G73" s="35">
        <v>1.2263967506587501</v>
      </c>
      <c r="H73" s="35">
        <v>2.2914724743459374</v>
      </c>
      <c r="I73" s="35">
        <v>3.98871529102325</v>
      </c>
      <c r="J73" s="35">
        <v>4.3741594702005298</v>
      </c>
      <c r="K73" s="35">
        <v>2.6833643913268999</v>
      </c>
      <c r="L73" s="35">
        <v>3.0277197510003999</v>
      </c>
      <c r="M73" s="35">
        <v>2.2262453325092699</v>
      </c>
      <c r="N73" s="35">
        <v>1.7794552706182001</v>
      </c>
      <c r="O73" s="35">
        <v>1.8162020500749301</v>
      </c>
    </row>
    <row r="74" spans="1:15" x14ac:dyDescent="0.3">
      <c r="A74" s="125"/>
      <c r="B74" s="169"/>
      <c r="C74" s="108" t="s">
        <v>7</v>
      </c>
      <c r="D74" s="35">
        <v>0.23491238313727</v>
      </c>
      <c r="E74" s="35">
        <v>0.219459549989551</v>
      </c>
      <c r="F74" s="35">
        <v>0.23669936927035401</v>
      </c>
      <c r="G74" s="35">
        <v>0.243633592501282</v>
      </c>
      <c r="H74" s="35">
        <v>0.21593572197016328</v>
      </c>
      <c r="I74" s="35">
        <v>0.267404821701347</v>
      </c>
      <c r="J74" s="35">
        <v>0.231315981509396</v>
      </c>
      <c r="K74" s="35">
        <v>0.19158179813530199</v>
      </c>
      <c r="L74" s="35">
        <v>0.209997437312267</v>
      </c>
      <c r="M74" s="35">
        <v>0.15869970805943001</v>
      </c>
      <c r="N74" s="35">
        <v>0.36180332861840703</v>
      </c>
      <c r="O74" s="35">
        <v>0.32950996106956099</v>
      </c>
    </row>
    <row r="75" spans="1:15" x14ac:dyDescent="0.3">
      <c r="A75" s="125"/>
      <c r="B75" s="169"/>
      <c r="C75" s="108" t="s">
        <v>8</v>
      </c>
      <c r="D75" s="35">
        <v>0.51884162845089998</v>
      </c>
      <c r="E75" s="35">
        <v>0.285380655433982</v>
      </c>
      <c r="F75" s="35">
        <v>0.51194928120821703</v>
      </c>
      <c r="G75" s="35">
        <v>0.33688971679657598</v>
      </c>
      <c r="H75" s="35">
        <v>0.79483850938267997</v>
      </c>
      <c r="I75" s="35">
        <v>1.18939210101962</v>
      </c>
      <c r="J75" s="35">
        <v>1.3873846493661399</v>
      </c>
      <c r="K75" s="35">
        <v>1.31921528838574</v>
      </c>
      <c r="L75" s="35">
        <v>1.62480816617608</v>
      </c>
      <c r="M75" s="35">
        <v>1.19993107207119</v>
      </c>
      <c r="N75" s="35">
        <v>0.74699886050075204</v>
      </c>
      <c r="O75" s="35">
        <v>0.67793691903352704</v>
      </c>
    </row>
    <row r="76" spans="1:15" x14ac:dyDescent="0.3">
      <c r="A76" s="125"/>
      <c r="B76" s="169"/>
      <c r="C76" s="108" t="s">
        <v>9</v>
      </c>
      <c r="D76" s="35">
        <v>2.66097647324204</v>
      </c>
      <c r="E76" s="35">
        <v>2.45952208340168</v>
      </c>
      <c r="F76" s="35">
        <v>2.4006831832229998</v>
      </c>
      <c r="G76" s="35">
        <v>2.3924322668462898</v>
      </c>
      <c r="H76" s="35">
        <v>1.8273529443889855</v>
      </c>
      <c r="I76" s="35">
        <v>2.1694311909377499</v>
      </c>
      <c r="J76" s="35">
        <v>2.0187391117215099</v>
      </c>
      <c r="K76" s="35">
        <v>2.01088596135377</v>
      </c>
      <c r="L76" s="35">
        <v>2.8292785920202701</v>
      </c>
      <c r="M76" s="35">
        <v>2.1551307737827301</v>
      </c>
      <c r="N76" s="35">
        <v>3.5783019848167799</v>
      </c>
      <c r="O76" s="35">
        <v>3.4078997485339602</v>
      </c>
    </row>
    <row r="77" spans="1:15" x14ac:dyDescent="0.3">
      <c r="A77" s="125"/>
      <c r="B77" s="169"/>
      <c r="C77" s="108" t="s">
        <v>10</v>
      </c>
      <c r="D77" s="35">
        <v>1.95948293805122</v>
      </c>
      <c r="E77" s="35">
        <v>1.6530064977705401</v>
      </c>
      <c r="F77" s="35">
        <v>1.6573637649416899</v>
      </c>
      <c r="G77" s="35">
        <v>1.6913751754909701</v>
      </c>
      <c r="H77" s="35">
        <v>2.6268213320523501</v>
      </c>
      <c r="I77" s="35">
        <v>3.1623392514884401</v>
      </c>
      <c r="J77" s="35">
        <v>2.9560187067836501</v>
      </c>
      <c r="K77" s="35">
        <v>2.67053063213825</v>
      </c>
      <c r="L77" s="35">
        <v>2.42972463741898</v>
      </c>
      <c r="M77" s="35">
        <v>1.8040657825767901</v>
      </c>
      <c r="N77" s="35">
        <v>2.3147778455168</v>
      </c>
      <c r="O77" s="35">
        <v>2.4518246687948699</v>
      </c>
    </row>
    <row r="78" spans="1:15" x14ac:dyDescent="0.3">
      <c r="A78" s="125"/>
      <c r="B78" s="169"/>
      <c r="C78" s="108" t="s">
        <v>11</v>
      </c>
      <c r="D78" s="35">
        <v>0.94580631703138296</v>
      </c>
      <c r="E78" s="35">
        <v>0.58439546637237005</v>
      </c>
      <c r="F78" s="35">
        <v>0.829118827357888</v>
      </c>
      <c r="G78" s="35">
        <v>0.64669790584594</v>
      </c>
      <c r="H78" s="35">
        <v>0.64947976714465783</v>
      </c>
      <c r="I78" s="35">
        <v>1.6274447105824901</v>
      </c>
      <c r="J78" s="35">
        <v>1.5569151006638999</v>
      </c>
      <c r="K78" s="35">
        <v>1.1454656533896901</v>
      </c>
      <c r="L78" s="35">
        <v>1.25751349097117</v>
      </c>
      <c r="M78" s="35">
        <v>1.01706968061625</v>
      </c>
      <c r="N78" s="35">
        <v>0.87635708763264097</v>
      </c>
      <c r="O78" s="35">
        <v>1.23861195147037</v>
      </c>
    </row>
    <row r="79" spans="1:15" x14ac:dyDescent="0.3">
      <c r="A79" s="125"/>
      <c r="B79" s="169"/>
      <c r="C79" s="108" t="s">
        <v>12</v>
      </c>
      <c r="D79" s="35">
        <v>2.3786190152168198</v>
      </c>
      <c r="E79" s="35">
        <v>2.1902548670768698</v>
      </c>
      <c r="F79" s="35">
        <v>2.62067322432994</v>
      </c>
      <c r="G79" s="35">
        <v>2.2935322672128602</v>
      </c>
      <c r="H79" s="35">
        <v>4</v>
      </c>
      <c r="I79" s="35">
        <v>4.6235818564891797</v>
      </c>
      <c r="J79" s="35">
        <v>4.69172002375125</v>
      </c>
      <c r="K79" s="35">
        <v>3.3236181214451701</v>
      </c>
      <c r="L79" s="35">
        <v>4.3152845948934502</v>
      </c>
      <c r="M79" s="35">
        <v>3.3434497565030998</v>
      </c>
      <c r="N79" s="35">
        <v>3.4901361912488902</v>
      </c>
      <c r="O79" s="35">
        <v>3.27009467035532</v>
      </c>
    </row>
    <row r="80" spans="1:15" x14ac:dyDescent="0.3">
      <c r="A80" s="126"/>
      <c r="B80" s="170"/>
      <c r="C80" s="108" t="s">
        <v>13</v>
      </c>
      <c r="D80" s="36">
        <f>SUM(D72:D79)</f>
        <v>26.248594138072736</v>
      </c>
      <c r="E80" s="36">
        <f t="shared" ref="E80:O80" si="25">SUM(E72:E79)</f>
        <v>23.255199355073174</v>
      </c>
      <c r="F80" s="36">
        <f t="shared" si="25"/>
        <v>25.376931124832449</v>
      </c>
      <c r="G80" s="36">
        <f t="shared" si="25"/>
        <v>23.919546345248769</v>
      </c>
      <c r="H80" s="36">
        <f t="shared" si="25"/>
        <v>26.376101748365908</v>
      </c>
      <c r="I80" s="36">
        <f t="shared" si="25"/>
        <v>33.201186683960181</v>
      </c>
      <c r="J80" s="36">
        <f t="shared" si="25"/>
        <v>30.918640388088477</v>
      </c>
      <c r="K80" s="36">
        <f t="shared" si="25"/>
        <v>25.535077750100619</v>
      </c>
      <c r="L80" s="36">
        <f t="shared" si="25"/>
        <v>31.225465328316119</v>
      </c>
      <c r="M80" s="36">
        <f t="shared" si="25"/>
        <v>23.584462443366554</v>
      </c>
      <c r="N80" s="36">
        <f t="shared" si="25"/>
        <v>35.632210463983867</v>
      </c>
      <c r="O80" s="36">
        <f t="shared" si="25"/>
        <v>34.462337725446545</v>
      </c>
    </row>
    <row r="81" spans="1:15" ht="15.6" customHeight="1" x14ac:dyDescent="0.3">
      <c r="A81" s="124" t="s">
        <v>17</v>
      </c>
      <c r="B81" s="168" t="s">
        <v>16</v>
      </c>
      <c r="C81" s="108" t="s">
        <v>5</v>
      </c>
      <c r="D81" s="35">
        <v>0.47386799999999796</v>
      </c>
      <c r="E81" s="35">
        <v>0.487505999999999</v>
      </c>
      <c r="F81" s="35">
        <v>0.43181599999999898</v>
      </c>
      <c r="G81" s="35">
        <v>0.44799899999999898</v>
      </c>
      <c r="H81" s="35">
        <v>-0.59967599999999988</v>
      </c>
      <c r="I81" s="35">
        <v>0.93586899999999895</v>
      </c>
      <c r="J81" s="35">
        <v>0.89670599999999878</v>
      </c>
      <c r="K81" s="35">
        <v>0.92157100000000003</v>
      </c>
      <c r="L81" s="35">
        <v>0.88709499999999797</v>
      </c>
      <c r="M81" s="35">
        <v>-0.55248899999999901</v>
      </c>
      <c r="N81" s="35">
        <v>0.70999800000000002</v>
      </c>
      <c r="O81" s="35">
        <v>0.65383599999999986</v>
      </c>
    </row>
    <row r="82" spans="1:15" x14ac:dyDescent="0.3">
      <c r="A82" s="125"/>
      <c r="B82" s="169"/>
      <c r="C82" s="108" t="s">
        <v>6</v>
      </c>
      <c r="D82" s="35">
        <v>0.15566999999999998</v>
      </c>
      <c r="E82" s="35">
        <v>0.15649599999999991</v>
      </c>
      <c r="F82" s="35">
        <v>0.14805299999999999</v>
      </c>
      <c r="G82" s="35">
        <v>0.15872599999999981</v>
      </c>
      <c r="H82" s="35">
        <v>-0.33854899999999988</v>
      </c>
      <c r="I82" s="35">
        <v>0.45675699999999986</v>
      </c>
      <c r="J82" s="35">
        <v>0.46173999999999993</v>
      </c>
      <c r="K82" s="35">
        <v>0.48137999999999992</v>
      </c>
      <c r="L82" s="35">
        <v>0.38547499999999979</v>
      </c>
      <c r="M82" s="35">
        <v>-0.2546529999999988</v>
      </c>
      <c r="N82" s="35">
        <v>0.21159299999999898</v>
      </c>
      <c r="O82" s="35">
        <v>0.17717899999999998</v>
      </c>
    </row>
    <row r="83" spans="1:15" x14ac:dyDescent="0.3">
      <c r="A83" s="125"/>
      <c r="B83" s="169"/>
      <c r="C83" s="108" t="s">
        <v>7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2.5469999999999898E-3</v>
      </c>
      <c r="O83" s="35">
        <v>2.3760000000000001E-3</v>
      </c>
    </row>
    <row r="84" spans="1:15" x14ac:dyDescent="0.3">
      <c r="A84" s="125"/>
      <c r="B84" s="169"/>
      <c r="C84" s="108" t="s">
        <v>8</v>
      </c>
      <c r="D84" s="35">
        <v>5.4580000000000002E-3</v>
      </c>
      <c r="E84" s="35">
        <v>6.9859999999999905E-3</v>
      </c>
      <c r="F84" s="35">
        <v>7.1280000000000007E-3</v>
      </c>
      <c r="G84" s="35">
        <v>8.2200000000000016E-3</v>
      </c>
      <c r="H84" s="35">
        <v>-2.5736999999999888E-2</v>
      </c>
      <c r="I84" s="35">
        <v>3.3270999999999981E-2</v>
      </c>
      <c r="J84" s="35">
        <v>2.8840999999999881E-2</v>
      </c>
      <c r="K84" s="35">
        <v>3.0361999999999993E-2</v>
      </c>
      <c r="L84" s="35">
        <v>2.5010999999999971E-2</v>
      </c>
      <c r="M84" s="35">
        <v>-1.709299999999999E-2</v>
      </c>
      <c r="N84" s="35">
        <v>3.1883999999999899E-2</v>
      </c>
      <c r="O84" s="35">
        <v>2.7422299999999896E-2</v>
      </c>
    </row>
    <row r="85" spans="1:15" x14ac:dyDescent="0.3">
      <c r="A85" s="125"/>
      <c r="B85" s="169"/>
      <c r="C85" s="108" t="s">
        <v>9</v>
      </c>
      <c r="D85" s="35">
        <v>1.8576999999999899E-2</v>
      </c>
      <c r="E85" s="35">
        <v>2.0507999999999998E-2</v>
      </c>
      <c r="F85" s="35">
        <v>1.8151E-2</v>
      </c>
      <c r="G85" s="35">
        <v>1.8838000000000001E-2</v>
      </c>
      <c r="H85" s="35">
        <v>-2.7227000000000001E-2</v>
      </c>
      <c r="I85" s="35">
        <v>4.8072999999999991E-2</v>
      </c>
      <c r="J85" s="35">
        <v>4.3626000000000005E-2</v>
      </c>
      <c r="K85" s="35">
        <v>4.4635999999999988E-2</v>
      </c>
      <c r="L85" s="35">
        <v>4.4190999999999994E-2</v>
      </c>
      <c r="M85" s="35">
        <v>-2.4937999999999998E-2</v>
      </c>
      <c r="N85" s="35">
        <v>6.1441999999999899E-2</v>
      </c>
      <c r="O85" s="35">
        <v>5.6782999999999896E-2</v>
      </c>
    </row>
    <row r="86" spans="1:15" x14ac:dyDescent="0.3">
      <c r="A86" s="125"/>
      <c r="B86" s="169"/>
      <c r="C86" s="108" t="s">
        <v>10</v>
      </c>
      <c r="D86" s="35">
        <v>3.6758899999999803E-2</v>
      </c>
      <c r="E86" s="35">
        <v>3.6377099999999898E-2</v>
      </c>
      <c r="F86" s="35">
        <v>3.1088200000000003E-2</v>
      </c>
      <c r="G86" s="35">
        <v>3.1351599999999896E-2</v>
      </c>
      <c r="H86" s="35">
        <v>-4.1558999999999999E-2</v>
      </c>
      <c r="I86" s="35">
        <v>6.6822999999999994E-2</v>
      </c>
      <c r="J86" s="35">
        <v>6.3340999999999897E-2</v>
      </c>
      <c r="K86" s="35">
        <v>6.6110999999999989E-2</v>
      </c>
      <c r="L86" s="35">
        <v>5.7119000000000003E-2</v>
      </c>
      <c r="M86" s="35">
        <v>-3.8338999999999991E-2</v>
      </c>
      <c r="N86" s="35">
        <v>5.2776599999999903E-2</v>
      </c>
      <c r="O86" s="35">
        <v>4.8464899999999901E-2</v>
      </c>
    </row>
    <row r="87" spans="1:15" x14ac:dyDescent="0.3">
      <c r="A87" s="125"/>
      <c r="B87" s="169"/>
      <c r="C87" s="108" t="s">
        <v>11</v>
      </c>
      <c r="D87" s="35">
        <v>2.9286999999999896E-2</v>
      </c>
      <c r="E87" s="35">
        <v>2.9699E-2</v>
      </c>
      <c r="F87" s="35">
        <v>2.4842999999999889E-2</v>
      </c>
      <c r="G87" s="35">
        <v>2.6210999999999998E-2</v>
      </c>
      <c r="H87" s="35">
        <v>-4.1865999999999993E-2</v>
      </c>
      <c r="I87" s="35">
        <v>5.9521999999999992E-2</v>
      </c>
      <c r="J87" s="35">
        <v>6.035900000000001E-2</v>
      </c>
      <c r="K87" s="35">
        <v>6.9479999999999806E-2</v>
      </c>
      <c r="L87" s="35">
        <v>6.2344999999999998E-2</v>
      </c>
      <c r="M87" s="35">
        <v>-4.2191999999999903E-2</v>
      </c>
      <c r="N87" s="35">
        <v>3.33879999999998E-2</v>
      </c>
      <c r="O87" s="35">
        <v>3.1387999999999798E-2</v>
      </c>
    </row>
    <row r="88" spans="1:15" x14ac:dyDescent="0.3">
      <c r="A88" s="125"/>
      <c r="B88" s="169"/>
      <c r="C88" s="108" t="s">
        <v>12</v>
      </c>
      <c r="D88" s="35">
        <v>0.12131999999999989</v>
      </c>
      <c r="E88" s="35">
        <v>0.1314789999999999</v>
      </c>
      <c r="F88" s="35">
        <v>0.113955</v>
      </c>
      <c r="G88" s="35">
        <v>0.11912300000000001</v>
      </c>
      <c r="H88" s="35">
        <v>-0.22655099999999978</v>
      </c>
      <c r="I88" s="35">
        <v>0.31824999999999992</v>
      </c>
      <c r="J88" s="35">
        <v>0.33655699999999977</v>
      </c>
      <c r="K88" s="35">
        <v>0.34879799999999983</v>
      </c>
      <c r="L88" s="35">
        <v>0.31527199999999878</v>
      </c>
      <c r="M88" s="35">
        <v>-0.1895609999999997</v>
      </c>
      <c r="N88" s="35">
        <v>0.23407299999999992</v>
      </c>
      <c r="O88" s="35">
        <v>0.220466</v>
      </c>
    </row>
    <row r="89" spans="1:15" x14ac:dyDescent="0.3">
      <c r="A89" s="126"/>
      <c r="B89" s="170"/>
      <c r="C89" s="108" t="s">
        <v>13</v>
      </c>
      <c r="D89" s="36">
        <f>SUM(D81:D88)</f>
        <v>0.84093889999999738</v>
      </c>
      <c r="E89" s="36">
        <f t="shared" ref="E89:O89" si="26">SUM(E81:E88)</f>
        <v>0.86905109999999863</v>
      </c>
      <c r="F89" s="36">
        <f t="shared" si="26"/>
        <v>0.7750341999999989</v>
      </c>
      <c r="G89" s="36">
        <f t="shared" si="26"/>
        <v>0.81046859999999876</v>
      </c>
      <c r="H89" s="36">
        <f t="shared" si="26"/>
        <v>-1.3011649999999992</v>
      </c>
      <c r="I89" s="36">
        <f t="shared" si="26"/>
        <v>1.918564999999999</v>
      </c>
      <c r="J89" s="36">
        <f t="shared" si="26"/>
        <v>1.8911699999999982</v>
      </c>
      <c r="K89" s="36">
        <f t="shared" si="26"/>
        <v>1.9623379999999995</v>
      </c>
      <c r="L89" s="36">
        <f t="shared" si="26"/>
        <v>1.7765079999999966</v>
      </c>
      <c r="M89" s="36">
        <f t="shared" si="26"/>
        <v>-1.1192649999999975</v>
      </c>
      <c r="N89" s="36">
        <f t="shared" si="26"/>
        <v>1.3377015999999984</v>
      </c>
      <c r="O89" s="36">
        <f t="shared" si="26"/>
        <v>1.2179151999999993</v>
      </c>
    </row>
    <row r="90" spans="1:15" ht="15.6" customHeight="1" x14ac:dyDescent="0.3">
      <c r="A90" s="118" t="s">
        <v>50</v>
      </c>
      <c r="B90" s="119"/>
      <c r="C90" s="38" t="s">
        <v>5</v>
      </c>
      <c r="D90" s="39">
        <f>SUM(D54,D63,D72,D81)</f>
        <v>16.540673049776981</v>
      </c>
      <c r="E90" s="39">
        <f t="shared" ref="E90:O90" si="27">SUM(E54,E63,E72,E81)</f>
        <v>14.926049811440384</v>
      </c>
      <c r="F90" s="39">
        <f t="shared" si="27"/>
        <v>15.075050357237807</v>
      </c>
      <c r="G90" s="39">
        <f t="shared" si="27"/>
        <v>15.171539425300573</v>
      </c>
      <c r="H90" s="39">
        <f t="shared" si="27"/>
        <v>13.022089101661136</v>
      </c>
      <c r="I90" s="39">
        <f t="shared" si="27"/>
        <v>17.306128836316056</v>
      </c>
      <c r="J90" s="39">
        <f t="shared" si="27"/>
        <v>14.633843269228665</v>
      </c>
      <c r="K90" s="39">
        <f t="shared" si="27"/>
        <v>13.037727920790577</v>
      </c>
      <c r="L90" s="39">
        <f t="shared" si="27"/>
        <v>16.638068522663055</v>
      </c>
      <c r="M90" s="39">
        <f t="shared" si="27"/>
        <v>11.105621707998228</v>
      </c>
      <c r="N90" s="39">
        <f t="shared" si="27"/>
        <v>23.109841195453232</v>
      </c>
      <c r="O90" s="39">
        <f t="shared" si="27"/>
        <v>21.824916360189071</v>
      </c>
    </row>
    <row r="91" spans="1:15" x14ac:dyDescent="0.3">
      <c r="A91" s="120"/>
      <c r="B91" s="121"/>
      <c r="C91" s="40" t="s">
        <v>6</v>
      </c>
      <c r="D91" s="39">
        <f t="shared" ref="D91:O98" si="28">SUM(D55,D64,D73,D82)</f>
        <v>4.2506993913483537</v>
      </c>
      <c r="E91" s="39">
        <f t="shared" si="28"/>
        <v>4.3529896554431868</v>
      </c>
      <c r="F91" s="39">
        <f t="shared" si="28"/>
        <v>5.0134037642447895</v>
      </c>
      <c r="G91" s="39">
        <f t="shared" si="28"/>
        <v>4.5379967435786703</v>
      </c>
      <c r="H91" s="39">
        <f t="shared" si="28"/>
        <v>5.7306933643699383</v>
      </c>
      <c r="I91" s="39">
        <f t="shared" si="28"/>
        <v>9.9840291052169796</v>
      </c>
      <c r="J91" s="39">
        <f t="shared" si="28"/>
        <v>10.311985371460901</v>
      </c>
      <c r="K91" s="39">
        <f t="shared" si="28"/>
        <v>8.5490265034484789</v>
      </c>
      <c r="L91" s="39">
        <f t="shared" si="28"/>
        <v>7.6883591167688197</v>
      </c>
      <c r="M91" s="39">
        <f t="shared" si="28"/>
        <v>5.4069888249905</v>
      </c>
      <c r="N91" s="39">
        <f t="shared" si="28"/>
        <v>4.7217213453404856</v>
      </c>
      <c r="O91" s="39">
        <f t="shared" si="28"/>
        <v>4.7252593307145707</v>
      </c>
    </row>
    <row r="92" spans="1:15" x14ac:dyDescent="0.3">
      <c r="A92" s="120"/>
      <c r="B92" s="121"/>
      <c r="C92" s="38" t="s">
        <v>7</v>
      </c>
      <c r="D92" s="39">
        <f t="shared" si="28"/>
        <v>0.25106441287789411</v>
      </c>
      <c r="E92" s="39">
        <f t="shared" si="28"/>
        <v>0.2351289301877838</v>
      </c>
      <c r="F92" s="39">
        <f t="shared" si="28"/>
        <v>0.24496703315526192</v>
      </c>
      <c r="G92" s="39">
        <f t="shared" si="28"/>
        <v>0.25206796987913477</v>
      </c>
      <c r="H92" s="39">
        <f t="shared" si="28"/>
        <v>0.22447633687816329</v>
      </c>
      <c r="I92" s="39">
        <f t="shared" si="28"/>
        <v>0.28387255629058838</v>
      </c>
      <c r="J92" s="39">
        <f t="shared" si="28"/>
        <v>0.24857324152253479</v>
      </c>
      <c r="K92" s="39">
        <f t="shared" si="28"/>
        <v>0.20805786503478785</v>
      </c>
      <c r="L92" s="39">
        <f t="shared" si="28"/>
        <v>0.22552552474371548</v>
      </c>
      <c r="M92" s="39">
        <f t="shared" si="28"/>
        <v>0.17251716059399752</v>
      </c>
      <c r="N92" s="39">
        <f t="shared" si="28"/>
        <v>0.37728779662933914</v>
      </c>
      <c r="O92" s="39">
        <f t="shared" si="28"/>
        <v>0.34541406244861272</v>
      </c>
    </row>
    <row r="93" spans="1:15" x14ac:dyDescent="0.3">
      <c r="A93" s="120"/>
      <c r="B93" s="121"/>
      <c r="C93" s="38" t="s">
        <v>8</v>
      </c>
      <c r="D93" s="39">
        <f t="shared" si="28"/>
        <v>1.328918910934954</v>
      </c>
      <c r="E93" s="39">
        <f t="shared" si="28"/>
        <v>1.1264261024840758</v>
      </c>
      <c r="F93" s="39">
        <f t="shared" si="28"/>
        <v>1.2709619204713691</v>
      </c>
      <c r="G93" s="39">
        <f t="shared" si="28"/>
        <v>1.2136727131840568</v>
      </c>
      <c r="H93" s="39">
        <f t="shared" si="28"/>
        <v>1.83657675090268</v>
      </c>
      <c r="I93" s="39">
        <f t="shared" si="28"/>
        <v>2.8850474918506128</v>
      </c>
      <c r="J93" s="39">
        <f t="shared" si="28"/>
        <v>3.0804314389321785</v>
      </c>
      <c r="K93" s="39">
        <f t="shared" si="28"/>
        <v>2.9422899291480689</v>
      </c>
      <c r="L93" s="39">
        <f t="shared" si="28"/>
        <v>3.0178766555712215</v>
      </c>
      <c r="M93" s="39">
        <f t="shared" si="28"/>
        <v>2.2049127416707233</v>
      </c>
      <c r="N93" s="39">
        <f t="shared" si="28"/>
        <v>1.6295245581459388</v>
      </c>
      <c r="O93" s="39">
        <f t="shared" si="28"/>
        <v>1.5316673800538048</v>
      </c>
    </row>
    <row r="94" spans="1:15" x14ac:dyDescent="0.3">
      <c r="A94" s="120"/>
      <c r="B94" s="121"/>
      <c r="C94" s="38" t="s">
        <v>9</v>
      </c>
      <c r="D94" s="39">
        <f t="shared" si="28"/>
        <v>3.003178832926269</v>
      </c>
      <c r="E94" s="39">
        <f t="shared" si="28"/>
        <v>2.7887928237454886</v>
      </c>
      <c r="F94" s="39">
        <f t="shared" si="28"/>
        <v>2.6123327276179689</v>
      </c>
      <c r="G94" s="39">
        <f t="shared" si="28"/>
        <v>2.6351298917834662</v>
      </c>
      <c r="H94" s="39">
        <f t="shared" si="28"/>
        <v>2.0413917102929857</v>
      </c>
      <c r="I94" s="39">
        <f t="shared" si="28"/>
        <v>2.7310062225024621</v>
      </c>
      <c r="J94" s="39">
        <f t="shared" si="28"/>
        <v>2.5028778433928429</v>
      </c>
      <c r="K94" s="39">
        <f t="shared" si="28"/>
        <v>2.4288738184199237</v>
      </c>
      <c r="L94" s="39">
        <f t="shared" si="28"/>
        <v>3.3449311116192302</v>
      </c>
      <c r="M94" s="39">
        <f t="shared" si="28"/>
        <v>2.4899655342037672</v>
      </c>
      <c r="N94" s="39">
        <f t="shared" si="28"/>
        <v>3.9104776486290587</v>
      </c>
      <c r="O94" s="39">
        <f t="shared" si="28"/>
        <v>3.7458140756862113</v>
      </c>
    </row>
    <row r="95" spans="1:15" x14ac:dyDescent="0.3">
      <c r="A95" s="120"/>
      <c r="B95" s="121"/>
      <c r="C95" s="38" t="s">
        <v>10</v>
      </c>
      <c r="D95" s="39">
        <f t="shared" si="28"/>
        <v>3.0880367460979414</v>
      </c>
      <c r="E95" s="39">
        <f t="shared" si="28"/>
        <v>2.7674995378645337</v>
      </c>
      <c r="F95" s="39">
        <f t="shared" si="28"/>
        <v>2.3936322821051572</v>
      </c>
      <c r="G95" s="39">
        <f t="shared" si="28"/>
        <v>2.535026459181041</v>
      </c>
      <c r="H95" s="39">
        <f t="shared" si="28"/>
        <v>4.0669997371140711</v>
      </c>
      <c r="I95" s="39">
        <f t="shared" si="28"/>
        <v>5.152598654762973</v>
      </c>
      <c r="J95" s="39">
        <f t="shared" si="28"/>
        <v>4.9593930233958865</v>
      </c>
      <c r="K95" s="39">
        <f t="shared" si="28"/>
        <v>4.5277381406412021</v>
      </c>
      <c r="L95" s="39">
        <f t="shared" si="28"/>
        <v>3.732549480390781</v>
      </c>
      <c r="M95" s="39">
        <f t="shared" si="28"/>
        <v>3.0014516191646949</v>
      </c>
      <c r="N95" s="39">
        <f t="shared" si="28"/>
        <v>3.3505438163397061</v>
      </c>
      <c r="O95" s="39">
        <f t="shared" si="28"/>
        <v>3.5619783793817987</v>
      </c>
    </row>
    <row r="96" spans="1:15" x14ac:dyDescent="0.3">
      <c r="A96" s="120"/>
      <c r="B96" s="121"/>
      <c r="C96" s="38" t="s">
        <v>11</v>
      </c>
      <c r="D96" s="39">
        <f t="shared" si="28"/>
        <v>2.2364561080927841</v>
      </c>
      <c r="E96" s="39">
        <f t="shared" si="28"/>
        <v>1.8722867969712</v>
      </c>
      <c r="F96" s="39">
        <f t="shared" si="28"/>
        <v>1.9540719260774848</v>
      </c>
      <c r="G96" s="39">
        <f t="shared" si="28"/>
        <v>1.901008564931213</v>
      </c>
      <c r="H96" s="39">
        <f t="shared" si="28"/>
        <v>2.4064317295527164</v>
      </c>
      <c r="I96" s="39">
        <f t="shared" si="28"/>
        <v>3.8143591814191233</v>
      </c>
      <c r="J96" s="39">
        <f t="shared" si="28"/>
        <v>3.6987049530770739</v>
      </c>
      <c r="K96" s="39">
        <f t="shared" si="28"/>
        <v>3.2420385870444708</v>
      </c>
      <c r="L96" s="39">
        <f t="shared" si="28"/>
        <v>3.0879661734376689</v>
      </c>
      <c r="M96" s="39">
        <f t="shared" si="28"/>
        <v>2.680716867523063</v>
      </c>
      <c r="N96" s="39">
        <f t="shared" si="28"/>
        <v>2.1078722679705462</v>
      </c>
      <c r="O96" s="39">
        <f t="shared" si="28"/>
        <v>2.5410929027681295</v>
      </c>
    </row>
    <row r="97" spans="1:15" x14ac:dyDescent="0.3">
      <c r="A97" s="120"/>
      <c r="B97" s="121"/>
      <c r="C97" s="38" t="s">
        <v>12</v>
      </c>
      <c r="D97" s="39">
        <f>SUM(D61,D70,D79,D88)</f>
        <v>5.9994680789184462</v>
      </c>
      <c r="E97" s="39">
        <f t="shared" si="28"/>
        <v>5.9494641174354426</v>
      </c>
      <c r="F97" s="39">
        <f t="shared" si="28"/>
        <v>5.6519975602197485</v>
      </c>
      <c r="G97" s="39">
        <f t="shared" si="28"/>
        <v>5.7743741006593599</v>
      </c>
      <c r="H97" s="39">
        <f t="shared" si="28"/>
        <v>7.94024175035858</v>
      </c>
      <c r="I97" s="39">
        <f t="shared" si="28"/>
        <v>11.130689888715739</v>
      </c>
      <c r="J97" s="39">
        <f t="shared" si="28"/>
        <v>11.142731769997578</v>
      </c>
      <c r="K97" s="39">
        <f t="shared" si="28"/>
        <v>9.8552772111515896</v>
      </c>
      <c r="L97" s="39">
        <f t="shared" si="28"/>
        <v>10.254896890685069</v>
      </c>
      <c r="M97" s="39">
        <f t="shared" si="28"/>
        <v>7.723989660014146</v>
      </c>
      <c r="N97" s="39">
        <f t="shared" si="28"/>
        <v>7.2386842388372381</v>
      </c>
      <c r="O97" s="39">
        <f>SUM(O61,O70,O79,O88)</f>
        <v>6.868351300219051</v>
      </c>
    </row>
    <row r="98" spans="1:15" x14ac:dyDescent="0.3">
      <c r="A98" s="122"/>
      <c r="B98" s="123"/>
      <c r="C98" s="38" t="s">
        <v>13</v>
      </c>
      <c r="D98" s="41">
        <f>SUM(D62,D71,D80,D89)</f>
        <v>36.698495530973624</v>
      </c>
      <c r="E98" s="41">
        <f t="shared" si="28"/>
        <v>34.018637775572095</v>
      </c>
      <c r="F98" s="41">
        <f t="shared" si="28"/>
        <v>34.21641757112959</v>
      </c>
      <c r="G98" s="41">
        <f t="shared" si="28"/>
        <v>34.020815868497515</v>
      </c>
      <c r="H98" s="41">
        <f>SUM(H62,H71,H80,H89)</f>
        <v>37.268900481130274</v>
      </c>
      <c r="I98" s="41">
        <f t="shared" si="28"/>
        <v>53.28773193707454</v>
      </c>
      <c r="J98" s="42">
        <f t="shared" si="28"/>
        <v>50.578540911007657</v>
      </c>
      <c r="K98" s="43">
        <f t="shared" si="28"/>
        <v>44.791029975679102</v>
      </c>
      <c r="L98" s="44">
        <f t="shared" si="28"/>
        <v>47.990173475879566</v>
      </c>
      <c r="M98" s="41">
        <f t="shared" si="28"/>
        <v>34.786164116159114</v>
      </c>
      <c r="N98" s="41">
        <f t="shared" si="28"/>
        <v>46.44595286734554</v>
      </c>
      <c r="O98" s="41">
        <f>SUM(O62,O71,O80,O89)</f>
        <v>45.144493791461265</v>
      </c>
    </row>
    <row r="99" spans="1:15" x14ac:dyDescent="0.3">
      <c r="A99" s="3"/>
      <c r="B99" s="3"/>
      <c r="C99" s="3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15" x14ac:dyDescent="0.3">
      <c r="A100" s="19"/>
      <c r="B100" s="19"/>
      <c r="C100" s="19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x14ac:dyDescent="0.3">
      <c r="A101" s="167" t="s">
        <v>52</v>
      </c>
      <c r="B101" s="167"/>
      <c r="C101" s="113" t="s">
        <v>5</v>
      </c>
      <c r="D101" s="39">
        <f>SUM(D42,D90)</f>
        <v>50.009159835665585</v>
      </c>
      <c r="E101" s="39">
        <f t="shared" ref="E101:O101" si="29">SUM(E42,E90)</f>
        <v>50.590608222084889</v>
      </c>
      <c r="F101" s="39">
        <f t="shared" si="29"/>
        <v>52.374846357237807</v>
      </c>
      <c r="G101" s="39">
        <f t="shared" si="29"/>
        <v>55.350101425300572</v>
      </c>
      <c r="H101" s="39">
        <f t="shared" si="29"/>
        <v>51.900037047973136</v>
      </c>
      <c r="I101" s="39">
        <f t="shared" si="29"/>
        <v>61.53896922535413</v>
      </c>
      <c r="J101" s="39">
        <f t="shared" si="29"/>
        <v>59.619252832445717</v>
      </c>
      <c r="K101" s="39">
        <f t="shared" si="29"/>
        <v>57.602271434401317</v>
      </c>
      <c r="L101" s="39">
        <f t="shared" si="29"/>
        <v>62.002764640018341</v>
      </c>
      <c r="M101" s="39">
        <f t="shared" si="29"/>
        <v>54.310488728582243</v>
      </c>
      <c r="N101" s="39">
        <f t="shared" si="29"/>
        <v>57.982502786029329</v>
      </c>
      <c r="O101" s="39">
        <f t="shared" si="29"/>
        <v>55.465648171712473</v>
      </c>
    </row>
    <row r="102" spans="1:15" x14ac:dyDescent="0.3">
      <c r="A102" s="167"/>
      <c r="B102" s="167"/>
      <c r="C102" s="113" t="s">
        <v>6</v>
      </c>
      <c r="D102" s="39">
        <f t="shared" ref="D102:O102" si="30">SUM(D43,D91)</f>
        <v>11.646042695028765</v>
      </c>
      <c r="E102" s="39">
        <f t="shared" si="30"/>
        <v>16.555757027574487</v>
      </c>
      <c r="F102" s="39">
        <f t="shared" si="30"/>
        <v>16.910377764244789</v>
      </c>
      <c r="G102" s="39">
        <f t="shared" si="30"/>
        <v>16.775598743578669</v>
      </c>
      <c r="H102" s="39">
        <f t="shared" si="30"/>
        <v>24.06490976624794</v>
      </c>
      <c r="I102" s="39">
        <f t="shared" si="30"/>
        <v>32.143327850913948</v>
      </c>
      <c r="J102" s="39">
        <f t="shared" si="30"/>
        <v>33.122488094971644</v>
      </c>
      <c r="K102" s="39">
        <f t="shared" si="30"/>
        <v>30.327242009399313</v>
      </c>
      <c r="L102" s="39">
        <f t="shared" si="30"/>
        <v>26.213263385018319</v>
      </c>
      <c r="M102" s="39">
        <f t="shared" si="30"/>
        <v>25.767685505067011</v>
      </c>
      <c r="N102" s="39">
        <f t="shared" si="30"/>
        <v>15.819174462711086</v>
      </c>
      <c r="O102" s="39">
        <f t="shared" si="30"/>
        <v>11.907529380763391</v>
      </c>
    </row>
    <row r="103" spans="1:15" x14ac:dyDescent="0.3">
      <c r="A103" s="167"/>
      <c r="B103" s="167"/>
      <c r="C103" s="113" t="s">
        <v>7</v>
      </c>
      <c r="D103" s="39">
        <f t="shared" ref="D103:O103" si="31">SUM(D44,D92)</f>
        <v>0.81873600988183015</v>
      </c>
      <c r="E103" s="39">
        <f t="shared" si="31"/>
        <v>0.83925097284372785</v>
      </c>
      <c r="F103" s="39">
        <f t="shared" si="31"/>
        <v>0.79133063315526198</v>
      </c>
      <c r="G103" s="39">
        <f t="shared" si="31"/>
        <v>0.85580078987913488</v>
      </c>
      <c r="H103" s="39">
        <f t="shared" si="31"/>
        <v>0.81086755687816325</v>
      </c>
      <c r="I103" s="39">
        <f t="shared" si="31"/>
        <v>0.91700894793029741</v>
      </c>
      <c r="J103" s="39">
        <f t="shared" si="31"/>
        <v>1.5044031354808167</v>
      </c>
      <c r="K103" s="39">
        <f t="shared" si="31"/>
        <v>1.5566653100131198</v>
      </c>
      <c r="L103" s="39">
        <f t="shared" si="31"/>
        <v>1.4452660736847556</v>
      </c>
      <c r="M103" s="39">
        <f t="shared" si="31"/>
        <v>1.4258651924451933</v>
      </c>
      <c r="N103" s="39">
        <f t="shared" si="31"/>
        <v>0.78008013118591812</v>
      </c>
      <c r="O103" s="39">
        <f t="shared" si="31"/>
        <v>0.85776068777667569</v>
      </c>
    </row>
    <row r="104" spans="1:15" x14ac:dyDescent="0.3">
      <c r="A104" s="167"/>
      <c r="B104" s="167"/>
      <c r="C104" s="113" t="s">
        <v>8</v>
      </c>
      <c r="D104" s="39">
        <f t="shared" ref="D104:O104" si="32">SUM(D45,D93)</f>
        <v>46.843304134323553</v>
      </c>
      <c r="E104" s="39">
        <f t="shared" si="32"/>
        <v>45.947917343939075</v>
      </c>
      <c r="F104" s="39">
        <f t="shared" si="32"/>
        <v>50.424003920471364</v>
      </c>
      <c r="G104" s="39">
        <f t="shared" si="32"/>
        <v>52.297830713184055</v>
      </c>
      <c r="H104" s="39">
        <f t="shared" si="32"/>
        <v>51.516003424144685</v>
      </c>
      <c r="I104" s="39">
        <f t="shared" si="32"/>
        <v>58.037550063856756</v>
      </c>
      <c r="J104" s="39">
        <f t="shared" si="32"/>
        <v>57.569227854886712</v>
      </c>
      <c r="K104" s="39">
        <f t="shared" si="32"/>
        <v>56.318743976358689</v>
      </c>
      <c r="L104" s="39">
        <f t="shared" si="32"/>
        <v>53.552928605270523</v>
      </c>
      <c r="M104" s="39">
        <f t="shared" si="32"/>
        <v>55.096918949693702</v>
      </c>
      <c r="N104" s="39">
        <f t="shared" si="32"/>
        <v>48.398407309610739</v>
      </c>
      <c r="O104" s="39">
        <f t="shared" si="32"/>
        <v>45.745065359790104</v>
      </c>
    </row>
    <row r="105" spans="1:15" x14ac:dyDescent="0.3">
      <c r="A105" s="167"/>
      <c r="B105" s="167"/>
      <c r="C105" s="113" t="s">
        <v>9</v>
      </c>
      <c r="D105" s="39">
        <f t="shared" ref="D105:O105" si="33">SUM(D46,D94)</f>
        <v>6.2705869654793691</v>
      </c>
      <c r="E105" s="39">
        <f t="shared" si="33"/>
        <v>5.7905487765805681</v>
      </c>
      <c r="F105" s="39">
        <f t="shared" si="33"/>
        <v>4.7265335276179687</v>
      </c>
      <c r="G105" s="39">
        <f t="shared" si="33"/>
        <v>4.5932380917834656</v>
      </c>
      <c r="H105" s="39">
        <f t="shared" si="33"/>
        <v>4.2425818706049858</v>
      </c>
      <c r="I105" s="39">
        <f t="shared" si="33"/>
        <v>5.5688352266146985</v>
      </c>
      <c r="J105" s="39">
        <f t="shared" si="33"/>
        <v>5.4758149327231269</v>
      </c>
      <c r="K105" s="39">
        <f t="shared" si="33"/>
        <v>5.5890219302698956</v>
      </c>
      <c r="L105" s="39">
        <f t="shared" si="33"/>
        <v>6.3946555060169601</v>
      </c>
      <c r="M105" s="39">
        <f t="shared" si="33"/>
        <v>5.2212016185440442</v>
      </c>
      <c r="N105" s="39">
        <f t="shared" si="33"/>
        <v>7.0002703770531287</v>
      </c>
      <c r="O105" s="39">
        <f t="shared" si="33"/>
        <v>6.8014786150233615</v>
      </c>
    </row>
    <row r="106" spans="1:15" x14ac:dyDescent="0.3">
      <c r="A106" s="167"/>
      <c r="B106" s="167"/>
      <c r="C106" s="113" t="s">
        <v>10</v>
      </c>
      <c r="D106" s="39">
        <f t="shared" ref="D106:O106" si="34">SUM(D47,D95)</f>
        <v>13.024169177128211</v>
      </c>
      <c r="E106" s="39">
        <f t="shared" si="34"/>
        <v>15.103150935569534</v>
      </c>
      <c r="F106" s="39">
        <f t="shared" si="34"/>
        <v>15.898102282105159</v>
      </c>
      <c r="G106" s="39">
        <f t="shared" si="34"/>
        <v>15.461666459181043</v>
      </c>
      <c r="H106" s="39">
        <f t="shared" si="34"/>
        <v>17.306977877114068</v>
      </c>
      <c r="I106" s="39">
        <f t="shared" si="34"/>
        <v>20.295341994775995</v>
      </c>
      <c r="J106" s="39">
        <f t="shared" si="34"/>
        <v>19.136051472343006</v>
      </c>
      <c r="K106" s="39">
        <f t="shared" si="34"/>
        <v>18.944790083402342</v>
      </c>
      <c r="L106" s="39">
        <f t="shared" si="34"/>
        <v>17.496298790121241</v>
      </c>
      <c r="M106" s="39">
        <f t="shared" si="34"/>
        <v>16.770479878347416</v>
      </c>
      <c r="N106" s="39">
        <f t="shared" si="34"/>
        <v>16.365064461481307</v>
      </c>
      <c r="O106" s="39">
        <f t="shared" si="34"/>
        <v>15.747106591356799</v>
      </c>
    </row>
    <row r="107" spans="1:15" x14ac:dyDescent="0.3">
      <c r="A107" s="167"/>
      <c r="B107" s="167"/>
      <c r="C107" s="113" t="s">
        <v>11</v>
      </c>
      <c r="D107" s="39">
        <f t="shared" ref="D107:O107" si="35">SUM(D48,D96)</f>
        <v>8.7799884796137739</v>
      </c>
      <c r="E107" s="39">
        <f t="shared" si="35"/>
        <v>8.1638612751206097</v>
      </c>
      <c r="F107" s="39">
        <f t="shared" si="35"/>
        <v>8.5234399260774847</v>
      </c>
      <c r="G107" s="39">
        <f t="shared" si="35"/>
        <v>8.0125019649312144</v>
      </c>
      <c r="H107" s="39">
        <f t="shared" si="35"/>
        <v>7.9970507095527159</v>
      </c>
      <c r="I107" s="39">
        <f t="shared" si="35"/>
        <v>10.653170331501514</v>
      </c>
      <c r="J107" s="39">
        <f t="shared" si="35"/>
        <v>11.849220894220105</v>
      </c>
      <c r="K107" s="39">
        <f t="shared" si="35"/>
        <v>15.047728888096565</v>
      </c>
      <c r="L107" s="39">
        <f t="shared" si="35"/>
        <v>15.100328590017861</v>
      </c>
      <c r="M107" s="39">
        <f t="shared" si="35"/>
        <v>9.7226503702715483</v>
      </c>
      <c r="N107" s="39">
        <f t="shared" si="35"/>
        <v>9.7647693359942256</v>
      </c>
      <c r="O107" s="39">
        <f t="shared" si="35"/>
        <v>8.5825596157197896</v>
      </c>
    </row>
    <row r="108" spans="1:15" x14ac:dyDescent="0.3">
      <c r="A108" s="167"/>
      <c r="B108" s="167"/>
      <c r="C108" s="113" t="s">
        <v>12</v>
      </c>
      <c r="D108" s="39">
        <f t="shared" ref="D108:O108" si="36">SUM(D49,D97)</f>
        <v>46.284078827209449</v>
      </c>
      <c r="E108" s="39">
        <f t="shared" si="36"/>
        <v>48.477181707767443</v>
      </c>
      <c r="F108" s="39">
        <f t="shared" si="36"/>
        <v>52.704595560219751</v>
      </c>
      <c r="G108" s="39">
        <f t="shared" si="36"/>
        <v>54.584332100659353</v>
      </c>
      <c r="H108" s="39">
        <f t="shared" si="36"/>
        <v>62.081432350358583</v>
      </c>
      <c r="I108" s="39">
        <f t="shared" si="36"/>
        <v>75.260850669896982</v>
      </c>
      <c r="J108" s="39">
        <f t="shared" si="36"/>
        <v>79.611081914421945</v>
      </c>
      <c r="K108" s="39">
        <f t="shared" si="36"/>
        <v>75.502043925629039</v>
      </c>
      <c r="L108" s="39">
        <f t="shared" si="36"/>
        <v>70.191107868353825</v>
      </c>
      <c r="M108" s="39">
        <f t="shared" si="36"/>
        <v>70.979610110892281</v>
      </c>
      <c r="N108" s="39">
        <f t="shared" si="36"/>
        <v>50.168234409735639</v>
      </c>
      <c r="O108" s="39">
        <f t="shared" si="36"/>
        <v>46.825252850511951</v>
      </c>
    </row>
    <row r="109" spans="1:15" x14ac:dyDescent="0.3">
      <c r="A109" s="167"/>
      <c r="B109" s="167"/>
      <c r="C109" s="113" t="s">
        <v>13</v>
      </c>
      <c r="D109" s="68">
        <f>SUM(D101:D108)</f>
        <v>183.67606612433053</v>
      </c>
      <c r="E109" s="68">
        <f t="shared" ref="E109:O109" si="37">SUM(E101:E108)</f>
        <v>191.46827626148033</v>
      </c>
      <c r="F109" s="68">
        <f t="shared" si="37"/>
        <v>202.35322997112962</v>
      </c>
      <c r="G109" s="68">
        <f t="shared" si="37"/>
        <v>207.93107028849749</v>
      </c>
      <c r="H109" s="68">
        <f t="shared" si="37"/>
        <v>219.91986060287428</v>
      </c>
      <c r="I109" s="68">
        <f t="shared" si="37"/>
        <v>264.41505431084437</v>
      </c>
      <c r="J109" s="68">
        <f t="shared" si="37"/>
        <v>267.88754113149309</v>
      </c>
      <c r="K109" s="68">
        <f t="shared" si="37"/>
        <v>260.88850755757028</v>
      </c>
      <c r="L109" s="68">
        <f t="shared" si="37"/>
        <v>252.3966134585018</v>
      </c>
      <c r="M109" s="68">
        <f t="shared" si="37"/>
        <v>239.29490035384345</v>
      </c>
      <c r="N109" s="68">
        <f t="shared" si="37"/>
        <v>206.27850327380139</v>
      </c>
      <c r="O109" s="68">
        <f t="shared" si="37"/>
        <v>191.93240127265454</v>
      </c>
    </row>
    <row r="110" spans="1:15" x14ac:dyDescent="0.3">
      <c r="A110" s="19"/>
      <c r="B110" s="19"/>
      <c r="C110" s="19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 x14ac:dyDescent="0.3">
      <c r="A111" s="19"/>
      <c r="B111" s="19"/>
      <c r="C111" s="19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x14ac:dyDescent="0.3">
      <c r="A112" s="172" t="s">
        <v>18</v>
      </c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</row>
    <row r="113" spans="1:15" x14ac:dyDescent="0.3">
      <c r="A113" s="172" t="s">
        <v>19</v>
      </c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</row>
    <row r="114" spans="1:15" x14ac:dyDescent="0.3">
      <c r="A114" s="174" t="s">
        <v>20</v>
      </c>
      <c r="B114" s="174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</row>
    <row r="116" spans="1:15" ht="30.6" customHeight="1" x14ac:dyDescent="0.3">
      <c r="A116" s="173" t="s">
        <v>26</v>
      </c>
      <c r="B116" s="173"/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</row>
  </sheetData>
  <mergeCells count="27">
    <mergeCell ref="A116:O116"/>
    <mergeCell ref="A1:O1"/>
    <mergeCell ref="A2:O2"/>
    <mergeCell ref="B63:B71"/>
    <mergeCell ref="A63:A71"/>
    <mergeCell ref="B72:B80"/>
    <mergeCell ref="A72:A80"/>
    <mergeCell ref="B54:B62"/>
    <mergeCell ref="A54:A62"/>
    <mergeCell ref="A3:O3"/>
    <mergeCell ref="A4:O4"/>
    <mergeCell ref="A114:O114"/>
    <mergeCell ref="A90:B98"/>
    <mergeCell ref="A112:O112"/>
    <mergeCell ref="A113:O113"/>
    <mergeCell ref="A6:A14"/>
    <mergeCell ref="B6:B14"/>
    <mergeCell ref="B15:B23"/>
    <mergeCell ref="B24:B32"/>
    <mergeCell ref="A15:A23"/>
    <mergeCell ref="A24:A32"/>
    <mergeCell ref="B33:B41"/>
    <mergeCell ref="A33:A41"/>
    <mergeCell ref="A42:B50"/>
    <mergeCell ref="A101:B109"/>
    <mergeCell ref="A81:A89"/>
    <mergeCell ref="B81:B89"/>
  </mergeCells>
  <pageMargins left="0.75" right="0.75" top="1" bottom="1" header="0.5" footer="0.5"/>
  <pageSetup orientation="portrait" r:id="rId1"/>
  <headerFooter>
    <oddFooter>&amp;R&amp;9&amp;F</oddFooter>
  </headerFooter>
  <ignoredErrors>
    <ignoredError sqref="B54:B89 B6:B41" numberStoredAsText="1"/>
    <ignoredError sqref="D62:O62 D14:O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7"/>
  <sheetViews>
    <sheetView zoomScale="93" zoomScaleNormal="93" workbookViewId="0">
      <selection activeCell="C97" sqref="C97"/>
    </sheetView>
  </sheetViews>
  <sheetFormatPr defaultColWidth="11" defaultRowHeight="15.6" x14ac:dyDescent="0.3"/>
  <cols>
    <col min="1" max="1" width="56.8984375" customWidth="1"/>
    <col min="2" max="2" width="11.5" style="24" customWidth="1"/>
    <col min="3" max="3" width="28.5" customWidth="1"/>
    <col min="4" max="4" width="8.69921875" bestFit="1" customWidth="1"/>
    <col min="5" max="5" width="8.8984375" bestFit="1" customWidth="1"/>
    <col min="6" max="6" width="8.69921875" bestFit="1" customWidth="1"/>
    <col min="7" max="7" width="8.5" bestFit="1" customWidth="1"/>
    <col min="8" max="8" width="9" bestFit="1" customWidth="1"/>
    <col min="9" max="9" width="8.69921875" bestFit="1" customWidth="1"/>
    <col min="10" max="10" width="8" bestFit="1" customWidth="1"/>
    <col min="11" max="12" width="9" bestFit="1" customWidth="1"/>
    <col min="13" max="13" width="8.69921875" bestFit="1" customWidth="1"/>
    <col min="14" max="14" width="8.8984375" bestFit="1" customWidth="1"/>
    <col min="15" max="15" width="9" bestFit="1" customWidth="1"/>
  </cols>
  <sheetData>
    <row r="1" spans="1:15" ht="30.6" customHeight="1" x14ac:dyDescent="0.3">
      <c r="A1" s="148" t="s">
        <v>46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18" customHeight="1" x14ac:dyDescent="0.3">
      <c r="A2" s="141" t="s">
        <v>25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ht="31.2" customHeight="1" x14ac:dyDescent="0.3">
      <c r="A3" s="142" t="s">
        <v>39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ht="16.2" customHeight="1" x14ac:dyDescent="0.3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3"/>
    </row>
    <row r="5" spans="1:15" ht="20.399999999999999" customHeight="1" x14ac:dyDescent="0.3">
      <c r="A5" s="2" t="s">
        <v>21</v>
      </c>
      <c r="B5" s="175" t="s">
        <v>22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7"/>
    </row>
    <row r="6" spans="1:15" x14ac:dyDescent="0.3">
      <c r="A6" s="178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80"/>
    </row>
    <row r="7" spans="1:15" x14ac:dyDescent="0.3">
      <c r="A7" s="45" t="s">
        <v>31</v>
      </c>
      <c r="B7" s="92" t="s">
        <v>1</v>
      </c>
      <c r="C7" s="73" t="s">
        <v>2</v>
      </c>
      <c r="D7" s="74">
        <v>46023</v>
      </c>
      <c r="E7" s="74">
        <v>46054</v>
      </c>
      <c r="F7" s="74">
        <v>46082</v>
      </c>
      <c r="G7" s="74">
        <v>46113</v>
      </c>
      <c r="H7" s="74">
        <v>46143</v>
      </c>
      <c r="I7" s="74">
        <v>46174</v>
      </c>
      <c r="J7" s="74">
        <v>46204</v>
      </c>
      <c r="K7" s="74">
        <v>46235</v>
      </c>
      <c r="L7" s="74">
        <v>46266</v>
      </c>
      <c r="M7" s="74">
        <v>46296</v>
      </c>
      <c r="N7" s="74">
        <v>46327</v>
      </c>
      <c r="O7" s="74">
        <v>46357</v>
      </c>
    </row>
    <row r="8" spans="1:15" x14ac:dyDescent="0.3">
      <c r="A8" s="193" t="s">
        <v>32</v>
      </c>
      <c r="B8" s="192">
        <v>1</v>
      </c>
      <c r="C8" s="58" t="s">
        <v>5</v>
      </c>
      <c r="D8" s="33">
        <v>35.710875400543138</v>
      </c>
      <c r="E8" s="33">
        <v>38.054083824157679</v>
      </c>
      <c r="F8" s="33">
        <v>39.798882331999998</v>
      </c>
      <c r="G8" s="33">
        <v>42.870525653999998</v>
      </c>
      <c r="H8" s="33">
        <v>38.835342919999995</v>
      </c>
      <c r="I8" s="33">
        <v>41.785909648895249</v>
      </c>
      <c r="J8" s="33">
        <v>41.550362430572399</v>
      </c>
      <c r="K8" s="33">
        <v>41.318258670806777</v>
      </c>
      <c r="L8" s="33">
        <v>42.632499809265077</v>
      </c>
      <c r="M8" s="33">
        <v>41.493195320129296</v>
      </c>
      <c r="N8" s="33">
        <v>37.209129917144701</v>
      </c>
      <c r="O8" s="33">
        <v>35.894660842895469</v>
      </c>
    </row>
    <row r="9" spans="1:15" x14ac:dyDescent="0.3">
      <c r="A9" s="193"/>
      <c r="B9" s="192"/>
      <c r="C9" s="58" t="s">
        <v>6</v>
      </c>
      <c r="D9" s="52">
        <v>7.8908313050269969</v>
      </c>
      <c r="E9" s="52">
        <v>13.020352786064096</v>
      </c>
      <c r="F9" s="81">
        <v>12.694071257999999</v>
      </c>
      <c r="G9" s="81">
        <v>13.057521333999999</v>
      </c>
      <c r="H9" s="52">
        <v>14.0321801664</v>
      </c>
      <c r="I9" s="52">
        <v>15.14073871040339</v>
      </c>
      <c r="J9" s="52">
        <v>12.466586852073668</v>
      </c>
      <c r="K9" s="52">
        <v>10.716058293342487</v>
      </c>
      <c r="L9" s="52">
        <v>9.997617908477773</v>
      </c>
      <c r="M9" s="52">
        <v>14.618219313621426</v>
      </c>
      <c r="N9" s="52">
        <v>11.84098247623443</v>
      </c>
      <c r="O9" s="52">
        <v>7.6634821434020903</v>
      </c>
    </row>
    <row r="10" spans="1:15" x14ac:dyDescent="0.3">
      <c r="A10" s="193"/>
      <c r="B10" s="192"/>
      <c r="C10" s="58" t="s">
        <v>7</v>
      </c>
      <c r="D10" s="52">
        <v>0.60570559400319968</v>
      </c>
      <c r="E10" s="52">
        <v>0.64459821951389229</v>
      </c>
      <c r="F10" s="81">
        <v>0.5829699612</v>
      </c>
      <c r="G10" s="81">
        <v>0.64418291894000002</v>
      </c>
      <c r="H10" s="52">
        <v>0.62567943173999996</v>
      </c>
      <c r="I10" s="52">
        <v>0.67555652987956949</v>
      </c>
      <c r="J10" s="52">
        <v>0.59898199695348686</v>
      </c>
      <c r="K10" s="52">
        <v>0.68630970609188013</v>
      </c>
      <c r="L10" s="52">
        <v>0.70011114192008972</v>
      </c>
      <c r="M10" s="52">
        <v>0.73597032618522606</v>
      </c>
      <c r="N10" s="52">
        <v>0.42977942097186977</v>
      </c>
      <c r="O10" s="52">
        <v>0.54667384922504314</v>
      </c>
    </row>
    <row r="11" spans="1:15" x14ac:dyDescent="0.3">
      <c r="A11" s="193"/>
      <c r="B11" s="192"/>
      <c r="C11" s="58" t="s">
        <v>8</v>
      </c>
      <c r="D11" s="52">
        <v>48.563849033355638</v>
      </c>
      <c r="E11" s="52">
        <v>47.824531154632481</v>
      </c>
      <c r="F11" s="81">
        <v>52.446295813999988</v>
      </c>
      <c r="G11" s="81">
        <v>54.506796585999993</v>
      </c>
      <c r="H11" s="52">
        <v>51.061549616000001</v>
      </c>
      <c r="I11" s="52">
        <v>55.66640968704214</v>
      </c>
      <c r="J11" s="52">
        <v>53.865590759277289</v>
      </c>
      <c r="K11" s="52">
        <v>52.858314006805351</v>
      </c>
      <c r="L11" s="52">
        <v>50.564636844634904</v>
      </c>
      <c r="M11" s="52">
        <v>53.699352302551169</v>
      </c>
      <c r="N11" s="52">
        <v>49.902397895812939</v>
      </c>
      <c r="O11" s="52">
        <v>47.175695644378628</v>
      </c>
    </row>
    <row r="12" spans="1:15" x14ac:dyDescent="0.3">
      <c r="A12" s="193"/>
      <c r="B12" s="192"/>
      <c r="C12" s="58" t="s">
        <v>9</v>
      </c>
      <c r="D12" s="52">
        <v>3.4863244774341577</v>
      </c>
      <c r="E12" s="52">
        <v>3.2028736016750301</v>
      </c>
      <c r="F12" s="81">
        <v>2.2558522535999996</v>
      </c>
      <c r="G12" s="81">
        <v>2.0893014493999997</v>
      </c>
      <c r="H12" s="52">
        <v>1.6908296592000001</v>
      </c>
      <c r="I12" s="52">
        <v>1.9565054328441545</v>
      </c>
      <c r="J12" s="52">
        <v>1.7470704725980677</v>
      </c>
      <c r="K12" s="52">
        <v>2.0373428865671119</v>
      </c>
      <c r="L12" s="52">
        <v>1.9991936599016134</v>
      </c>
      <c r="M12" s="52">
        <v>1.9669361664056684</v>
      </c>
      <c r="N12" s="52">
        <v>3.2968088412284824</v>
      </c>
      <c r="O12" s="52">
        <v>3.2603940634727393</v>
      </c>
    </row>
    <row r="13" spans="1:15" x14ac:dyDescent="0.3">
      <c r="A13" s="193"/>
      <c r="B13" s="192"/>
      <c r="C13" s="58" t="s">
        <v>10</v>
      </c>
      <c r="D13" s="52">
        <v>10.601853303909298</v>
      </c>
      <c r="E13" s="52">
        <v>13.162140041351234</v>
      </c>
      <c r="F13" s="81">
        <v>14.409269490000002</v>
      </c>
      <c r="G13" s="81">
        <v>13.79272488</v>
      </c>
      <c r="H13" s="52">
        <v>12.977999957999998</v>
      </c>
      <c r="I13" s="52">
        <v>14.140230836868181</v>
      </c>
      <c r="J13" s="52">
        <v>13.174156531333901</v>
      </c>
      <c r="K13" s="52">
        <v>13.496539145469578</v>
      </c>
      <c r="L13" s="52">
        <v>13.0664741687774</v>
      </c>
      <c r="M13" s="52">
        <v>13.831275065422041</v>
      </c>
      <c r="N13" s="52">
        <v>13.886493528366087</v>
      </c>
      <c r="O13" s="52">
        <v>13.001531802177324</v>
      </c>
    </row>
    <row r="14" spans="1:15" x14ac:dyDescent="0.3">
      <c r="A14" s="193"/>
      <c r="B14" s="192"/>
      <c r="C14" s="58" t="s">
        <v>11</v>
      </c>
      <c r="D14" s="52">
        <v>6.9819490404128954</v>
      </c>
      <c r="E14" s="52">
        <v>6.7131099681854201</v>
      </c>
      <c r="F14" s="81">
        <v>7.0095156559999996</v>
      </c>
      <c r="G14" s="81">
        <v>6.5209634578000006</v>
      </c>
      <c r="H14" s="52">
        <v>5.6227846245999995</v>
      </c>
      <c r="I14" s="52">
        <v>5.6793880848884513</v>
      </c>
      <c r="J14" s="52">
        <v>6.6456943964958128</v>
      </c>
      <c r="K14" s="52">
        <v>9.6960883665084836</v>
      </c>
      <c r="L14" s="52">
        <v>10.555863187789909</v>
      </c>
      <c r="M14" s="52">
        <v>5.5935153107643094</v>
      </c>
      <c r="N14" s="52">
        <v>8.1699091715812653</v>
      </c>
      <c r="O14" s="52">
        <v>6.4462449827194215</v>
      </c>
    </row>
    <row r="15" spans="1:15" x14ac:dyDescent="0.3">
      <c r="A15" s="193"/>
      <c r="B15" s="192"/>
      <c r="C15" s="58" t="s">
        <v>12</v>
      </c>
      <c r="D15" s="52">
        <v>42.983679668426497</v>
      </c>
      <c r="E15" s="52">
        <v>45.377074668884248</v>
      </c>
      <c r="F15" s="81">
        <v>50.205122066000001</v>
      </c>
      <c r="G15" s="81">
        <v>52.080225185999993</v>
      </c>
      <c r="H15" s="52">
        <v>50.149000000000001</v>
      </c>
      <c r="I15" s="52">
        <v>57.153617458343419</v>
      </c>
      <c r="J15" s="52">
        <v>55.912238437652512</v>
      </c>
      <c r="K15" s="52">
        <v>51.470058860778721</v>
      </c>
      <c r="L15" s="52">
        <v>50.291586048126213</v>
      </c>
      <c r="M15" s="52">
        <v>56.268738155364986</v>
      </c>
      <c r="N15" s="52">
        <v>45.805830032348595</v>
      </c>
      <c r="O15" s="52">
        <v>42.634013954162519</v>
      </c>
    </row>
    <row r="16" spans="1:15" x14ac:dyDescent="0.3">
      <c r="A16" s="193"/>
      <c r="B16" s="192"/>
      <c r="C16" s="50" t="s">
        <v>13</v>
      </c>
      <c r="D16" s="199">
        <f>SUM(D8:D15)</f>
        <v>156.82506782311182</v>
      </c>
      <c r="E16" s="199">
        <f t="shared" ref="E16:O16" si="0">SUM(E8:E15)</f>
        <v>167.99876426446409</v>
      </c>
      <c r="F16" s="199">
        <f t="shared" si="0"/>
        <v>179.40197883079998</v>
      </c>
      <c r="G16" s="199">
        <f t="shared" si="0"/>
        <v>185.56224146613999</v>
      </c>
      <c r="H16" s="199">
        <f t="shared" si="0"/>
        <v>174.99536637593999</v>
      </c>
      <c r="I16" s="199">
        <f t="shared" si="0"/>
        <v>192.19835638916453</v>
      </c>
      <c r="J16" s="199">
        <f t="shared" si="0"/>
        <v>185.96068187695715</v>
      </c>
      <c r="K16" s="199">
        <f t="shared" si="0"/>
        <v>182.2789699363704</v>
      </c>
      <c r="L16" s="199">
        <f t="shared" si="0"/>
        <v>179.80798276889297</v>
      </c>
      <c r="M16" s="199">
        <f t="shared" si="0"/>
        <v>188.20720196044411</v>
      </c>
      <c r="N16" s="199">
        <f t="shared" si="0"/>
        <v>170.54133128368838</v>
      </c>
      <c r="O16" s="199">
        <f t="shared" si="0"/>
        <v>156.62269728243325</v>
      </c>
    </row>
    <row r="17" spans="1:15" x14ac:dyDescent="0.3">
      <c r="A17" s="193" t="s">
        <v>44</v>
      </c>
      <c r="B17" s="192">
        <v>1</v>
      </c>
      <c r="C17" s="58" t="s">
        <v>5</v>
      </c>
      <c r="D17" s="198">
        <v>0</v>
      </c>
      <c r="E17" s="198">
        <v>0</v>
      </c>
      <c r="F17" s="198">
        <v>0</v>
      </c>
      <c r="G17" s="198">
        <v>0</v>
      </c>
      <c r="H17" s="198">
        <v>0.90502534540000001</v>
      </c>
      <c r="I17" s="198">
        <v>1.5193557169999998</v>
      </c>
      <c r="J17" s="198">
        <v>2.8534620949999998</v>
      </c>
      <c r="K17" s="198">
        <v>3.0654675259999995</v>
      </c>
      <c r="L17" s="198">
        <v>2.2587611089999999</v>
      </c>
      <c r="M17" s="198">
        <v>2.1805756170000001</v>
      </c>
      <c r="N17" s="198">
        <v>0</v>
      </c>
      <c r="O17" s="198">
        <v>0</v>
      </c>
    </row>
    <row r="18" spans="1:15" x14ac:dyDescent="0.3">
      <c r="A18" s="193"/>
      <c r="B18" s="192"/>
      <c r="C18" s="58" t="s">
        <v>6</v>
      </c>
      <c r="D18" s="198">
        <v>0</v>
      </c>
      <c r="E18" s="198">
        <v>0</v>
      </c>
      <c r="F18" s="198">
        <v>0</v>
      </c>
      <c r="G18" s="198">
        <v>0</v>
      </c>
      <c r="H18" s="198">
        <v>4.3204383552000003</v>
      </c>
      <c r="I18" s="198">
        <v>5.5607697309999997</v>
      </c>
      <c r="J18" s="198">
        <v>8.8429844360000001</v>
      </c>
      <c r="K18" s="198">
        <v>9.5562045810000011</v>
      </c>
      <c r="L18" s="198">
        <v>7.7546188279999999</v>
      </c>
      <c r="M18" s="198">
        <v>6.2295813359999999</v>
      </c>
      <c r="N18" s="198">
        <v>0</v>
      </c>
      <c r="O18" s="198">
        <v>0</v>
      </c>
    </row>
    <row r="19" spans="1:15" x14ac:dyDescent="0.3">
      <c r="A19" s="193"/>
      <c r="B19" s="192"/>
      <c r="C19" s="58" t="s">
        <v>7</v>
      </c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0.74098849989999993</v>
      </c>
      <c r="K19" s="198">
        <v>0.75265443769999996</v>
      </c>
      <c r="L19" s="198">
        <v>0.60135202379999997</v>
      </c>
      <c r="M19" s="198">
        <v>0.60135202379999997</v>
      </c>
      <c r="N19" s="198">
        <v>0</v>
      </c>
      <c r="O19" s="198">
        <v>0</v>
      </c>
    </row>
    <row r="20" spans="1:15" x14ac:dyDescent="0.3">
      <c r="A20" s="193"/>
      <c r="B20" s="192"/>
      <c r="C20" s="58" t="s">
        <v>8</v>
      </c>
      <c r="D20" s="198">
        <v>0</v>
      </c>
      <c r="E20" s="198">
        <v>0</v>
      </c>
      <c r="F20" s="198">
        <v>0</v>
      </c>
      <c r="G20" s="198">
        <v>0</v>
      </c>
      <c r="H20" s="198">
        <v>1.4185852494000002</v>
      </c>
      <c r="I20" s="198">
        <v>2.0355895230000001</v>
      </c>
      <c r="J20" s="198">
        <v>3.0941196769999997</v>
      </c>
      <c r="K20" s="198">
        <v>2.9020084609999999</v>
      </c>
      <c r="L20" s="198">
        <v>2.5203692360000001</v>
      </c>
      <c r="M20" s="198">
        <v>2.1940550279999997</v>
      </c>
      <c r="N20" s="198">
        <v>0</v>
      </c>
      <c r="O20" s="198">
        <v>0</v>
      </c>
    </row>
    <row r="21" spans="1:15" x14ac:dyDescent="0.3">
      <c r="A21" s="193"/>
      <c r="B21" s="192"/>
      <c r="C21" s="58" t="s">
        <v>9</v>
      </c>
      <c r="D21" s="198">
        <v>0</v>
      </c>
      <c r="E21" s="198">
        <v>0</v>
      </c>
      <c r="F21" s="198">
        <v>0</v>
      </c>
      <c r="G21" s="198">
        <v>0</v>
      </c>
      <c r="H21" s="198">
        <v>0.29550989665999999</v>
      </c>
      <c r="I21" s="198">
        <v>0.42132202199999996</v>
      </c>
      <c r="J21" s="198">
        <v>0.82236261469999994</v>
      </c>
      <c r="K21" s="198">
        <v>0.77883392289999998</v>
      </c>
      <c r="L21" s="198">
        <v>0.65048854749999996</v>
      </c>
      <c r="M21" s="198">
        <v>0.48688084939999998</v>
      </c>
      <c r="N21" s="198">
        <v>0</v>
      </c>
      <c r="O21" s="198">
        <v>0</v>
      </c>
    </row>
    <row r="22" spans="1:15" x14ac:dyDescent="0.3">
      <c r="A22" s="193"/>
      <c r="B22" s="192"/>
      <c r="C22" s="58" t="s">
        <v>10</v>
      </c>
      <c r="D22" s="198">
        <v>0</v>
      </c>
      <c r="E22" s="198">
        <v>0</v>
      </c>
      <c r="F22" s="198">
        <v>0</v>
      </c>
      <c r="G22" s="198">
        <v>0</v>
      </c>
      <c r="H22" s="198">
        <v>8.2056717379999991E-2</v>
      </c>
      <c r="I22" s="198">
        <v>0.13252417419999998</v>
      </c>
      <c r="J22" s="198">
        <v>4.6025791899999995E-2</v>
      </c>
      <c r="K22" s="198">
        <v>5.0133315099999999E-2</v>
      </c>
      <c r="L22" s="198">
        <v>0.31671227499999999</v>
      </c>
      <c r="M22" s="198">
        <v>0.2270477836</v>
      </c>
      <c r="N22" s="198">
        <v>0</v>
      </c>
      <c r="O22" s="198">
        <v>0</v>
      </c>
    </row>
    <row r="23" spans="1:15" x14ac:dyDescent="0.3">
      <c r="A23" s="193"/>
      <c r="B23" s="192"/>
      <c r="C23" s="58" t="s">
        <v>11</v>
      </c>
      <c r="D23" s="198">
        <v>0</v>
      </c>
      <c r="E23" s="198">
        <v>0</v>
      </c>
      <c r="F23" s="198">
        <v>0</v>
      </c>
      <c r="G23" s="198">
        <v>0</v>
      </c>
      <c r="H23" s="198">
        <v>0.34240582705999995</v>
      </c>
      <c r="I23" s="198">
        <v>0.6832655071</v>
      </c>
      <c r="J23" s="198">
        <v>1.167431375</v>
      </c>
      <c r="K23" s="198">
        <v>2.036946747</v>
      </c>
      <c r="L23" s="198">
        <v>1.5926074009999998</v>
      </c>
      <c r="M23" s="198">
        <v>1.5926074009999998</v>
      </c>
      <c r="N23" s="198">
        <v>0</v>
      </c>
      <c r="O23" s="198">
        <v>0</v>
      </c>
    </row>
    <row r="24" spans="1:15" x14ac:dyDescent="0.3">
      <c r="A24" s="193"/>
      <c r="B24" s="192"/>
      <c r="C24" s="58" t="s">
        <v>12</v>
      </c>
      <c r="D24" s="198">
        <v>0</v>
      </c>
      <c r="E24" s="198">
        <v>0</v>
      </c>
      <c r="F24" s="198">
        <v>0</v>
      </c>
      <c r="G24" s="198">
        <v>0</v>
      </c>
      <c r="H24" s="198">
        <v>6.5526503701999994</v>
      </c>
      <c r="I24" s="198">
        <v>9.1780010959999991</v>
      </c>
      <c r="J24" s="198">
        <v>15.061281179999998</v>
      </c>
      <c r="K24" s="198">
        <v>16.584541049999999</v>
      </c>
      <c r="L24" s="198">
        <v>12.032420289999999</v>
      </c>
      <c r="M24" s="198">
        <v>10.302445175000001</v>
      </c>
      <c r="N24" s="198">
        <v>0</v>
      </c>
      <c r="O24" s="198">
        <v>0</v>
      </c>
    </row>
    <row r="25" spans="1:15" x14ac:dyDescent="0.3">
      <c r="A25" s="193"/>
      <c r="B25" s="192"/>
      <c r="C25" s="50" t="s">
        <v>13</v>
      </c>
      <c r="D25" s="199">
        <f>SUM(D17:D24)</f>
        <v>0</v>
      </c>
      <c r="E25" s="199">
        <f t="shared" ref="E25:O25" si="1">SUM(E17:E24)</f>
        <v>0</v>
      </c>
      <c r="F25" s="199">
        <f t="shared" si="1"/>
        <v>0</v>
      </c>
      <c r="G25" s="199">
        <f t="shared" si="1"/>
        <v>0</v>
      </c>
      <c r="H25" s="199">
        <f t="shared" si="1"/>
        <v>13.916671761300002</v>
      </c>
      <c r="I25" s="199">
        <f t="shared" si="1"/>
        <v>19.5308277703</v>
      </c>
      <c r="J25" s="199">
        <f t="shared" si="1"/>
        <v>32.628655669499999</v>
      </c>
      <c r="K25" s="199">
        <f t="shared" si="1"/>
        <v>35.726790040699996</v>
      </c>
      <c r="L25" s="199">
        <f t="shared" si="1"/>
        <v>27.727329710300001</v>
      </c>
      <c r="M25" s="199">
        <f t="shared" si="1"/>
        <v>23.814545213800002</v>
      </c>
      <c r="N25" s="199">
        <f t="shared" si="1"/>
        <v>0</v>
      </c>
      <c r="O25" s="199">
        <f t="shared" si="1"/>
        <v>0</v>
      </c>
    </row>
    <row r="26" spans="1:15" x14ac:dyDescent="0.3">
      <c r="A26" s="193" t="s">
        <v>34</v>
      </c>
      <c r="B26" s="192">
        <v>1</v>
      </c>
      <c r="C26" s="58" t="s">
        <v>5</v>
      </c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</row>
    <row r="27" spans="1:15" x14ac:dyDescent="0.3">
      <c r="A27" s="193"/>
      <c r="B27" s="192"/>
      <c r="C27" s="58" t="s">
        <v>6</v>
      </c>
      <c r="D27" s="198">
        <v>0</v>
      </c>
      <c r="E27" s="198">
        <v>0</v>
      </c>
      <c r="F27" s="198">
        <v>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</row>
    <row r="28" spans="1:15" x14ac:dyDescent="0.3">
      <c r="A28" s="193"/>
      <c r="B28" s="192"/>
      <c r="C28" s="58" t="s">
        <v>7</v>
      </c>
      <c r="D28" s="198">
        <v>0</v>
      </c>
      <c r="E28" s="198">
        <v>0</v>
      </c>
      <c r="F28" s="198">
        <v>0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</row>
    <row r="29" spans="1:15" x14ac:dyDescent="0.3">
      <c r="A29" s="193"/>
      <c r="B29" s="192"/>
      <c r="C29" s="58" t="s">
        <v>8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</row>
    <row r="30" spans="1:15" x14ac:dyDescent="0.3">
      <c r="A30" s="193"/>
      <c r="B30" s="192"/>
      <c r="C30" s="58" t="s">
        <v>9</v>
      </c>
      <c r="D30" s="198">
        <v>0</v>
      </c>
      <c r="E30" s="198">
        <v>0</v>
      </c>
      <c r="F30" s="198">
        <v>0</v>
      </c>
      <c r="G30" s="198">
        <v>0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</row>
    <row r="31" spans="1:15" x14ac:dyDescent="0.3">
      <c r="A31" s="193"/>
      <c r="B31" s="192"/>
      <c r="C31" s="58" t="s">
        <v>10</v>
      </c>
      <c r="D31" s="198">
        <v>0</v>
      </c>
      <c r="E31" s="198">
        <v>0</v>
      </c>
      <c r="F31" s="198">
        <v>0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</row>
    <row r="32" spans="1:15" x14ac:dyDescent="0.3">
      <c r="A32" s="193"/>
      <c r="B32" s="192"/>
      <c r="C32" s="58" t="s">
        <v>11</v>
      </c>
      <c r="D32" s="198">
        <v>0</v>
      </c>
      <c r="E32" s="198">
        <v>0</v>
      </c>
      <c r="F32" s="198">
        <v>0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</row>
    <row r="33" spans="1:15" x14ac:dyDescent="0.3">
      <c r="A33" s="193"/>
      <c r="B33" s="192"/>
      <c r="C33" s="58" t="s">
        <v>12</v>
      </c>
      <c r="D33" s="198">
        <v>0</v>
      </c>
      <c r="E33" s="198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</row>
    <row r="34" spans="1:15" x14ac:dyDescent="0.3">
      <c r="A34" s="193"/>
      <c r="B34" s="192"/>
      <c r="C34" s="50" t="s">
        <v>13</v>
      </c>
      <c r="D34" s="199">
        <f>SUM(D26:D33)</f>
        <v>0</v>
      </c>
      <c r="E34" s="199">
        <f t="shared" ref="E34:O34" si="2">SUM(E26:E33)</f>
        <v>0</v>
      </c>
      <c r="F34" s="199">
        <f t="shared" si="2"/>
        <v>0</v>
      </c>
      <c r="G34" s="199">
        <f t="shared" si="2"/>
        <v>0</v>
      </c>
      <c r="H34" s="199">
        <f t="shared" si="2"/>
        <v>0</v>
      </c>
      <c r="I34" s="199">
        <f t="shared" si="2"/>
        <v>0</v>
      </c>
      <c r="J34" s="199">
        <f t="shared" si="2"/>
        <v>0</v>
      </c>
      <c r="K34" s="199">
        <f t="shared" si="2"/>
        <v>0</v>
      </c>
      <c r="L34" s="199">
        <f t="shared" si="2"/>
        <v>0</v>
      </c>
      <c r="M34" s="199">
        <f t="shared" si="2"/>
        <v>0</v>
      </c>
      <c r="N34" s="199">
        <f t="shared" si="2"/>
        <v>0</v>
      </c>
      <c r="O34" s="199">
        <f t="shared" si="2"/>
        <v>0</v>
      </c>
    </row>
    <row r="35" spans="1:15" x14ac:dyDescent="0.3">
      <c r="A35" s="193" t="s">
        <v>35</v>
      </c>
      <c r="B35" s="192">
        <v>1</v>
      </c>
      <c r="C35" s="58" t="s">
        <v>5</v>
      </c>
      <c r="D35" s="198">
        <v>0</v>
      </c>
      <c r="E35" s="198">
        <v>0</v>
      </c>
      <c r="F35" s="198">
        <v>0</v>
      </c>
      <c r="G35" s="198">
        <v>0</v>
      </c>
      <c r="H35" s="198">
        <v>1.7424021933149036</v>
      </c>
      <c r="I35" s="198">
        <v>3.8911753292083735</v>
      </c>
      <c r="J35" s="198">
        <v>3.5956074783801966</v>
      </c>
      <c r="K35" s="198">
        <v>3.166641732215878</v>
      </c>
      <c r="L35" s="198">
        <v>3.5128698389530175</v>
      </c>
      <c r="M35" s="198">
        <v>2.4258221738338439</v>
      </c>
      <c r="N35" s="198">
        <v>0</v>
      </c>
      <c r="O35" s="198">
        <v>0</v>
      </c>
    </row>
    <row r="36" spans="1:15" x14ac:dyDescent="0.3">
      <c r="A36" s="193"/>
      <c r="B36" s="192"/>
      <c r="C36" s="58" t="s">
        <v>6</v>
      </c>
      <c r="D36" s="198">
        <v>0</v>
      </c>
      <c r="E36" s="198">
        <v>0</v>
      </c>
      <c r="F36" s="198">
        <v>0</v>
      </c>
      <c r="G36" s="198">
        <v>0</v>
      </c>
      <c r="H36" s="198">
        <v>1.2099903792038258</v>
      </c>
      <c r="I36" s="198">
        <v>2.9424633202552761</v>
      </c>
      <c r="J36" s="198">
        <v>3.0292351179122909</v>
      </c>
      <c r="K36" s="198">
        <v>2.9650930705070477</v>
      </c>
      <c r="L36" s="198">
        <v>2.013836117744443</v>
      </c>
      <c r="M36" s="198">
        <v>0.87706270802020925</v>
      </c>
      <c r="N36" s="198">
        <v>0</v>
      </c>
      <c r="O36" s="198">
        <v>0</v>
      </c>
    </row>
    <row r="37" spans="1:15" x14ac:dyDescent="0.3">
      <c r="A37" s="193"/>
      <c r="B37" s="192"/>
      <c r="C37" s="58" t="s">
        <v>7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</row>
    <row r="38" spans="1:15" x14ac:dyDescent="0.3">
      <c r="A38" s="193"/>
      <c r="B38" s="192"/>
      <c r="C38" s="58" t="s">
        <v>8</v>
      </c>
      <c r="D38" s="198">
        <v>0</v>
      </c>
      <c r="E38" s="198">
        <v>0</v>
      </c>
      <c r="F38" s="198">
        <v>0</v>
      </c>
      <c r="G38" s="198">
        <v>0</v>
      </c>
      <c r="H38" s="198">
        <v>0.52781339494921387</v>
      </c>
      <c r="I38" s="198">
        <v>1.1457210342884052</v>
      </c>
      <c r="J38" s="198">
        <v>1.1798353395461931</v>
      </c>
      <c r="K38" s="198">
        <v>1.1923540005683815</v>
      </c>
      <c r="L38" s="198">
        <v>0.83589434969425092</v>
      </c>
      <c r="M38" s="198">
        <v>0.54236329340934697</v>
      </c>
      <c r="N38" s="198">
        <v>0</v>
      </c>
      <c r="O38" s="198">
        <v>0</v>
      </c>
    </row>
    <row r="39" spans="1:15" x14ac:dyDescent="0.3">
      <c r="A39" s="193"/>
      <c r="B39" s="192"/>
      <c r="C39" s="58" t="s">
        <v>9</v>
      </c>
      <c r="D39" s="198">
        <v>0</v>
      </c>
      <c r="E39" s="198">
        <v>0</v>
      </c>
      <c r="F39" s="198">
        <v>0</v>
      </c>
      <c r="G39" s="198">
        <v>0</v>
      </c>
      <c r="H39" s="198">
        <v>0.36233034519290397</v>
      </c>
      <c r="I39" s="198">
        <v>0.65013609254360116</v>
      </c>
      <c r="J39" s="198">
        <v>0.60269078701734524</v>
      </c>
      <c r="K39" s="198">
        <v>0.55570122587680815</v>
      </c>
      <c r="L39" s="198">
        <v>0.60437372142076429</v>
      </c>
      <c r="M39" s="198">
        <v>0.46041188618540707</v>
      </c>
      <c r="N39" s="198">
        <v>0</v>
      </c>
      <c r="O39" s="198">
        <v>0</v>
      </c>
    </row>
    <row r="40" spans="1:15" x14ac:dyDescent="0.3">
      <c r="A40" s="193"/>
      <c r="B40" s="192"/>
      <c r="C40" s="58" t="s">
        <v>10</v>
      </c>
      <c r="D40" s="198">
        <v>0</v>
      </c>
      <c r="E40" s="198">
        <v>0</v>
      </c>
      <c r="F40" s="198">
        <v>0</v>
      </c>
      <c r="G40" s="198">
        <v>0</v>
      </c>
      <c r="H40" s="198">
        <v>1.0669999999999999</v>
      </c>
      <c r="I40" s="198">
        <v>1.8845521327257111</v>
      </c>
      <c r="J40" s="198">
        <v>1.9063122417926746</v>
      </c>
      <c r="K40" s="198">
        <v>1.8363219623565583</v>
      </c>
      <c r="L40" s="198">
        <v>1.3027340697049998</v>
      </c>
      <c r="M40" s="198">
        <v>0.63323030352592369</v>
      </c>
      <c r="N40" s="198">
        <v>0</v>
      </c>
      <c r="O40" s="198">
        <v>0</v>
      </c>
    </row>
    <row r="41" spans="1:15" x14ac:dyDescent="0.3">
      <c r="A41" s="193"/>
      <c r="B41" s="192"/>
      <c r="C41" s="58" t="s">
        <v>11</v>
      </c>
      <c r="D41" s="198">
        <v>0</v>
      </c>
      <c r="E41" s="198">
        <v>0</v>
      </c>
      <c r="F41" s="198">
        <v>0</v>
      </c>
      <c r="G41" s="198">
        <v>0</v>
      </c>
      <c r="H41" s="198">
        <v>0</v>
      </c>
      <c r="I41" s="198">
        <v>0.93435790514945916</v>
      </c>
      <c r="J41" s="198">
        <v>0.8834747377037997</v>
      </c>
      <c r="K41" s="198">
        <v>0.86363643771409948</v>
      </c>
      <c r="L41" s="198">
        <v>0.66872010970115592</v>
      </c>
      <c r="M41" s="198">
        <v>0.32762033566832438</v>
      </c>
      <c r="N41" s="198">
        <v>0</v>
      </c>
      <c r="O41" s="198">
        <v>0</v>
      </c>
    </row>
    <row r="42" spans="1:15" x14ac:dyDescent="0.3">
      <c r="A42" s="193"/>
      <c r="B42" s="192"/>
      <c r="C42" s="58" t="s">
        <v>12</v>
      </c>
      <c r="D42" s="198">
        <v>0</v>
      </c>
      <c r="E42" s="198">
        <v>0</v>
      </c>
      <c r="F42" s="198">
        <v>0</v>
      </c>
      <c r="G42" s="198">
        <v>0</v>
      </c>
      <c r="H42" s="198">
        <v>1.0669999999999999</v>
      </c>
      <c r="I42" s="198">
        <v>2.0952629991769713</v>
      </c>
      <c r="J42" s="198">
        <v>2.0822099864482806</v>
      </c>
      <c r="K42" s="198">
        <v>1.9905001735687171</v>
      </c>
      <c r="L42" s="198">
        <v>1.6279307750463454</v>
      </c>
      <c r="M42" s="198">
        <v>0.92256369072198841</v>
      </c>
      <c r="N42" s="198">
        <v>0</v>
      </c>
      <c r="O42" s="198">
        <v>0</v>
      </c>
    </row>
    <row r="43" spans="1:15" x14ac:dyDescent="0.3">
      <c r="A43" s="193"/>
      <c r="B43" s="192"/>
      <c r="C43" s="50" t="s">
        <v>13</v>
      </c>
      <c r="D43" s="199">
        <f>SUM(D35:D42)</f>
        <v>0</v>
      </c>
      <c r="E43" s="199">
        <f t="shared" ref="E43:O43" si="3">SUM(E35:E42)</f>
        <v>0</v>
      </c>
      <c r="F43" s="199">
        <f t="shared" si="3"/>
        <v>0</v>
      </c>
      <c r="G43" s="199">
        <f t="shared" si="3"/>
        <v>0</v>
      </c>
      <c r="H43" s="199">
        <f t="shared" si="3"/>
        <v>5.9765363126608477</v>
      </c>
      <c r="I43" s="199">
        <f t="shared" si="3"/>
        <v>13.543668813347796</v>
      </c>
      <c r="J43" s="199">
        <f t="shared" si="3"/>
        <v>13.27936568880078</v>
      </c>
      <c r="K43" s="199">
        <f t="shared" si="3"/>
        <v>12.57024860280749</v>
      </c>
      <c r="L43" s="199">
        <f t="shared" si="3"/>
        <v>10.566358982264976</v>
      </c>
      <c r="M43" s="199">
        <f t="shared" si="3"/>
        <v>6.1890743913650441</v>
      </c>
      <c r="N43" s="199">
        <f t="shared" si="3"/>
        <v>0</v>
      </c>
      <c r="O43" s="199">
        <f t="shared" si="3"/>
        <v>0</v>
      </c>
    </row>
    <row r="44" spans="1:15" x14ac:dyDescent="0.3">
      <c r="A44" s="152" t="s">
        <v>51</v>
      </c>
      <c r="B44" s="152"/>
      <c r="C44" s="80" t="s">
        <v>5</v>
      </c>
      <c r="D44" s="200">
        <f>SUM(D8,D17,D26,D35)</f>
        <v>35.710875400543138</v>
      </c>
      <c r="E44" s="200">
        <f t="shared" ref="E44:O44" si="4">SUM(E8,E17,E26,E35)</f>
        <v>38.054083824157679</v>
      </c>
      <c r="F44" s="200">
        <f t="shared" si="4"/>
        <v>39.798882331999998</v>
      </c>
      <c r="G44" s="200">
        <f t="shared" si="4"/>
        <v>42.870525653999998</v>
      </c>
      <c r="H44" s="200">
        <f t="shared" si="4"/>
        <v>41.482770458714896</v>
      </c>
      <c r="I44" s="200">
        <f t="shared" si="4"/>
        <v>47.196440695103625</v>
      </c>
      <c r="J44" s="200">
        <f t="shared" si="4"/>
        <v>47.999432003952592</v>
      </c>
      <c r="K44" s="200">
        <f t="shared" si="4"/>
        <v>47.550367929022656</v>
      </c>
      <c r="L44" s="200">
        <f t="shared" si="4"/>
        <v>48.404130757218091</v>
      </c>
      <c r="M44" s="200">
        <f t="shared" si="4"/>
        <v>46.099593110963141</v>
      </c>
      <c r="N44" s="200">
        <f t="shared" si="4"/>
        <v>37.209129917144701</v>
      </c>
      <c r="O44" s="200">
        <f t="shared" si="4"/>
        <v>35.894660842895469</v>
      </c>
    </row>
    <row r="45" spans="1:15" x14ac:dyDescent="0.3">
      <c r="A45" s="152"/>
      <c r="B45" s="152"/>
      <c r="C45" s="80" t="s">
        <v>6</v>
      </c>
      <c r="D45" s="200">
        <f t="shared" ref="D45:O45" si="5">SUM(D9,D18,D27,D36)</f>
        <v>7.8908313050269969</v>
      </c>
      <c r="E45" s="200">
        <f t="shared" si="5"/>
        <v>13.020352786064096</v>
      </c>
      <c r="F45" s="200">
        <f t="shared" si="5"/>
        <v>12.694071257999999</v>
      </c>
      <c r="G45" s="200">
        <f t="shared" si="5"/>
        <v>13.057521333999999</v>
      </c>
      <c r="H45" s="200">
        <f t="shared" si="5"/>
        <v>19.562608900803827</v>
      </c>
      <c r="I45" s="200">
        <f t="shared" si="5"/>
        <v>23.643971761658666</v>
      </c>
      <c r="J45" s="200">
        <f t="shared" si="5"/>
        <v>24.338806405985959</v>
      </c>
      <c r="K45" s="200">
        <f t="shared" si="5"/>
        <v>23.237355944849536</v>
      </c>
      <c r="L45" s="200">
        <f t="shared" si="5"/>
        <v>19.766072854222216</v>
      </c>
      <c r="M45" s="200">
        <f t="shared" si="5"/>
        <v>21.724863357641635</v>
      </c>
      <c r="N45" s="200">
        <f t="shared" si="5"/>
        <v>11.84098247623443</v>
      </c>
      <c r="O45" s="200">
        <f t="shared" si="5"/>
        <v>7.6634821434020903</v>
      </c>
    </row>
    <row r="46" spans="1:15" x14ac:dyDescent="0.3">
      <c r="A46" s="152"/>
      <c r="B46" s="152"/>
      <c r="C46" s="80" t="s">
        <v>7</v>
      </c>
      <c r="D46" s="200">
        <f t="shared" ref="D46:O46" si="6">SUM(D10,D19,D28,D37)</f>
        <v>0.60570559400319968</v>
      </c>
      <c r="E46" s="200">
        <f t="shared" si="6"/>
        <v>0.64459821951389229</v>
      </c>
      <c r="F46" s="200">
        <f t="shared" si="6"/>
        <v>0.5829699612</v>
      </c>
      <c r="G46" s="200">
        <f t="shared" si="6"/>
        <v>0.64418291894000002</v>
      </c>
      <c r="H46" s="200">
        <f t="shared" si="6"/>
        <v>0.62567943173999996</v>
      </c>
      <c r="I46" s="200">
        <f t="shared" si="6"/>
        <v>0.67555652987956949</v>
      </c>
      <c r="J46" s="200">
        <f t="shared" si="6"/>
        <v>1.3399704968534869</v>
      </c>
      <c r="K46" s="200">
        <f t="shared" si="6"/>
        <v>1.4389641437918801</v>
      </c>
      <c r="L46" s="200">
        <f t="shared" si="6"/>
        <v>1.3014631657200897</v>
      </c>
      <c r="M46" s="200">
        <f t="shared" si="6"/>
        <v>1.337322349985226</v>
      </c>
      <c r="N46" s="200">
        <f t="shared" si="6"/>
        <v>0.42977942097186977</v>
      </c>
      <c r="O46" s="200">
        <f t="shared" si="6"/>
        <v>0.54667384922504314</v>
      </c>
    </row>
    <row r="47" spans="1:15" x14ac:dyDescent="0.3">
      <c r="A47" s="152"/>
      <c r="B47" s="152"/>
      <c r="C47" s="80" t="s">
        <v>8</v>
      </c>
      <c r="D47" s="200">
        <f t="shared" ref="D47:O47" si="7">SUM(D11,D20,D29,D38)</f>
        <v>48.563849033355638</v>
      </c>
      <c r="E47" s="200">
        <f t="shared" si="7"/>
        <v>47.824531154632481</v>
      </c>
      <c r="F47" s="200">
        <f t="shared" si="7"/>
        <v>52.446295813999988</v>
      </c>
      <c r="G47" s="200">
        <f t="shared" si="7"/>
        <v>54.506796585999993</v>
      </c>
      <c r="H47" s="200">
        <f t="shared" si="7"/>
        <v>53.007948260349217</v>
      </c>
      <c r="I47" s="200">
        <f t="shared" si="7"/>
        <v>58.847720244330546</v>
      </c>
      <c r="J47" s="200">
        <f t="shared" si="7"/>
        <v>58.139545775823485</v>
      </c>
      <c r="K47" s="200">
        <f t="shared" si="7"/>
        <v>56.952676468373731</v>
      </c>
      <c r="L47" s="200">
        <f t="shared" si="7"/>
        <v>53.920900430329155</v>
      </c>
      <c r="M47" s="200">
        <f t="shared" si="7"/>
        <v>56.435770623960515</v>
      </c>
      <c r="N47" s="200">
        <f t="shared" si="7"/>
        <v>49.902397895812939</v>
      </c>
      <c r="O47" s="200">
        <f t="shared" si="7"/>
        <v>47.175695644378628</v>
      </c>
    </row>
    <row r="48" spans="1:15" x14ac:dyDescent="0.3">
      <c r="A48" s="152"/>
      <c r="B48" s="152"/>
      <c r="C48" s="80" t="s">
        <v>9</v>
      </c>
      <c r="D48" s="200">
        <f t="shared" ref="D48:O48" si="8">SUM(D12,D21,D30,D39)</f>
        <v>3.4863244774341577</v>
      </c>
      <c r="E48" s="200">
        <f t="shared" si="8"/>
        <v>3.2028736016750301</v>
      </c>
      <c r="F48" s="200">
        <f t="shared" si="8"/>
        <v>2.2558522535999996</v>
      </c>
      <c r="G48" s="200">
        <f t="shared" si="8"/>
        <v>2.0893014493999997</v>
      </c>
      <c r="H48" s="200">
        <f t="shared" si="8"/>
        <v>2.348669901052904</v>
      </c>
      <c r="I48" s="200">
        <f t="shared" si="8"/>
        <v>3.0279635473877553</v>
      </c>
      <c r="J48" s="200">
        <f t="shared" si="8"/>
        <v>3.172123874315413</v>
      </c>
      <c r="K48" s="200">
        <f t="shared" si="8"/>
        <v>3.3718780353439204</v>
      </c>
      <c r="L48" s="200">
        <f t="shared" si="8"/>
        <v>3.2540559288223778</v>
      </c>
      <c r="M48" s="200">
        <f t="shared" si="8"/>
        <v>2.9142289019910752</v>
      </c>
      <c r="N48" s="200">
        <f t="shared" si="8"/>
        <v>3.2968088412284824</v>
      </c>
      <c r="O48" s="200">
        <f t="shared" si="8"/>
        <v>3.2603940634727393</v>
      </c>
    </row>
    <row r="49" spans="1:15" x14ac:dyDescent="0.3">
      <c r="A49" s="152"/>
      <c r="B49" s="152"/>
      <c r="C49" s="80" t="s">
        <v>10</v>
      </c>
      <c r="D49" s="200">
        <f t="shared" ref="D49:O49" si="9">SUM(D13,D22,D31,D40)</f>
        <v>10.601853303909298</v>
      </c>
      <c r="E49" s="200">
        <f t="shared" si="9"/>
        <v>13.162140041351234</v>
      </c>
      <c r="F49" s="200">
        <f t="shared" si="9"/>
        <v>14.409269490000002</v>
      </c>
      <c r="G49" s="200">
        <f t="shared" si="9"/>
        <v>13.79272488</v>
      </c>
      <c r="H49" s="200">
        <f t="shared" si="9"/>
        <v>14.127056675379999</v>
      </c>
      <c r="I49" s="200">
        <f t="shared" si="9"/>
        <v>16.157307143793894</v>
      </c>
      <c r="J49" s="200">
        <f t="shared" si="9"/>
        <v>15.126494565026576</v>
      </c>
      <c r="K49" s="200">
        <f t="shared" si="9"/>
        <v>15.382994422926137</v>
      </c>
      <c r="L49" s="200">
        <f t="shared" si="9"/>
        <v>14.685920513482401</v>
      </c>
      <c r="M49" s="200">
        <f t="shared" si="9"/>
        <v>14.691553152547964</v>
      </c>
      <c r="N49" s="200">
        <f t="shared" si="9"/>
        <v>13.886493528366087</v>
      </c>
      <c r="O49" s="200">
        <f t="shared" si="9"/>
        <v>13.001531802177324</v>
      </c>
    </row>
    <row r="50" spans="1:15" x14ac:dyDescent="0.3">
      <c r="A50" s="152"/>
      <c r="B50" s="152"/>
      <c r="C50" s="80" t="s">
        <v>11</v>
      </c>
      <c r="D50" s="200">
        <f t="shared" ref="D50:O50" si="10">SUM(D14,D23,D32,D41)</f>
        <v>6.9819490404128954</v>
      </c>
      <c r="E50" s="200">
        <f t="shared" si="10"/>
        <v>6.7131099681854201</v>
      </c>
      <c r="F50" s="200">
        <f t="shared" si="10"/>
        <v>7.0095156559999996</v>
      </c>
      <c r="G50" s="200">
        <f t="shared" si="10"/>
        <v>6.5209634578000006</v>
      </c>
      <c r="H50" s="200">
        <f t="shared" si="10"/>
        <v>5.9651904516599998</v>
      </c>
      <c r="I50" s="200">
        <f t="shared" si="10"/>
        <v>7.2970114971379099</v>
      </c>
      <c r="J50" s="200">
        <f t="shared" si="10"/>
        <v>8.6966005091996124</v>
      </c>
      <c r="K50" s="200">
        <f t="shared" si="10"/>
        <v>12.596671551222583</v>
      </c>
      <c r="L50" s="200">
        <f t="shared" si="10"/>
        <v>12.817190698491064</v>
      </c>
      <c r="M50" s="200">
        <f t="shared" si="10"/>
        <v>7.5137430474326337</v>
      </c>
      <c r="N50" s="200">
        <f t="shared" si="10"/>
        <v>8.1699091715812653</v>
      </c>
      <c r="O50" s="200">
        <f t="shared" si="10"/>
        <v>6.4462449827194215</v>
      </c>
    </row>
    <row r="51" spans="1:15" x14ac:dyDescent="0.3">
      <c r="A51" s="152"/>
      <c r="B51" s="152"/>
      <c r="C51" s="80" t="s">
        <v>12</v>
      </c>
      <c r="D51" s="200">
        <f t="shared" ref="D51:O51" si="11">SUM(D15,D24,D33,D42)</f>
        <v>42.983679668426497</v>
      </c>
      <c r="E51" s="200">
        <f t="shared" si="11"/>
        <v>45.377074668884248</v>
      </c>
      <c r="F51" s="200">
        <f t="shared" si="11"/>
        <v>50.205122066000001</v>
      </c>
      <c r="G51" s="200">
        <f t="shared" si="11"/>
        <v>52.080225185999993</v>
      </c>
      <c r="H51" s="200">
        <f t="shared" si="11"/>
        <v>57.7686503702</v>
      </c>
      <c r="I51" s="200">
        <f t="shared" si="11"/>
        <v>68.426881553520388</v>
      </c>
      <c r="J51" s="200">
        <f t="shared" si="11"/>
        <v>73.05572960410079</v>
      </c>
      <c r="K51" s="200">
        <f t="shared" si="11"/>
        <v>70.045100084347439</v>
      </c>
      <c r="L51" s="200">
        <f t="shared" si="11"/>
        <v>63.951937113172555</v>
      </c>
      <c r="M51" s="200">
        <f t="shared" si="11"/>
        <v>67.493747021086975</v>
      </c>
      <c r="N51" s="200">
        <f t="shared" si="11"/>
        <v>45.805830032348595</v>
      </c>
      <c r="O51" s="200">
        <f t="shared" si="11"/>
        <v>42.634013954162519</v>
      </c>
    </row>
    <row r="52" spans="1:15" x14ac:dyDescent="0.3">
      <c r="A52" s="152"/>
      <c r="B52" s="152"/>
      <c r="C52" s="110" t="s">
        <v>13</v>
      </c>
      <c r="D52" s="200">
        <f>SUM(D44:D51)</f>
        <v>156.82506782311182</v>
      </c>
      <c r="E52" s="200">
        <f t="shared" ref="E52:O52" si="12">SUM(E44:E51)</f>
        <v>167.99876426446409</v>
      </c>
      <c r="F52" s="200">
        <f t="shared" si="12"/>
        <v>179.40197883079998</v>
      </c>
      <c r="G52" s="200">
        <f t="shared" si="12"/>
        <v>185.56224146613999</v>
      </c>
      <c r="H52" s="200">
        <f t="shared" si="12"/>
        <v>194.8885744499008</v>
      </c>
      <c r="I52" s="200">
        <f t="shared" si="12"/>
        <v>225.27285297281233</v>
      </c>
      <c r="J52" s="200">
        <f t="shared" si="12"/>
        <v>231.8687032352579</v>
      </c>
      <c r="K52" s="200">
        <f t="shared" si="12"/>
        <v>230.57600857987788</v>
      </c>
      <c r="L52" s="200">
        <f t="shared" si="12"/>
        <v>218.10167146145795</v>
      </c>
      <c r="M52" s="200">
        <f t="shared" si="12"/>
        <v>218.21082156560914</v>
      </c>
      <c r="N52" s="200">
        <f t="shared" si="12"/>
        <v>170.54133128368838</v>
      </c>
      <c r="O52" s="200">
        <f t="shared" si="12"/>
        <v>156.62269728243325</v>
      </c>
    </row>
    <row r="53" spans="1:15" x14ac:dyDescent="0.3">
      <c r="A53" s="190"/>
      <c r="B53" s="90"/>
      <c r="C53" s="191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115"/>
    </row>
    <row r="54" spans="1:15" x14ac:dyDescent="0.3">
      <c r="A54" s="116"/>
      <c r="B54" s="90"/>
      <c r="C54" s="117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115"/>
    </row>
    <row r="55" spans="1:15" s="11" customFormat="1" ht="31.8" customHeight="1" x14ac:dyDescent="0.3">
      <c r="A55" s="69" t="s">
        <v>29</v>
      </c>
      <c r="B55" s="92" t="s">
        <v>1</v>
      </c>
      <c r="C55" s="93" t="s">
        <v>2</v>
      </c>
      <c r="D55" s="94">
        <v>46043</v>
      </c>
      <c r="E55" s="94">
        <v>46074</v>
      </c>
      <c r="F55" s="94">
        <v>46102</v>
      </c>
      <c r="G55" s="94">
        <v>46133</v>
      </c>
      <c r="H55" s="94">
        <v>46163</v>
      </c>
      <c r="I55" s="94">
        <v>46194</v>
      </c>
      <c r="J55" s="94">
        <v>46224</v>
      </c>
      <c r="K55" s="94">
        <v>46255</v>
      </c>
      <c r="L55" s="94">
        <v>46286</v>
      </c>
      <c r="M55" s="94">
        <v>46316</v>
      </c>
      <c r="N55" s="94">
        <v>46347</v>
      </c>
      <c r="O55" s="94">
        <v>46377</v>
      </c>
    </row>
    <row r="56" spans="1:15" x14ac:dyDescent="0.3">
      <c r="A56" s="153" t="s">
        <v>3</v>
      </c>
      <c r="B56" s="128" t="s">
        <v>4</v>
      </c>
      <c r="C56" s="34" t="s">
        <v>5</v>
      </c>
      <c r="D56" s="70">
        <f>1.067*'PG&amp;E 2026 DR Allocations'!D54</f>
        <v>7.1603836201131324E-2</v>
      </c>
      <c r="E56" s="70">
        <f>1.067*'PG&amp;E 2026 DR Allocations'!E54</f>
        <v>6.0885328933596654E-2</v>
      </c>
      <c r="F56" s="70">
        <f>1.067*'PG&amp;E 2026 DR Allocations'!F54</f>
        <v>-0.10211044861376289</v>
      </c>
      <c r="G56" s="70">
        <f>1.067*'PG&amp;E 2026 DR Allocations'!G54</f>
        <v>-9.0130177780985796E-2</v>
      </c>
      <c r="H56" s="70">
        <f>1.067*'PG&amp;E 2026 DR Allocations'!H54</f>
        <v>-6.624223663199999E-2</v>
      </c>
      <c r="I56" s="70">
        <f>1.067*'PG&amp;E 2026 DR Allocations'!I54</f>
        <v>0.35336836710572272</v>
      </c>
      <c r="J56" s="70">
        <f>1.067*'PG&amp;E 2026 DR Allocations'!J54</f>
        <v>0.17924523359537095</v>
      </c>
      <c r="K56" s="70">
        <f>1.067*'PG&amp;E 2026 DR Allocations'!K54</f>
        <v>6.2696986004710159E-2</v>
      </c>
      <c r="L56" s="70">
        <f>1.067*'PG&amp;E 2026 DR Allocations'!L54</f>
        <v>0.37322921264171621</v>
      </c>
      <c r="M56" s="70">
        <f>1.067*'PG&amp;E 2026 DR Allocations'!M54</f>
        <v>0.10638294093310832</v>
      </c>
      <c r="N56" s="70">
        <f>1.067*'PG&amp;E 2026 DR Allocations'!N54</f>
        <v>2.5989332778379268E-2</v>
      </c>
      <c r="O56" s="70">
        <f>1.067*'PG&amp;E 2026 DR Allocations'!O54</f>
        <v>2.1800790024921284E-2</v>
      </c>
    </row>
    <row r="57" spans="1:15" x14ac:dyDescent="0.3">
      <c r="A57" s="153"/>
      <c r="B57" s="128"/>
      <c r="C57" s="34" t="s">
        <v>6</v>
      </c>
      <c r="D57" s="70">
        <f>1.067*'PG&amp;E 2026 DR Allocations'!D55</f>
        <v>0.75796333169937169</v>
      </c>
      <c r="E57" s="70">
        <f>1.067*'PG&amp;E 2026 DR Allocations'!E55</f>
        <v>0.75309940832853361</v>
      </c>
      <c r="F57" s="70">
        <f>1.067*'PG&amp;E 2026 DR Allocations'!F55</f>
        <v>0.61067000246047975</v>
      </c>
      <c r="G57" s="70">
        <f>1.067*'PG&amp;E 2026 DR Allocations'!G55</f>
        <v>0.75647513484954876</v>
      </c>
      <c r="H57" s="70">
        <f>1.067*'PG&amp;E 2026 DR Allocations'!H55</f>
        <v>1.0280081281799998</v>
      </c>
      <c r="I57" s="70">
        <f>1.067*'PG&amp;E 2026 DR Allocations'!I55</f>
        <v>2.0717875206470535</v>
      </c>
      <c r="J57" s="70">
        <f>1.067*'PG&amp;E 2026 DR Allocations'!J55</f>
        <v>1.9822339396476729</v>
      </c>
      <c r="K57" s="70">
        <f>1.067*'PG&amp;E 2026 DR Allocations'!K55</f>
        <v>1.8950553681850435</v>
      </c>
      <c r="L57" s="70">
        <f>1.067*'PG&amp;E 2026 DR Allocations'!L55</f>
        <v>1.3433222856521567</v>
      </c>
      <c r="M57" s="70">
        <f>1.067*'PG&amp;E 2026 DR Allocations'!M55</f>
        <v>0.87912627738714222</v>
      </c>
      <c r="N57" s="70">
        <f>1.067*'PG&amp;E 2026 DR Allocations'!N55</f>
        <v>0.81302368962764715</v>
      </c>
      <c r="O57" s="70">
        <f>1.067*'PG&amp;E 2026 DR Allocations'!O55</f>
        <v>0.93871844911575264</v>
      </c>
    </row>
    <row r="58" spans="1:15" x14ac:dyDescent="0.3">
      <c r="A58" s="153"/>
      <c r="B58" s="128"/>
      <c r="C58" s="34" t="s">
        <v>7</v>
      </c>
      <c r="D58" s="70">
        <f>1.067*'PG&amp;E 2026 DR Allocations'!D56</f>
        <v>-1.0484673989703875E-3</v>
      </c>
      <c r="E58" s="70">
        <f>1.067*'PG&amp;E 2026 DR Allocations'!E56</f>
        <v>-1.0447955991839989E-3</v>
      </c>
      <c r="F58" s="70">
        <f>1.067*'PG&amp;E 2026 DR Allocations'!F56</f>
        <v>-4.3382413848303252E-3</v>
      </c>
      <c r="G58" s="70">
        <f>1.067*'PG&amp;E 2026 DR Allocations'!G56</f>
        <v>-3.9294947942253239E-3</v>
      </c>
      <c r="H58" s="70">
        <f>1.067*'PG&amp;E 2026 DR Allocations'!H56</f>
        <v>-3.9753608241600005E-3</v>
      </c>
      <c r="I58" s="70">
        <f>1.067*'PG&amp;E 2026 DR Allocations'!I56</f>
        <v>2.8085281059611551E-4</v>
      </c>
      <c r="J58" s="70">
        <f>1.067*'PG&amp;E 2026 DR Allocations'!J56</f>
        <v>3.1828476607915942E-4</v>
      </c>
      <c r="K58" s="70">
        <f>1.067*'PG&amp;E 2026 DR Allocations'!K56</f>
        <v>-1.471103603253145E-4</v>
      </c>
      <c r="L58" s="70">
        <f>1.067*'PG&amp;E 2026 DR Allocations'!L56</f>
        <v>-2.0306004617305022E-4</v>
      </c>
      <c r="M58" s="70">
        <f>1.067*'PG&amp;E 2026 DR Allocations'!M56</f>
        <v>-7.6576980709796747E-4</v>
      </c>
      <c r="N58" s="70">
        <f>1.067*'PG&amp;E 2026 DR Allocations'!N56</f>
        <v>-1.1485831937752642E-3</v>
      </c>
      <c r="O58" s="70">
        <f>1.067*'PG&amp;E 2026 DR Allocations'!O56</f>
        <v>-1.3654740222264032E-3</v>
      </c>
    </row>
    <row r="59" spans="1:15" x14ac:dyDescent="0.3">
      <c r="A59" s="153"/>
      <c r="B59" s="128"/>
      <c r="C59" s="34" t="s">
        <v>8</v>
      </c>
      <c r="D59" s="70">
        <f>1.067*'PG&amp;E 2026 DR Allocations'!D57</f>
        <v>0.27713541987538298</v>
      </c>
      <c r="E59" s="70">
        <f>1.067*'PG&amp;E 2026 DR Allocations'!E57</f>
        <v>0.27430517473816879</v>
      </c>
      <c r="F59" s="70">
        <f>1.067*'PG&amp;E 2026 DR Allocations'!F57</f>
        <v>0.2316616253852839</v>
      </c>
      <c r="G59" s="70">
        <f>1.067*'PG&amp;E 2026 DR Allocations'!G57</f>
        <v>0.2830381237268445</v>
      </c>
      <c r="H59" s="70">
        <f>1.067*'PG&amp;E 2026 DR Allocations'!H57</f>
        <v>0.40199022269999996</v>
      </c>
      <c r="I59" s="70">
        <f>1.067*'PG&amp;E 2026 DR Allocations'!I57</f>
        <v>0.75829283374547951</v>
      </c>
      <c r="J59" s="70">
        <f>1.067*'PG&amp;E 2026 DR Allocations'!J57</f>
        <v>0.7630678468942641</v>
      </c>
      <c r="K59" s="70">
        <f>1.067*'PG&amp;E 2026 DR Allocations'!K57</f>
        <v>0.67845870453119284</v>
      </c>
      <c r="L59" s="70">
        <f>1.067*'PG&amp;E 2026 DR Allocations'!L57</f>
        <v>0.56298060721158927</v>
      </c>
      <c r="M59" s="70">
        <f>1.067*'PG&amp;E 2026 DR Allocations'!M57</f>
        <v>0.33361408028006562</v>
      </c>
      <c r="N59" s="70">
        <f>1.067*'PG&amp;E 2026 DR Allocations'!N57</f>
        <v>0.31034415099024748</v>
      </c>
      <c r="O59" s="70">
        <f>1.067*'PG&amp;E 2026 DR Allocations'!O57</f>
        <v>0.34517577984929038</v>
      </c>
    </row>
    <row r="60" spans="1:15" x14ac:dyDescent="0.3">
      <c r="A60" s="153"/>
      <c r="B60" s="128"/>
      <c r="C60" s="34" t="s">
        <v>9</v>
      </c>
      <c r="D60" s="70">
        <f>1.067*'PG&amp;E 2026 DR Allocations'!D58</f>
        <v>5.7306903164833743E-2</v>
      </c>
      <c r="E60" s="70">
        <f>1.067*'PG&amp;E 2026 DR Allocations'!E58</f>
        <v>5.1100907657295414E-2</v>
      </c>
      <c r="F60" s="70">
        <f>1.067*'PG&amp;E 2026 DR Allocations'!F58</f>
        <v>-3.0665814496576752E-2</v>
      </c>
      <c r="G60" s="70">
        <f>1.067*'PG&amp;E 2026 DR Allocations'!G58</f>
        <v>-2.1773542189970661E-2</v>
      </c>
      <c r="H60" s="70">
        <f>1.067*'PG&amp;E 2026 DR Allocations'!H58</f>
        <v>-2.3625230177999994E-2</v>
      </c>
      <c r="I60" s="70">
        <f>1.067*'PG&amp;E 2026 DR Allocations'!I58</f>
        <v>0.17835304686427148</v>
      </c>
      <c r="J60" s="70">
        <f>1.067*'PG&amp;E 2026 DR Allocations'!J58</f>
        <v>0.10945877034962218</v>
      </c>
      <c r="K60" s="70">
        <f>1.067*'PG&amp;E 2026 DR Allocations'!K58</f>
        <v>3.938718067109586E-2</v>
      </c>
      <c r="L60" s="70">
        <f>1.067*'PG&amp;E 2026 DR Allocations'!L58</f>
        <v>0.14354270748794079</v>
      </c>
      <c r="M60" s="70">
        <f>1.067*'PG&amp;E 2026 DR Allocations'!M58</f>
        <v>6.3073840852826829E-2</v>
      </c>
      <c r="N60" s="70">
        <f>1.067*'PG&amp;E 2026 DR Allocations'!N58</f>
        <v>3.2821380583569426E-2</v>
      </c>
      <c r="O60" s="70">
        <f>1.067*'PG&amp;E 2026 DR Allocations'!O58</f>
        <v>3.5596984967589368E-2</v>
      </c>
    </row>
    <row r="61" spans="1:15" x14ac:dyDescent="0.3">
      <c r="A61" s="153"/>
      <c r="B61" s="128"/>
      <c r="C61" s="34" t="s">
        <v>10</v>
      </c>
      <c r="D61" s="70">
        <f>1.067*'PG&amp;E 2026 DR Allocations'!D59</f>
        <v>0.38161151319742204</v>
      </c>
      <c r="E61" s="70">
        <f>1.067*'PG&amp;E 2026 DR Allocations'!E59</f>
        <v>0.37075556236505514</v>
      </c>
      <c r="F61" s="70">
        <f>1.067*'PG&amp;E 2026 DR Allocations'!F59</f>
        <v>0.14210171636939006</v>
      </c>
      <c r="G61" s="70">
        <f>1.067*'PG&amp;E 2026 DR Allocations'!G59</f>
        <v>0.19690772937238221</v>
      </c>
      <c r="H61" s="70">
        <f>1.067*'PG&amp;E 2026 DR Allocations'!H59</f>
        <v>0.51850791129469864</v>
      </c>
      <c r="I61" s="70">
        <f>1.067*'PG&amp;E 2026 DR Allocations'!I59</f>
        <v>0.88451742947101586</v>
      </c>
      <c r="J61" s="70">
        <f>1.067*'PG&amp;E 2026 DR Allocations'!J59</f>
        <v>0.90984145200252509</v>
      </c>
      <c r="K61" s="70">
        <f>1.067*'PG&amp;E 2026 DR Allocations'!K59</f>
        <v>0.71100188094377492</v>
      </c>
      <c r="L61" s="70">
        <f>1.067*'PG&amp;E 2026 DR Allocations'!L59</f>
        <v>0.26928069782257041</v>
      </c>
      <c r="M61" s="70">
        <f>1.067*'PG&amp;E 2026 DR Allocations'!M59</f>
        <v>0.36402379295229909</v>
      </c>
      <c r="N61" s="70">
        <f>1.067*'PG&amp;E 2026 DR Allocations'!N59</f>
        <v>0.32356992810964552</v>
      </c>
      <c r="O61" s="70">
        <f>1.067*'PG&amp;E 2026 DR Allocations'!O59</f>
        <v>0.38741150602698354</v>
      </c>
    </row>
    <row r="62" spans="1:15" x14ac:dyDescent="0.3">
      <c r="A62" s="153"/>
      <c r="B62" s="128"/>
      <c r="C62" s="34" t="s">
        <v>11</v>
      </c>
      <c r="D62" s="70">
        <f>1.067*'PG&amp;E 2026 DR Allocations'!D60</f>
        <v>0.3254741204977033</v>
      </c>
      <c r="E62" s="70">
        <f>1.067*'PG&amp;E 2026 DR Allocations'!E60</f>
        <v>0.31717421135306306</v>
      </c>
      <c r="F62" s="70">
        <f>1.067*'PG&amp;E 2026 DR Allocations'!F60</f>
        <v>0.19703222276270413</v>
      </c>
      <c r="G62" s="70">
        <f>1.067*'PG&amp;E 2026 DR Allocations'!G60</f>
        <v>0.26123631016910082</v>
      </c>
      <c r="H62" s="70">
        <f>1.067*'PG&amp;E 2026 DR Allocations'!H60</f>
        <v>0.4881841197311873</v>
      </c>
      <c r="I62" s="70">
        <f>1.067*'PG&amp;E 2026 DR Allocations'!I60</f>
        <v>0.76431303519010496</v>
      </c>
      <c r="J62" s="70">
        <f>1.067*'PG&amp;E 2026 DR Allocations'!J60</f>
        <v>0.72055203443765636</v>
      </c>
      <c r="K62" s="70">
        <f>1.067*'PG&amp;E 2026 DR Allocations'!K60</f>
        <v>0.62692785346507995</v>
      </c>
      <c r="L62" s="70">
        <f>1.067*'PG&amp;E 2026 DR Allocations'!L60</f>
        <v>0.4889982397258279</v>
      </c>
      <c r="M62" s="70">
        <f>1.067*'PG&amp;E 2026 DR Allocations'!M60</f>
        <v>0.35591960713267379</v>
      </c>
      <c r="N62" s="70">
        <f>1.067*'PG&amp;E 2026 DR Allocations'!N60</f>
        <v>0.32702766445279108</v>
      </c>
      <c r="O62" s="70">
        <f>1.067*'PG&amp;E 2026 DR Allocations'!O60</f>
        <v>0.38198133647441873</v>
      </c>
    </row>
    <row r="63" spans="1:15" x14ac:dyDescent="0.3">
      <c r="A63" s="153"/>
      <c r="B63" s="128"/>
      <c r="C63" s="34" t="s">
        <v>12</v>
      </c>
      <c r="D63" s="70">
        <f>1.067*'PG&amp;E 2026 DR Allocations'!D61</f>
        <v>0.76448233348131223</v>
      </c>
      <c r="E63" s="70">
        <f>1.067*'PG&amp;E 2026 DR Allocations'!E61</f>
        <v>0.73378242242336233</v>
      </c>
      <c r="F63" s="70">
        <f>1.067*'PG&amp;E 2026 DR Allocations'!F61</f>
        <v>0.42713154354691546</v>
      </c>
      <c r="G63" s="70">
        <f>1.067*'PG&amp;E 2026 DR Allocations'!G61</f>
        <v>0.58364733678102498</v>
      </c>
      <c r="H63" s="70">
        <f>1.067*'PG&amp;E 2026 DR Allocations'!H61</f>
        <v>1.2449678646326048</v>
      </c>
      <c r="I63" s="70">
        <f>1.067*'PG&amp;E 2026 DR Allocations'!I61</f>
        <v>1.8749229903221116</v>
      </c>
      <c r="J63" s="70">
        <f>1.067*'PG&amp;E 2026 DR Allocations'!J61</f>
        <v>1.832605794906613</v>
      </c>
      <c r="K63" s="70">
        <f>1.067*'PG&amp;E 2026 DR Allocations'!K61</f>
        <v>1.4591174833774563</v>
      </c>
      <c r="L63" s="70">
        <f>1.067*'PG&amp;E 2026 DR Allocations'!L61</f>
        <v>1.2051903979778251</v>
      </c>
      <c r="M63" s="70">
        <f>1.067*'PG&amp;E 2026 DR Allocations'!M61</f>
        <v>0.8485285049676895</v>
      </c>
      <c r="N63" s="70">
        <f>1.067*'PG&amp;E 2026 DR Allocations'!N61</f>
        <v>0.75307638579607017</v>
      </c>
      <c r="O63" s="70">
        <f>1.067*'PG&amp;E 2026 DR Allocations'!O61</f>
        <v>0.85724634939432121</v>
      </c>
    </row>
    <row r="64" spans="1:15" s="18" customFormat="1" x14ac:dyDescent="0.3">
      <c r="A64" s="153"/>
      <c r="B64" s="128"/>
      <c r="C64" s="34" t="s">
        <v>13</v>
      </c>
      <c r="D64" s="71">
        <f>1.067*'PG&amp;E 2026 DR Allocations'!D62</f>
        <v>2.6345289907181866</v>
      </c>
      <c r="E64" s="71">
        <f>1.067*'PG&amp;E 2026 DR Allocations'!E62</f>
        <v>2.5600582201998909</v>
      </c>
      <c r="F64" s="71">
        <f>1.067*'PG&amp;E 2026 DR Allocations'!F62</f>
        <v>1.4714826060296033</v>
      </c>
      <c r="G64" s="71">
        <f>1.067*'PG&amp;E 2026 DR Allocations'!G62</f>
        <v>1.9654714201337196</v>
      </c>
      <c r="H64" s="71">
        <f>1.067*'PG&amp;E 2026 DR Allocations'!H62</f>
        <v>3.5878154189043308</v>
      </c>
      <c r="I64" s="71">
        <f>1.067*'PG&amp;E 2026 DR Allocations'!I62</f>
        <v>6.8858360761563562</v>
      </c>
      <c r="J64" s="71">
        <f>1.067*'PG&amp;E 2026 DR Allocations'!J62</f>
        <v>6.4973233565998036</v>
      </c>
      <c r="K64" s="71">
        <f>1.067*'PG&amp;E 2026 DR Allocations'!K62</f>
        <v>5.4724983468180284</v>
      </c>
      <c r="L64" s="71">
        <f>1.067*'PG&amp;E 2026 DR Allocations'!L62</f>
        <v>4.3863410884734533</v>
      </c>
      <c r="M64" s="71">
        <f>1.067*'PG&amp;E 2026 DR Allocations'!M62</f>
        <v>2.9499032746987077</v>
      </c>
      <c r="N64" s="71">
        <f>1.067*'PG&amp;E 2026 DR Allocations'!N62</f>
        <v>2.5847039491445747</v>
      </c>
      <c r="O64" s="71">
        <f>1.067*'PG&amp;E 2026 DR Allocations'!O62</f>
        <v>2.9665657218310506</v>
      </c>
    </row>
    <row r="65" spans="1:15" ht="15.6" customHeight="1" x14ac:dyDescent="0.3">
      <c r="A65" s="153" t="s">
        <v>14</v>
      </c>
      <c r="B65" s="128" t="s">
        <v>4</v>
      </c>
      <c r="C65" s="34" t="s">
        <v>5</v>
      </c>
      <c r="D65" s="70">
        <f>1.067*'PG&amp;E 2026 DR Allocations'!D63</f>
        <v>-0.13480201542377448</v>
      </c>
      <c r="E65" s="70">
        <f>1.067*'PG&amp;E 2026 DR Allocations'!E63</f>
        <v>-0.13480174513161083</v>
      </c>
      <c r="F65" s="70">
        <f>1.067*'PG&amp;E 2026 DR Allocations'!F63</f>
        <v>-0.27922636824846236</v>
      </c>
      <c r="G65" s="70">
        <f>1.067*'PG&amp;E 2026 DR Allocations'!G63</f>
        <v>-0.29937629920244124</v>
      </c>
      <c r="H65" s="70">
        <f>1.067*'PG&amp;E 2026 DR Allocations'!H63</f>
        <v>-0.30553886591513996</v>
      </c>
      <c r="I65" s="70">
        <f>1.067*'PG&amp;E 2026 DR Allocations'!I63</f>
        <v>-0.14276137234270472</v>
      </c>
      <c r="J65" s="70">
        <f>1.067*'PG&amp;E 2026 DR Allocations'!J63</f>
        <v>-0.14216706347465502</v>
      </c>
      <c r="K65" s="70">
        <f>1.067*'PG&amp;E 2026 DR Allocations'!K63</f>
        <v>-0.14193132100999256</v>
      </c>
      <c r="L65" s="70">
        <f>1.067*'PG&amp;E 2026 DR Allocations'!L63</f>
        <v>-0.13866541260480789</v>
      </c>
      <c r="M65" s="70">
        <f>1.067*'PG&amp;E 2026 DR Allocations'!M63</f>
        <v>-0.12960046534240163</v>
      </c>
      <c r="N65" s="70">
        <f>1.067*'PG&amp;E 2026 DR Allocations'!N63</f>
        <v>-0.11618999122828207</v>
      </c>
      <c r="O65" s="70">
        <f>1.067*'PG&amp;E 2026 DR Allocations'!O63</f>
        <v>-0.12762307147681679</v>
      </c>
    </row>
    <row r="66" spans="1:15" x14ac:dyDescent="0.3">
      <c r="A66" s="153"/>
      <c r="B66" s="128"/>
      <c r="C66" s="34" t="s">
        <v>6</v>
      </c>
      <c r="D66" s="70">
        <f>1.067*'PG&amp;E 2026 DR Allocations'!D64</f>
        <v>2.0921098026037179</v>
      </c>
      <c r="E66" s="70">
        <f>1.067*'PG&amp;E 2026 DR Allocations'!E64</f>
        <v>2.2783886742591823</v>
      </c>
      <c r="F66" s="70">
        <f>1.067*'PG&amp;E 2026 DR Allocations'!F64</f>
        <v>2.3188139517307249</v>
      </c>
      <c r="G66" s="70">
        <f>1.067*'PG&amp;E 2026 DR Allocations'!G64</f>
        <v>2.6076414155960057</v>
      </c>
      <c r="H66" s="70">
        <f>1.067*'PG&amp;E 2026 DR Allocations'!H64</f>
        <v>3.002872344475608</v>
      </c>
      <c r="I66" s="70">
        <f>1.067*'PG&amp;E 2026 DR Allocations'!I64</f>
        <v>3.8378526000976563</v>
      </c>
      <c r="J66" s="70">
        <f>1.067*'PG&amp;E 2026 DR Allocations'!J64</f>
        <v>3.8607497169971419</v>
      </c>
      <c r="K66" s="70">
        <f>1.067*'PG&amp;E 2026 DR Allocations'!K64</f>
        <v>3.8499736454486819</v>
      </c>
      <c r="L66" s="70">
        <f>1.067*'PG&amp;E 2026 DR Allocations'!L64</f>
        <v>3.2182780926227474</v>
      </c>
      <c r="M66" s="70">
        <f>1.067*'PG&amp;E 2026 DR Allocations'!M64</f>
        <v>2.7864417800903283</v>
      </c>
      <c r="N66" s="70">
        <f>1.067*'PG&amp;E 2026 DR Allocations'!N64</f>
        <v>2.1006044811010329</v>
      </c>
      <c r="O66" s="70">
        <f>1.067*'PG&amp;E 2026 DR Allocations'!O64</f>
        <v>1.9761956763267443</v>
      </c>
    </row>
    <row r="67" spans="1:15" x14ac:dyDescent="0.3">
      <c r="A67" s="153"/>
      <c r="B67" s="128"/>
      <c r="C67" s="34" t="s">
        <v>7</v>
      </c>
      <c r="D67" s="70">
        <f>1.067*'PG&amp;E 2026 DR Allocations'!D65</f>
        <v>1.8282683132216284E-2</v>
      </c>
      <c r="E67" s="70">
        <f>1.067*'PG&amp;E 2026 DR Allocations'!E65</f>
        <v>1.7764024270698384E-2</v>
      </c>
      <c r="F67" s="70">
        <f>1.067*'PG&amp;E 2026 DR Allocations'!F65</f>
        <v>1.3159838750027054E-2</v>
      </c>
      <c r="G67" s="70">
        <f>1.067*'PG&amp;E 2026 DR Allocations'!G65</f>
        <v>1.2928975456394208E-2</v>
      </c>
      <c r="H67" s="70">
        <f>1.067*'PG&amp;E 2026 DR Allocations'!H65</f>
        <v>1.3088196930995997E-2</v>
      </c>
      <c r="I67" s="70">
        <f>1.067*'PG&amp;E 2026 DR Allocations'!I65</f>
        <v>1.729021999612447E-2</v>
      </c>
      <c r="J67" s="70">
        <f>1.067*'PG&amp;E 2026 DR Allocations'!J65</f>
        <v>1.8095211667939926E-2</v>
      </c>
      <c r="K67" s="70">
        <f>1.067*'PG&amp;E 2026 DR Allocations'!K65</f>
        <v>1.7727073742076712E-2</v>
      </c>
      <c r="L67" s="70">
        <f>1.067*'PG&amp;E 2026 DR Allocations'!L65</f>
        <v>1.6771529335528571E-2</v>
      </c>
      <c r="M67" s="70">
        <f>1.067*'PG&amp;E 2026 DR Allocations'!M65</f>
        <v>1.5508991661481501E-2</v>
      </c>
      <c r="N67" s="70">
        <f>1.067*'PG&amp;E 2026 DR Allocations'!N65</f>
        <v>1.4952861561439879E-2</v>
      </c>
      <c r="O67" s="70">
        <f>1.067*'PG&amp;E 2026 DR Allocations'!O65</f>
        <v>1.5799958193674642E-2</v>
      </c>
    </row>
    <row r="68" spans="1:15" x14ac:dyDescent="0.3">
      <c r="A68" s="153"/>
      <c r="B68" s="128"/>
      <c r="C68" s="34" t="s">
        <v>8</v>
      </c>
      <c r="D68" s="70">
        <f>1.067*'PG&amp;E 2026 DR Allocations'!D66</f>
        <v>0.58139335453510255</v>
      </c>
      <c r="E68" s="70">
        <f>1.067*'PG&amp;E 2026 DR Allocations'!E66</f>
        <v>0.61563625526428145</v>
      </c>
      <c r="F68" s="70">
        <f>1.067*'PG&amp;E 2026 DR Allocations'!F66</f>
        <v>0.5705992847084993</v>
      </c>
      <c r="G68" s="70">
        <f>1.067*'PG&amp;E 2026 DR Allocations'!G66</f>
        <v>0.64371859341859772</v>
      </c>
      <c r="H68" s="70">
        <f>1.067*'PG&amp;E 2026 DR Allocations'!H66</f>
        <v>0.73700586000183999</v>
      </c>
      <c r="I68" s="70">
        <f>1.067*'PG&amp;E 2026 DR Allocations'!I66</f>
        <v>1.0154713112711899</v>
      </c>
      <c r="J68" s="70">
        <f>1.067*'PG&amp;E 2026 DR Allocations'!J66</f>
        <v>1.0126397305726993</v>
      </c>
      <c r="K68" s="70">
        <f>1.067*'PG&amp;E 2026 DR Allocations'!K66</f>
        <v>1.020965683162212</v>
      </c>
      <c r="L68" s="70">
        <f>1.067*'PG&amp;E 2026 DR Allocations'!L66</f>
        <v>0.89673673397302611</v>
      </c>
      <c r="M68" s="70">
        <f>1.067*'PG&amp;E 2026 DR Allocations'!M66</f>
        <v>0.75693959218263596</v>
      </c>
      <c r="N68" s="70">
        <f>1.067*'PG&amp;E 2026 DR Allocations'!N66</f>
        <v>0.59729054039716689</v>
      </c>
      <c r="O68" s="70">
        <f>1.067*'PG&amp;E 2026 DR Allocations'!O66</f>
        <v>0.53649502795934623</v>
      </c>
    </row>
    <row r="69" spans="1:15" x14ac:dyDescent="0.3">
      <c r="A69" s="153"/>
      <c r="B69" s="128"/>
      <c r="C69" s="34" t="s">
        <v>9</v>
      </c>
      <c r="D69" s="70">
        <f>1.067*'PG&amp;E 2026 DR Allocations'!D67</f>
        <v>0.28800135561823825</v>
      </c>
      <c r="E69" s="70">
        <f>1.067*'PG&amp;E 2026 DR Allocations'!E67</f>
        <v>0.27834893628954827</v>
      </c>
      <c r="F69" s="70">
        <f>1.067*'PG&amp;E 2026 DR Allocations'!F67</f>
        <v>0.23712876136600866</v>
      </c>
      <c r="G69" s="70">
        <f>1.067*'PG&amp;E 2026 DR Allocations'!G67</f>
        <v>0.26063176199793786</v>
      </c>
      <c r="H69" s="70">
        <f>1.067*'PG&amp;E 2026 DR Allocations'!H67</f>
        <v>0.281055802397568</v>
      </c>
      <c r="I69" s="70">
        <f>1.067*'PG&amp;E 2026 DR Allocations'!I67</f>
        <v>0.36955362081527621</v>
      </c>
      <c r="J69" s="70">
        <f>1.067*'PG&amp;E 2026 DR Allocations'!J67</f>
        <v>0.36056831434369008</v>
      </c>
      <c r="K69" s="70">
        <f>1.067*'PG&amp;E 2026 DR Allocations'!K67</f>
        <v>0.35897925081849014</v>
      </c>
      <c r="L69" s="70">
        <f>1.067*'PG&amp;E 2026 DR Allocations'!L67</f>
        <v>0.3595067339241495</v>
      </c>
      <c r="M69" s="70">
        <f>1.067*'PG&amp;E 2026 DR Allocations'!M67</f>
        <v>0.32080369451642005</v>
      </c>
      <c r="N69" s="70">
        <f>1.067*'PG&amp;E 2026 DR Allocations'!N67</f>
        <v>0.25605143870413211</v>
      </c>
      <c r="O69" s="70">
        <f>1.067*'PG&amp;E 2026 DR Allocations'!O67</f>
        <v>0.26437014110386298</v>
      </c>
    </row>
    <row r="70" spans="1:15" x14ac:dyDescent="0.3">
      <c r="A70" s="153"/>
      <c r="B70" s="128"/>
      <c r="C70" s="34" t="s">
        <v>10</v>
      </c>
      <c r="D70" s="70">
        <f>1.067*'PG&amp;E 2026 DR Allocations'!D68</f>
        <v>0.78333365368843022</v>
      </c>
      <c r="E70" s="70">
        <f>1.067*'PG&amp;E 2026 DR Allocations'!E68</f>
        <v>0.77959414571523644</v>
      </c>
      <c r="F70" s="70">
        <f>1.067*'PG&amp;E 2026 DR Allocations'!F68</f>
        <v>0.61032568204402926</v>
      </c>
      <c r="G70" s="70">
        <f>1.067*'PG&amp;E 2026 DR Allocations'!G68</f>
        <v>0.66981603312492355</v>
      </c>
      <c r="H70" s="70">
        <f>1.067*'PG&amp;E 2026 DR Allocations'!H68</f>
        <v>1.0625058999061576</v>
      </c>
      <c r="I70" s="70">
        <f>1.067*'PG&amp;E 2026 DR Allocations'!I68</f>
        <v>1.1677892128229108</v>
      </c>
      <c r="J70" s="70">
        <f>1.067*'PG&amp;E 2026 DR Allocations'!J68</f>
        <v>1.1601740968227308</v>
      </c>
      <c r="K70" s="70">
        <f>1.067*'PG&amp;E 2026 DR Allocations'!K68</f>
        <v>1.2000980936288748</v>
      </c>
      <c r="L70" s="70">
        <f>1.067*'PG&amp;E 2026 DR Allocations'!L68</f>
        <v>1.0598874366283411</v>
      </c>
      <c r="M70" s="70">
        <f>1.067*'PG&amp;E 2026 DR Allocations'!M68</f>
        <v>0.95449460768699546</v>
      </c>
      <c r="N70" s="70">
        <f>1.067*'PG&amp;E 2026 DR Allocations'!N68</f>
        <v>0.72527973055839512</v>
      </c>
      <c r="O70" s="70">
        <f>1.067*'PG&amp;E 2026 DR Allocations'!O68</f>
        <v>0.7454104548692696</v>
      </c>
    </row>
    <row r="71" spans="1:15" x14ac:dyDescent="0.3">
      <c r="A71" s="153"/>
      <c r="B71" s="128"/>
      <c r="C71" s="34" t="s">
        <v>11</v>
      </c>
      <c r="D71" s="70">
        <f>1.067*'PG&amp;E 2026 DR Allocations'!D69</f>
        <v>1.0203999775648116</v>
      </c>
      <c r="E71" s="70">
        <f>1.067*'PG&amp;E 2026 DR Allocations'!E69</f>
        <v>1.0253170053958884</v>
      </c>
      <c r="F71" s="70">
        <f>1.067*'PG&amp;E 2026 DR Allocations'!F69</f>
        <v>0.97678525257110582</v>
      </c>
      <c r="G71" s="70">
        <f>1.067*'PG&amp;E 2026 DR Allocations'!G69</f>
        <v>1.0491460260748855</v>
      </c>
      <c r="H71" s="70">
        <f>1.067*'PG&amp;E 2026 DR Allocations'!H69</f>
        <v>1.4311546461582114</v>
      </c>
      <c r="I71" s="70">
        <f>1.067*'PG&amp;E 2026 DR Allocations'!I69</f>
        <v>1.5056147311925823</v>
      </c>
      <c r="J71" s="70">
        <f>1.067*'PG&amp;E 2026 DR Allocations'!J69</f>
        <v>1.5003346850872001</v>
      </c>
      <c r="K71" s="70">
        <f>1.067*'PG&amp;E 2026 DR Allocations'!K69</f>
        <v>1.5359803067445712</v>
      </c>
      <c r="L71" s="70">
        <f>1.067*'PG&amp;E 2026 DR Allocations'!L69</f>
        <v>1.3975726574659264</v>
      </c>
      <c r="M71" s="70">
        <f>1.067*'PG&amp;E 2026 DR Allocations'!M69</f>
        <v>1.4642108052968956</v>
      </c>
      <c r="N71" s="70">
        <f>1.067*'PG&amp;E 2026 DR Allocations'!N69</f>
        <v>0.95137403696775347</v>
      </c>
      <c r="O71" s="70">
        <f>1.067*'PG&amp;E 2026 DR Allocations'!O69</f>
        <v>0.97427484256029118</v>
      </c>
    </row>
    <row r="72" spans="1:15" x14ac:dyDescent="0.3">
      <c r="A72" s="153"/>
      <c r="B72" s="128"/>
      <c r="C72" s="34" t="s">
        <v>12</v>
      </c>
      <c r="D72" s="70">
        <f>1.067*'PG&amp;E 2026 DR Allocations'!D70</f>
        <v>2.9695151774883226</v>
      </c>
      <c r="E72" s="70">
        <f>1.067*'PG&amp;E 2026 DR Allocations'!E70</f>
        <v>3.1370057547092345</v>
      </c>
      <c r="F72" s="70">
        <f>1.067*'PG&amp;E 2026 DR Allocations'!F70</f>
        <v>2.6857015378475109</v>
      </c>
      <c r="G72" s="70">
        <f>1.067*'PG&amp;E 2026 DR Allocations'!G70</f>
        <v>3.0033066585063906</v>
      </c>
      <c r="H72" s="70">
        <f>1.067*'PG&amp;E 2026 DR Allocations'!H70</f>
        <v>3.2009999999999996</v>
      </c>
      <c r="I72" s="70">
        <f>1.067*'PG&amp;E 2026 DR Allocations'!I70</f>
        <v>4.7285885300636279</v>
      </c>
      <c r="J72" s="70">
        <f>1.067*'PG&amp;E 2026 DR Allocations'!J70</f>
        <v>4.6915174193382203</v>
      </c>
      <c r="K72" s="70">
        <f>1.067*'PG&amp;E 2026 DR Allocations'!K70</f>
        <v>5.137995299339293</v>
      </c>
      <c r="L72" s="70">
        <f>1.067*'PG&amp;E 2026 DR Allocations'!L70</f>
        <v>4.7959806976318324</v>
      </c>
      <c r="M72" s="70">
        <f>1.067*'PG&amp;E 2026 DR Allocations'!M70</f>
        <v>4.0277691590785958</v>
      </c>
      <c r="N72" s="70">
        <f>1.067*'PG&amp;E 2026 DR Allocations'!N70</f>
        <v>2.996868489980697</v>
      </c>
      <c r="O72" s="70">
        <f>1.067*'PG&amp;E 2026 DR Allocations'!O70</f>
        <v>2.7468562526702796</v>
      </c>
    </row>
    <row r="73" spans="1:15" s="18" customFormat="1" x14ac:dyDescent="0.3">
      <c r="A73" s="153"/>
      <c r="B73" s="128"/>
      <c r="C73" s="34" t="s">
        <v>13</v>
      </c>
      <c r="D73" s="71">
        <f>1.067*'PG&amp;E 2026 DR Allocations'!D71</f>
        <v>7.6182339892070638</v>
      </c>
      <c r="E73" s="71">
        <f>1.067*'PG&amp;E 2026 DR Allocations'!E71</f>
        <v>7.9972530507724597</v>
      </c>
      <c r="F73" s="71">
        <f>1.067*'PG&amp;E 2026 DR Allocations'!F71</f>
        <v>7.1332879407694429</v>
      </c>
      <c r="G73" s="71">
        <f>1.067*'PG&amp;E 2026 DR Allocations'!G71</f>
        <v>7.9478131649726942</v>
      </c>
      <c r="H73" s="71">
        <f>1.067*'PG&amp;E 2026 DR Allocations'!H71</f>
        <v>9.4231438839552411</v>
      </c>
      <c r="I73" s="71">
        <f>1.067*'PG&amp;E 2026 DR Allocations'!I71</f>
        <v>12.499398853916663</v>
      </c>
      <c r="J73" s="71">
        <f>1.067*'PG&amp;E 2026 DR Allocations'!J71</f>
        <v>12.461912111354968</v>
      </c>
      <c r="K73" s="71">
        <f>1.067*'PG&amp;E 2026 DR Allocations'!K71</f>
        <v>12.979788031874209</v>
      </c>
      <c r="L73" s="71">
        <f>1.067*'PG&amp;E 2026 DR Allocations'!L71</f>
        <v>11.606068468976744</v>
      </c>
      <c r="M73" s="71">
        <f>1.067*'PG&amp;E 2026 DR Allocations'!M71</f>
        <v>10.196568165170952</v>
      </c>
      <c r="N73" s="71">
        <f>1.067*'PG&amp;E 2026 DR Allocations'!N71</f>
        <v>7.5262315880423349</v>
      </c>
      <c r="O73" s="71">
        <f>1.067*'PG&amp;E 2026 DR Allocations'!O71</f>
        <v>7.1317792822066508</v>
      </c>
    </row>
    <row r="74" spans="1:15" x14ac:dyDescent="0.3">
      <c r="A74" s="124" t="s">
        <v>15</v>
      </c>
      <c r="B74" s="168" t="s">
        <v>16</v>
      </c>
      <c r="C74" s="34" t="s">
        <v>5</v>
      </c>
      <c r="D74" s="70">
        <f>1.067*'PG&amp;E 2026 DR Allocations'!D72</f>
        <v>17.206479167334681</v>
      </c>
      <c r="E74" s="70">
        <f>1.067*'PG&amp;E 2026 DR Allocations'!E72</f>
        <v>15.479842663004902</v>
      </c>
      <c r="F74" s="70">
        <f>1.067*'PG&amp;E 2026 DR Allocations'!F72</f>
        <v>16.005667876034966</v>
      </c>
      <c r="G74" s="70">
        <f>1.067*'PG&amp;E 2026 DR Allocations'!G72</f>
        <v>16.099524110779136</v>
      </c>
      <c r="H74" s="70">
        <f>1.067*'PG&amp;E 2026 DR Allocations'!H72</f>
        <v>14.906204466019572</v>
      </c>
      <c r="I74" s="70">
        <f>1.067*'PG&amp;E 2026 DR Allocations'!I72</f>
        <v>17.256460250586212</v>
      </c>
      <c r="J74" s="70">
        <f>1.067*'PG&amp;E 2026 DR Allocations'!J72</f>
        <v>14.620447296146271</v>
      </c>
      <c r="K74" s="70">
        <f>1.067*'PG&amp;E 2026 DR Allocations'!K72</f>
        <v>13.007173769488828</v>
      </c>
      <c r="L74" s="70">
        <f>1.067*'PG&amp;E 2026 DR Allocations'!L72</f>
        <v>16.571724948644572</v>
      </c>
      <c r="M74" s="70">
        <f>1.067*'PG&amp;E 2026 DR Allocations'!M72</f>
        <v>12.462421649843403</v>
      </c>
      <c r="N74" s="70">
        <f>1.067*'PG&amp;E 2026 DR Allocations'!N72</f>
        <v>23.990833347998503</v>
      </c>
      <c r="O74" s="70">
        <f>1.067*'PG&amp;E 2026 DR Allocations'!O72</f>
        <v>22.695365025773636</v>
      </c>
    </row>
    <row r="75" spans="1:15" x14ac:dyDescent="0.3">
      <c r="A75" s="125"/>
      <c r="B75" s="169"/>
      <c r="C75" s="34" t="s">
        <v>6</v>
      </c>
      <c r="D75" s="70">
        <f>1.067*'PG&amp;E 2026 DR Allocations'!D73</f>
        <v>1.519323226265604</v>
      </c>
      <c r="E75" s="70">
        <f>1.067*'PG&amp;E 2026 DR Allocations'!E73</f>
        <v>1.4461706477701641</v>
      </c>
      <c r="F75" s="70">
        <f>1.067*'PG&amp;E 2026 DR Allocations'!F73</f>
        <v>2.2618453112579853</v>
      </c>
      <c r="G75" s="70">
        <f>1.067*'PG&amp;E 2026 DR Allocations'!G73</f>
        <v>1.3085653329528864</v>
      </c>
      <c r="H75" s="70">
        <f>1.067*'PG&amp;E 2026 DR Allocations'!H73</f>
        <v>2.4450011301271148</v>
      </c>
      <c r="I75" s="70">
        <f>1.067*'PG&amp;E 2026 DR Allocations'!I73</f>
        <v>4.2559592155218073</v>
      </c>
      <c r="J75" s="70">
        <f>1.067*'PG&amp;E 2026 DR Allocations'!J73</f>
        <v>4.6672281547039649</v>
      </c>
      <c r="K75" s="70">
        <f>1.067*'PG&amp;E 2026 DR Allocations'!K73</f>
        <v>2.863149805545802</v>
      </c>
      <c r="L75" s="70">
        <f>1.067*'PG&amp;E 2026 DR Allocations'!L73</f>
        <v>3.2305769743174264</v>
      </c>
      <c r="M75" s="70">
        <f>1.067*'PG&amp;E 2026 DR Allocations'!M73</f>
        <v>2.3754037697873911</v>
      </c>
      <c r="N75" s="70">
        <f>1.067*'PG&amp;E 2026 DR Allocations'!N73</f>
        <v>1.8986787737496194</v>
      </c>
      <c r="O75" s="70">
        <f>1.067*'PG&amp;E 2026 DR Allocations'!O73</f>
        <v>1.9378875874299504</v>
      </c>
    </row>
    <row r="76" spans="1:15" x14ac:dyDescent="0.3">
      <c r="A76" s="125"/>
      <c r="B76" s="169"/>
      <c r="C76" s="34" t="s">
        <v>7</v>
      </c>
      <c r="D76" s="70">
        <f>1.067*'PG&amp;E 2026 DR Allocations'!D74</f>
        <v>0.25065151280746706</v>
      </c>
      <c r="E76" s="70">
        <f>1.067*'PG&amp;E 2026 DR Allocations'!E74</f>
        <v>0.2341633398388509</v>
      </c>
      <c r="F76" s="70">
        <f>1.067*'PG&amp;E 2026 DR Allocations'!F74</f>
        <v>0.25255822701146774</v>
      </c>
      <c r="G76" s="70">
        <f>1.067*'PG&amp;E 2026 DR Allocations'!G74</f>
        <v>0.25995704319886787</v>
      </c>
      <c r="H76" s="70">
        <f>1.067*'PG&amp;E 2026 DR Allocations'!H74</f>
        <v>0.23040341534216421</v>
      </c>
      <c r="I76" s="70">
        <f>1.067*'PG&amp;E 2026 DR Allocations'!I74</f>
        <v>0.2853209447553372</v>
      </c>
      <c r="J76" s="70">
        <f>1.067*'PG&amp;E 2026 DR Allocations'!J74</f>
        <v>0.24681415227052553</v>
      </c>
      <c r="K76" s="70">
        <f>1.067*'PG&amp;E 2026 DR Allocations'!K74</f>
        <v>0.20441777861036722</v>
      </c>
      <c r="L76" s="70">
        <f>1.067*'PG&amp;E 2026 DR Allocations'!L74</f>
        <v>0.22406726561218887</v>
      </c>
      <c r="M76" s="70">
        <f>1.067*'PG&amp;E 2026 DR Allocations'!M74</f>
        <v>0.16933258849941182</v>
      </c>
      <c r="N76" s="70">
        <f>1.067*'PG&amp;E 2026 DR Allocations'!N74</f>
        <v>0.38604415163584027</v>
      </c>
      <c r="O76" s="70">
        <f>1.067*'PG&amp;E 2026 DR Allocations'!O74</f>
        <v>0.35158712846122153</v>
      </c>
    </row>
    <row r="77" spans="1:15" x14ac:dyDescent="0.3">
      <c r="A77" s="125"/>
      <c r="B77" s="169"/>
      <c r="C77" s="34" t="s">
        <v>8</v>
      </c>
      <c r="D77" s="70">
        <f>1.067*'PG&amp;E 2026 DR Allocations'!D75</f>
        <v>0.55360401755711031</v>
      </c>
      <c r="E77" s="70">
        <f>1.067*'PG&amp;E 2026 DR Allocations'!E75</f>
        <v>0.30450115934805877</v>
      </c>
      <c r="F77" s="70">
        <f>1.067*'PG&amp;E 2026 DR Allocations'!F75</f>
        <v>0.54624988304916755</v>
      </c>
      <c r="G77" s="70">
        <f>1.067*'PG&amp;E 2026 DR Allocations'!G75</f>
        <v>0.35946132782194656</v>
      </c>
      <c r="H77" s="70">
        <f>1.067*'PG&amp;E 2026 DR Allocations'!H75</f>
        <v>0.84809268951131944</v>
      </c>
      <c r="I77" s="70">
        <f>1.067*'PG&amp;E 2026 DR Allocations'!I75</f>
        <v>1.2690813717879346</v>
      </c>
      <c r="J77" s="70">
        <f>1.067*'PG&amp;E 2026 DR Allocations'!J75</f>
        <v>1.4803394208736713</v>
      </c>
      <c r="K77" s="70">
        <f>1.067*'PG&amp;E 2026 DR Allocations'!K75</f>
        <v>1.4076027127075845</v>
      </c>
      <c r="L77" s="70">
        <f>1.067*'PG&amp;E 2026 DR Allocations'!L75</f>
        <v>1.7336703133098774</v>
      </c>
      <c r="M77" s="70">
        <f>1.067*'PG&amp;E 2026 DR Allocations'!M75</f>
        <v>1.2803264538999597</v>
      </c>
      <c r="N77" s="70">
        <f>1.067*'PG&amp;E 2026 DR Allocations'!N75</f>
        <v>0.79704778415430244</v>
      </c>
      <c r="O77" s="70">
        <f>1.067*'PG&amp;E 2026 DR Allocations'!O75</f>
        <v>0.72335869260877328</v>
      </c>
    </row>
    <row r="78" spans="1:15" x14ac:dyDescent="0.3">
      <c r="A78" s="125"/>
      <c r="B78" s="169"/>
      <c r="C78" s="34" t="s">
        <v>9</v>
      </c>
      <c r="D78" s="70">
        <f>1.067*'PG&amp;E 2026 DR Allocations'!D76</f>
        <v>2.8392618969492567</v>
      </c>
      <c r="E78" s="70">
        <f>1.067*'PG&amp;E 2026 DR Allocations'!E76</f>
        <v>2.6243100629895926</v>
      </c>
      <c r="F78" s="70">
        <f>1.067*'PG&amp;E 2026 DR Allocations'!F76</f>
        <v>2.5615289564989405</v>
      </c>
      <c r="G78" s="70">
        <f>1.067*'PG&amp;E 2026 DR Allocations'!G76</f>
        <v>2.5527252287249911</v>
      </c>
      <c r="H78" s="70">
        <f>1.067*'PG&amp;E 2026 DR Allocations'!H76</f>
        <v>1.9497855916630475</v>
      </c>
      <c r="I78" s="70">
        <f>1.067*'PG&amp;E 2026 DR Allocations'!I76</f>
        <v>2.3147830807305789</v>
      </c>
      <c r="J78" s="70">
        <f>1.067*'PG&amp;E 2026 DR Allocations'!J76</f>
        <v>2.1539946322068508</v>
      </c>
      <c r="K78" s="70">
        <f>1.067*'PG&amp;E 2026 DR Allocations'!K76</f>
        <v>2.1456153207644726</v>
      </c>
      <c r="L78" s="70">
        <f>1.067*'PG&amp;E 2026 DR Allocations'!L76</f>
        <v>3.0188402576856279</v>
      </c>
      <c r="M78" s="70">
        <f>1.067*'PG&amp;E 2026 DR Allocations'!M76</f>
        <v>2.2995245356261731</v>
      </c>
      <c r="N78" s="70">
        <f>1.067*'PG&amp;E 2026 DR Allocations'!N76</f>
        <v>3.8180482177995039</v>
      </c>
      <c r="O78" s="70">
        <f>1.067*'PG&amp;E 2026 DR Allocations'!O76</f>
        <v>3.6362290316857355</v>
      </c>
    </row>
    <row r="79" spans="1:15" x14ac:dyDescent="0.3">
      <c r="A79" s="125"/>
      <c r="B79" s="169"/>
      <c r="C79" s="34" t="s">
        <v>10</v>
      </c>
      <c r="D79" s="70">
        <f>1.067*'PG&amp;E 2026 DR Allocations'!D77</f>
        <v>2.0907682949006516</v>
      </c>
      <c r="E79" s="70">
        <f>1.067*'PG&amp;E 2026 DR Allocations'!E77</f>
        <v>1.7637579331211661</v>
      </c>
      <c r="F79" s="70">
        <f>1.067*'PG&amp;E 2026 DR Allocations'!F77</f>
        <v>1.768407137192783</v>
      </c>
      <c r="G79" s="70">
        <f>1.067*'PG&amp;E 2026 DR Allocations'!G77</f>
        <v>1.804697312248865</v>
      </c>
      <c r="H79" s="70">
        <f>1.067*'PG&amp;E 2026 DR Allocations'!H77</f>
        <v>2.8028183612998574</v>
      </c>
      <c r="I79" s="70">
        <f>1.067*'PG&amp;E 2026 DR Allocations'!I77</f>
        <v>3.3742159813381654</v>
      </c>
      <c r="J79" s="70">
        <f>1.067*'PG&amp;E 2026 DR Allocations'!J77</f>
        <v>3.1540719601381544</v>
      </c>
      <c r="K79" s="70">
        <f>1.067*'PG&amp;E 2026 DR Allocations'!K77</f>
        <v>2.8494561844915127</v>
      </c>
      <c r="L79" s="70">
        <f>1.067*'PG&amp;E 2026 DR Allocations'!L77</f>
        <v>2.5925161881260514</v>
      </c>
      <c r="M79" s="70">
        <f>1.067*'PG&amp;E 2026 DR Allocations'!M77</f>
        <v>1.9249381900094349</v>
      </c>
      <c r="N79" s="70">
        <f>1.067*'PG&amp;E 2026 DR Allocations'!N77</f>
        <v>2.4698679611664254</v>
      </c>
      <c r="O79" s="70">
        <f>1.067*'PG&amp;E 2026 DR Allocations'!O77</f>
        <v>2.6160969216041261</v>
      </c>
    </row>
    <row r="80" spans="1:15" x14ac:dyDescent="0.3">
      <c r="A80" s="125"/>
      <c r="B80" s="169"/>
      <c r="C80" s="34" t="s">
        <v>11</v>
      </c>
      <c r="D80" s="70">
        <f>1.067*'PG&amp;E 2026 DR Allocations'!D78</f>
        <v>1.0091753402724857</v>
      </c>
      <c r="E80" s="70">
        <f>1.067*'PG&amp;E 2026 DR Allocations'!E78</f>
        <v>0.62354996261931883</v>
      </c>
      <c r="F80" s="70">
        <f>1.067*'PG&amp;E 2026 DR Allocations'!F78</f>
        <v>0.88466978879086644</v>
      </c>
      <c r="G80" s="70">
        <f>1.067*'PG&amp;E 2026 DR Allocations'!G78</f>
        <v>0.69002666553761793</v>
      </c>
      <c r="H80" s="70">
        <f>1.067*'PG&amp;E 2026 DR Allocations'!H78</f>
        <v>0.69299491154334991</v>
      </c>
      <c r="I80" s="70">
        <f>1.067*'PG&amp;E 2026 DR Allocations'!I78</f>
        <v>1.7364835061915169</v>
      </c>
      <c r="J80" s="70">
        <f>1.067*'PG&amp;E 2026 DR Allocations'!J78</f>
        <v>1.6612284124083811</v>
      </c>
      <c r="K80" s="70">
        <f>1.067*'PG&amp;E 2026 DR Allocations'!K78</f>
        <v>1.2222118521667993</v>
      </c>
      <c r="L80" s="70">
        <f>1.067*'PG&amp;E 2026 DR Allocations'!L78</f>
        <v>1.3417668948662385</v>
      </c>
      <c r="M80" s="70">
        <f>1.067*'PG&amp;E 2026 DR Allocations'!M78</f>
        <v>1.0852133492175386</v>
      </c>
      <c r="N80" s="70">
        <f>1.067*'PG&amp;E 2026 DR Allocations'!N78</f>
        <v>0.93507301250402786</v>
      </c>
      <c r="O80" s="70">
        <f>1.067*'PG&amp;E 2026 DR Allocations'!O78</f>
        <v>1.3215989522188847</v>
      </c>
    </row>
    <row r="81" spans="1:15" x14ac:dyDescent="0.3">
      <c r="A81" s="125"/>
      <c r="B81" s="169"/>
      <c r="C81" s="34" t="s">
        <v>12</v>
      </c>
      <c r="D81" s="70">
        <f>1.067*'PG&amp;E 2026 DR Allocations'!D79</f>
        <v>2.5379864892363466</v>
      </c>
      <c r="E81" s="70">
        <f>1.067*'PG&amp;E 2026 DR Allocations'!E79</f>
        <v>2.3370019431710198</v>
      </c>
      <c r="F81" s="70">
        <f>1.067*'PG&amp;E 2026 DR Allocations'!F79</f>
        <v>2.7962583303600459</v>
      </c>
      <c r="G81" s="70">
        <f>1.067*'PG&amp;E 2026 DR Allocations'!G79</f>
        <v>2.4471989291161216</v>
      </c>
      <c r="H81" s="70">
        <f>1.067*'PG&amp;E 2026 DR Allocations'!H79</f>
        <v>4.2679999999999998</v>
      </c>
      <c r="I81" s="70">
        <f>1.067*'PG&amp;E 2026 DR Allocations'!I79</f>
        <v>4.9333618408739541</v>
      </c>
      <c r="J81" s="70">
        <f>1.067*'PG&amp;E 2026 DR Allocations'!J79</f>
        <v>5.0060652653425839</v>
      </c>
      <c r="K81" s="70">
        <f>1.067*'PG&amp;E 2026 DR Allocations'!K79</f>
        <v>3.5463005355819965</v>
      </c>
      <c r="L81" s="70">
        <f>1.067*'PG&amp;E 2026 DR Allocations'!L79</f>
        <v>4.604408662751311</v>
      </c>
      <c r="M81" s="70">
        <f>1.067*'PG&amp;E 2026 DR Allocations'!M79</f>
        <v>3.5674608901888072</v>
      </c>
      <c r="N81" s="70">
        <f>1.067*'PG&amp;E 2026 DR Allocations'!N79</f>
        <v>3.7239753160625657</v>
      </c>
      <c r="O81" s="70">
        <f>1.067*'PG&amp;E 2026 DR Allocations'!O79</f>
        <v>3.4891910132691262</v>
      </c>
    </row>
    <row r="82" spans="1:15" s="18" customFormat="1" x14ac:dyDescent="0.3">
      <c r="A82" s="126"/>
      <c r="B82" s="170"/>
      <c r="C82" s="34" t="s">
        <v>13</v>
      </c>
      <c r="D82" s="71">
        <f>1.067*'PG&amp;E 2026 DR Allocations'!D80</f>
        <v>28.007249945323608</v>
      </c>
      <c r="E82" s="71">
        <f>1.067*'PG&amp;E 2026 DR Allocations'!E80</f>
        <v>24.813297711863076</v>
      </c>
      <c r="F82" s="71">
        <f>1.067*'PG&amp;E 2026 DR Allocations'!F80</f>
        <v>27.077185510196223</v>
      </c>
      <c r="G82" s="71">
        <f>1.067*'PG&amp;E 2026 DR Allocations'!G80</f>
        <v>25.522155950380434</v>
      </c>
      <c r="H82" s="71">
        <f>1.067*'PG&amp;E 2026 DR Allocations'!H80</f>
        <v>28.143300565506422</v>
      </c>
      <c r="I82" s="71">
        <f>1.067*'PG&amp;E 2026 DR Allocations'!I80</f>
        <v>35.42566619178551</v>
      </c>
      <c r="J82" s="71">
        <f>1.067*'PG&amp;E 2026 DR Allocations'!J80</f>
        <v>32.990189294090406</v>
      </c>
      <c r="K82" s="71">
        <f>1.067*'PG&amp;E 2026 DR Allocations'!K80</f>
        <v>27.24592795935736</v>
      </c>
      <c r="L82" s="71">
        <f>1.067*'PG&amp;E 2026 DR Allocations'!L80</f>
        <v>33.317571505313296</v>
      </c>
      <c r="M82" s="71">
        <f>1.067*'PG&amp;E 2026 DR Allocations'!M80</f>
        <v>25.164621427072113</v>
      </c>
      <c r="N82" s="71">
        <f>1.067*'PG&amp;E 2026 DR Allocations'!N80</f>
        <v>38.019568565070784</v>
      </c>
      <c r="O82" s="71">
        <f>1.067*'PG&amp;E 2026 DR Allocations'!O80</f>
        <v>36.771314353051459</v>
      </c>
    </row>
    <row r="83" spans="1:15" ht="15.6" customHeight="1" x14ac:dyDescent="0.3">
      <c r="A83" s="124" t="s">
        <v>17</v>
      </c>
      <c r="B83" s="168" t="s">
        <v>16</v>
      </c>
      <c r="C83" s="34" t="s">
        <v>5</v>
      </c>
      <c r="D83" s="70">
        <f>1.067*'PG&amp;E 2026 DR Allocations'!D81</f>
        <v>0.50561715599999779</v>
      </c>
      <c r="E83" s="70">
        <f>1.067*'PG&amp;E 2026 DR Allocations'!E81</f>
        <v>0.52016890199999888</v>
      </c>
      <c r="F83" s="70">
        <f>1.067*'PG&amp;E 2026 DR Allocations'!F81</f>
        <v>0.46074767199999889</v>
      </c>
      <c r="G83" s="70">
        <f>1.067*'PG&amp;E 2026 DR Allocations'!G81</f>
        <v>0.47801493299999886</v>
      </c>
      <c r="H83" s="70">
        <f>1.067*'PG&amp;E 2026 DR Allocations'!H81</f>
        <v>-0.63985429199999988</v>
      </c>
      <c r="I83" s="70">
        <f>1.067*'PG&amp;E 2026 DR Allocations'!I81</f>
        <v>0.99857222299999882</v>
      </c>
      <c r="J83" s="70">
        <f>1.067*'PG&amp;E 2026 DR Allocations'!J81</f>
        <v>0.95678530199999867</v>
      </c>
      <c r="K83" s="70">
        <f>1.067*'PG&amp;E 2026 DR Allocations'!K81</f>
        <v>0.98331625700000003</v>
      </c>
      <c r="L83" s="70">
        <f>1.067*'PG&amp;E 2026 DR Allocations'!L81</f>
        <v>0.94653036499999776</v>
      </c>
      <c r="M83" s="70">
        <f>1.067*'PG&amp;E 2026 DR Allocations'!M81</f>
        <v>-0.58950576299999891</v>
      </c>
      <c r="N83" s="70">
        <f>1.067*'PG&amp;E 2026 DR Allocations'!N81</f>
        <v>0.75756786600000003</v>
      </c>
      <c r="O83" s="70">
        <f>1.067*'PG&amp;E 2026 DR Allocations'!O81</f>
        <v>0.69764301199999978</v>
      </c>
    </row>
    <row r="84" spans="1:15" x14ac:dyDescent="0.3">
      <c r="A84" s="125"/>
      <c r="B84" s="169"/>
      <c r="C84" s="34" t="s">
        <v>6</v>
      </c>
      <c r="D84" s="70">
        <f>1.067*'PG&amp;E 2026 DR Allocations'!D82</f>
        <v>0.16609988999999997</v>
      </c>
      <c r="E84" s="70">
        <f>1.067*'PG&amp;E 2026 DR Allocations'!E82</f>
        <v>0.1669812319999999</v>
      </c>
      <c r="F84" s="70">
        <f>1.067*'PG&amp;E 2026 DR Allocations'!F82</f>
        <v>0.15797255099999999</v>
      </c>
      <c r="G84" s="70">
        <f>1.067*'PG&amp;E 2026 DR Allocations'!G82</f>
        <v>0.16936064199999978</v>
      </c>
      <c r="H84" s="70">
        <f>1.067*'PG&amp;E 2026 DR Allocations'!H82</f>
        <v>-0.36123178299999986</v>
      </c>
      <c r="I84" s="70">
        <f>1.067*'PG&amp;E 2026 DR Allocations'!I82</f>
        <v>0.4873597189999998</v>
      </c>
      <c r="J84" s="70">
        <f>1.067*'PG&amp;E 2026 DR Allocations'!J82</f>
        <v>0.49267657999999992</v>
      </c>
      <c r="K84" s="70">
        <f>1.067*'PG&amp;E 2026 DR Allocations'!K82</f>
        <v>0.51363245999999985</v>
      </c>
      <c r="L84" s="70">
        <f>1.067*'PG&amp;E 2026 DR Allocations'!L82</f>
        <v>0.41130182499999973</v>
      </c>
      <c r="M84" s="70">
        <f>1.067*'PG&amp;E 2026 DR Allocations'!M82</f>
        <v>-0.2717147509999987</v>
      </c>
      <c r="N84" s="70">
        <f>1.067*'PG&amp;E 2026 DR Allocations'!N82</f>
        <v>0.22576973099999889</v>
      </c>
      <c r="O84" s="70">
        <f>1.067*'PG&amp;E 2026 DR Allocations'!O82</f>
        <v>0.18904999299999997</v>
      </c>
    </row>
    <row r="85" spans="1:15" x14ac:dyDescent="0.3">
      <c r="A85" s="125"/>
      <c r="B85" s="169"/>
      <c r="C85" s="34" t="s">
        <v>7</v>
      </c>
      <c r="D85" s="70">
        <f>1.067*'PG&amp;E 2026 DR Allocations'!D83</f>
        <v>0</v>
      </c>
      <c r="E85" s="70">
        <f>1.067*'PG&amp;E 2026 DR Allocations'!E83</f>
        <v>0</v>
      </c>
      <c r="F85" s="70">
        <f>1.067*'PG&amp;E 2026 DR Allocations'!F83</f>
        <v>0</v>
      </c>
      <c r="G85" s="70">
        <f>1.067*'PG&amp;E 2026 DR Allocations'!G83</f>
        <v>0</v>
      </c>
      <c r="H85" s="70">
        <f>1.067*'PG&amp;E 2026 DR Allocations'!H83</f>
        <v>0</v>
      </c>
      <c r="I85" s="70">
        <f>1.067*'PG&amp;E 2026 DR Allocations'!I83</f>
        <v>0</v>
      </c>
      <c r="J85" s="70">
        <f>1.067*'PG&amp;E 2026 DR Allocations'!J83</f>
        <v>0</v>
      </c>
      <c r="K85" s="70">
        <f>1.067*'PG&amp;E 2026 DR Allocations'!K83</f>
        <v>0</v>
      </c>
      <c r="L85" s="70">
        <f>1.067*'PG&amp;E 2026 DR Allocations'!L83</f>
        <v>0</v>
      </c>
      <c r="M85" s="70">
        <f>1.067*'PG&amp;E 2026 DR Allocations'!M83</f>
        <v>0</v>
      </c>
      <c r="N85" s="70">
        <f>1.067*'PG&amp;E 2026 DR Allocations'!N83</f>
        <v>2.7176489999999891E-3</v>
      </c>
      <c r="O85" s="70">
        <f>1.067*'PG&amp;E 2026 DR Allocations'!O83</f>
        <v>2.5351919999999999E-3</v>
      </c>
    </row>
    <row r="86" spans="1:15" x14ac:dyDescent="0.3">
      <c r="A86" s="125"/>
      <c r="B86" s="169"/>
      <c r="C86" s="34" t="s">
        <v>8</v>
      </c>
      <c r="D86" s="70">
        <f>1.067*'PG&amp;E 2026 DR Allocations'!D84</f>
        <v>5.8236859999999998E-3</v>
      </c>
      <c r="E86" s="70">
        <f>1.067*'PG&amp;E 2026 DR Allocations'!E84</f>
        <v>7.4540619999999896E-3</v>
      </c>
      <c r="F86" s="70">
        <f>1.067*'PG&amp;E 2026 DR Allocations'!F84</f>
        <v>7.6055760000000002E-3</v>
      </c>
      <c r="G86" s="70">
        <f>1.067*'PG&amp;E 2026 DR Allocations'!G84</f>
        <v>8.7707400000000008E-3</v>
      </c>
      <c r="H86" s="70">
        <f>1.067*'PG&amp;E 2026 DR Allocations'!H84</f>
        <v>-2.746137899999988E-2</v>
      </c>
      <c r="I86" s="70">
        <f>1.067*'PG&amp;E 2026 DR Allocations'!I84</f>
        <v>3.5500156999999977E-2</v>
      </c>
      <c r="J86" s="70">
        <f>1.067*'PG&amp;E 2026 DR Allocations'!J84</f>
        <v>3.0773346999999871E-2</v>
      </c>
      <c r="K86" s="70">
        <f>1.067*'PG&amp;E 2026 DR Allocations'!K84</f>
        <v>3.2396253999999992E-2</v>
      </c>
      <c r="L86" s="70">
        <f>1.067*'PG&amp;E 2026 DR Allocations'!L84</f>
        <v>2.6686736999999967E-2</v>
      </c>
      <c r="M86" s="70">
        <f>1.067*'PG&amp;E 2026 DR Allocations'!M84</f>
        <v>-1.823823099999999E-2</v>
      </c>
      <c r="N86" s="70">
        <f>1.067*'PG&amp;E 2026 DR Allocations'!N84</f>
        <v>3.4020227999999889E-2</v>
      </c>
      <c r="O86" s="70">
        <f>1.067*'PG&amp;E 2026 DR Allocations'!O84</f>
        <v>2.9259594099999887E-2</v>
      </c>
    </row>
    <row r="87" spans="1:15" x14ac:dyDescent="0.3">
      <c r="A87" s="125"/>
      <c r="B87" s="169"/>
      <c r="C87" s="34" t="s">
        <v>9</v>
      </c>
      <c r="D87" s="70">
        <f>1.067*'PG&amp;E 2026 DR Allocations'!D85</f>
        <v>1.9821658999999891E-2</v>
      </c>
      <c r="E87" s="70">
        <f>1.067*'PG&amp;E 2026 DR Allocations'!E85</f>
        <v>2.1882035999999997E-2</v>
      </c>
      <c r="F87" s="70">
        <f>1.067*'PG&amp;E 2026 DR Allocations'!F85</f>
        <v>1.9367117E-2</v>
      </c>
      <c r="G87" s="70">
        <f>1.067*'PG&amp;E 2026 DR Allocations'!G85</f>
        <v>2.0100145999999999E-2</v>
      </c>
      <c r="H87" s="70">
        <f>1.067*'PG&amp;E 2026 DR Allocations'!H85</f>
        <v>-2.9051209000000001E-2</v>
      </c>
      <c r="I87" s="70">
        <f>1.067*'PG&amp;E 2026 DR Allocations'!I85</f>
        <v>5.1293890999999987E-2</v>
      </c>
      <c r="J87" s="70">
        <f>1.067*'PG&amp;E 2026 DR Allocations'!J85</f>
        <v>4.6548942000000003E-2</v>
      </c>
      <c r="K87" s="70">
        <f>1.067*'PG&amp;E 2026 DR Allocations'!K85</f>
        <v>4.7626611999999985E-2</v>
      </c>
      <c r="L87" s="70">
        <f>1.067*'PG&amp;E 2026 DR Allocations'!L85</f>
        <v>4.7151796999999988E-2</v>
      </c>
      <c r="M87" s="70">
        <f>1.067*'PG&amp;E 2026 DR Allocations'!M85</f>
        <v>-2.6608845999999998E-2</v>
      </c>
      <c r="N87" s="70">
        <f>1.067*'PG&amp;E 2026 DR Allocations'!N85</f>
        <v>6.555861399999989E-2</v>
      </c>
      <c r="O87" s="70">
        <f>1.067*'PG&amp;E 2026 DR Allocations'!O85</f>
        <v>6.0587460999999884E-2</v>
      </c>
    </row>
    <row r="88" spans="1:15" x14ac:dyDescent="0.3">
      <c r="A88" s="125"/>
      <c r="B88" s="169"/>
      <c r="C88" s="34" t="s">
        <v>10</v>
      </c>
      <c r="D88" s="70">
        <f>1.067*'PG&amp;E 2026 DR Allocations'!D86</f>
        <v>3.9221746299999791E-2</v>
      </c>
      <c r="E88" s="70">
        <f>1.067*'PG&amp;E 2026 DR Allocations'!E86</f>
        <v>3.8814365699999888E-2</v>
      </c>
      <c r="F88" s="70">
        <f>1.067*'PG&amp;E 2026 DR Allocations'!F86</f>
        <v>3.3171109400000003E-2</v>
      </c>
      <c r="G88" s="70">
        <f>1.067*'PG&amp;E 2026 DR Allocations'!G86</f>
        <v>3.3452157199999888E-2</v>
      </c>
      <c r="H88" s="70">
        <f>1.067*'PG&amp;E 2026 DR Allocations'!H86</f>
        <v>-4.4343452999999998E-2</v>
      </c>
      <c r="I88" s="70">
        <f>1.067*'PG&amp;E 2026 DR Allocations'!I86</f>
        <v>7.1300140999999984E-2</v>
      </c>
      <c r="J88" s="70">
        <f>1.067*'PG&amp;E 2026 DR Allocations'!J86</f>
        <v>6.7584846999999892E-2</v>
      </c>
      <c r="K88" s="70">
        <f>1.067*'PG&amp;E 2026 DR Allocations'!K86</f>
        <v>7.0540436999999984E-2</v>
      </c>
      <c r="L88" s="70">
        <f>1.067*'PG&amp;E 2026 DR Allocations'!L86</f>
        <v>6.0945973000000001E-2</v>
      </c>
      <c r="M88" s="70">
        <f>1.067*'PG&amp;E 2026 DR Allocations'!M86</f>
        <v>-4.0907712999999991E-2</v>
      </c>
      <c r="N88" s="70">
        <f>1.067*'PG&amp;E 2026 DR Allocations'!N86</f>
        <v>5.6312632199999893E-2</v>
      </c>
      <c r="O88" s="70">
        <f>1.067*'PG&amp;E 2026 DR Allocations'!O86</f>
        <v>5.171204829999989E-2</v>
      </c>
    </row>
    <row r="89" spans="1:15" x14ac:dyDescent="0.3">
      <c r="A89" s="125"/>
      <c r="B89" s="169"/>
      <c r="C89" s="34" t="s">
        <v>11</v>
      </c>
      <c r="D89" s="70">
        <f>1.067*'PG&amp;E 2026 DR Allocations'!D87</f>
        <v>3.1249228999999889E-2</v>
      </c>
      <c r="E89" s="70">
        <f>1.067*'PG&amp;E 2026 DR Allocations'!E87</f>
        <v>3.1688833E-2</v>
      </c>
      <c r="F89" s="70">
        <f>1.067*'PG&amp;E 2026 DR Allocations'!F87</f>
        <v>2.6507480999999881E-2</v>
      </c>
      <c r="G89" s="70">
        <f>1.067*'PG&amp;E 2026 DR Allocations'!G87</f>
        <v>2.7967136999999996E-2</v>
      </c>
      <c r="H89" s="70">
        <f>1.067*'PG&amp;E 2026 DR Allocations'!H87</f>
        <v>-4.4671021999999991E-2</v>
      </c>
      <c r="I89" s="70">
        <f>1.067*'PG&amp;E 2026 DR Allocations'!I87</f>
        <v>6.3509973999999983E-2</v>
      </c>
      <c r="J89" s="70">
        <f>1.067*'PG&amp;E 2026 DR Allocations'!J87</f>
        <v>6.4403053000000002E-2</v>
      </c>
      <c r="K89" s="70">
        <f>1.067*'PG&amp;E 2026 DR Allocations'!K87</f>
        <v>7.4135159999999783E-2</v>
      </c>
      <c r="L89" s="70">
        <f>1.067*'PG&amp;E 2026 DR Allocations'!L87</f>
        <v>6.6522114999999993E-2</v>
      </c>
      <c r="M89" s="70">
        <f>1.067*'PG&amp;E 2026 DR Allocations'!M87</f>
        <v>-4.5018863999999895E-2</v>
      </c>
      <c r="N89" s="70">
        <f>1.067*'PG&amp;E 2026 DR Allocations'!N87</f>
        <v>3.5624995999999784E-2</v>
      </c>
      <c r="O89" s="70">
        <f>1.067*'PG&amp;E 2026 DR Allocations'!O87</f>
        <v>3.349099599999978E-2</v>
      </c>
    </row>
    <row r="90" spans="1:15" x14ac:dyDescent="0.3">
      <c r="A90" s="125"/>
      <c r="B90" s="169"/>
      <c r="C90" s="34" t="s">
        <v>12</v>
      </c>
      <c r="D90" s="70">
        <f>1.067*'PG&amp;E 2026 DR Allocations'!D88</f>
        <v>0.12944843999999986</v>
      </c>
      <c r="E90" s="70">
        <f>1.067*'PG&amp;E 2026 DR Allocations'!E88</f>
        <v>0.14028809299999989</v>
      </c>
      <c r="F90" s="70">
        <f>1.067*'PG&amp;E 2026 DR Allocations'!F88</f>
        <v>0.121589985</v>
      </c>
      <c r="G90" s="70">
        <f>1.067*'PG&amp;E 2026 DR Allocations'!G88</f>
        <v>0.12710424100000001</v>
      </c>
      <c r="H90" s="70">
        <f>1.067*'PG&amp;E 2026 DR Allocations'!H88</f>
        <v>-0.24172991699999977</v>
      </c>
      <c r="I90" s="70">
        <f>1.067*'PG&amp;E 2026 DR Allocations'!I88</f>
        <v>0.33957274999999992</v>
      </c>
      <c r="J90" s="70">
        <f>1.067*'PG&amp;E 2026 DR Allocations'!J88</f>
        <v>0.35910631899999973</v>
      </c>
      <c r="K90" s="70">
        <f>1.067*'PG&amp;E 2026 DR Allocations'!K88</f>
        <v>0.37216746599999978</v>
      </c>
      <c r="L90" s="70">
        <f>1.067*'PG&amp;E 2026 DR Allocations'!L88</f>
        <v>0.33639522399999866</v>
      </c>
      <c r="M90" s="70">
        <f>1.067*'PG&amp;E 2026 DR Allocations'!M88</f>
        <v>-0.20226158699999966</v>
      </c>
      <c r="N90" s="70">
        <f>1.067*'PG&amp;E 2026 DR Allocations'!N88</f>
        <v>0.2497558909999999</v>
      </c>
      <c r="O90" s="70">
        <f>1.067*'PG&amp;E 2026 DR Allocations'!O88</f>
        <v>0.235237222</v>
      </c>
    </row>
    <row r="91" spans="1:15" s="18" customFormat="1" x14ac:dyDescent="0.3">
      <c r="A91" s="126"/>
      <c r="B91" s="170"/>
      <c r="C91" s="34" t="s">
        <v>13</v>
      </c>
      <c r="D91" s="71">
        <f>1.067*'PG&amp;E 2026 DR Allocations'!D89</f>
        <v>0.89728180629999721</v>
      </c>
      <c r="E91" s="71">
        <f>1.067*'PG&amp;E 2026 DR Allocations'!E89</f>
        <v>0.9272775236999985</v>
      </c>
      <c r="F91" s="71">
        <f>1.067*'PG&amp;E 2026 DR Allocations'!F89</f>
        <v>0.82696149139999875</v>
      </c>
      <c r="G91" s="71">
        <f>1.067*'PG&amp;E 2026 DR Allocations'!G89</f>
        <v>0.86476999619999861</v>
      </c>
      <c r="H91" s="71">
        <f>1.067*'PG&amp;E 2026 DR Allocations'!H89</f>
        <v>-1.3883430549999991</v>
      </c>
      <c r="I91" s="71">
        <f>1.067*'PG&amp;E 2026 DR Allocations'!I89</f>
        <v>2.047108854999999</v>
      </c>
      <c r="J91" s="71">
        <f>1.067*'PG&amp;E 2026 DR Allocations'!J89</f>
        <v>2.0178783899999981</v>
      </c>
      <c r="K91" s="71">
        <f>1.067*'PG&amp;E 2026 DR Allocations'!K89</f>
        <v>2.0938146459999993</v>
      </c>
      <c r="L91" s="71">
        <f>1.067*'PG&amp;E 2026 DR Allocations'!L89</f>
        <v>1.8955340359999964</v>
      </c>
      <c r="M91" s="71">
        <f>1.067*'PG&amp;E 2026 DR Allocations'!M89</f>
        <v>-1.1942557549999973</v>
      </c>
      <c r="N91" s="71">
        <f>1.067*'PG&amp;E 2026 DR Allocations'!N89</f>
        <v>1.4273276071999983</v>
      </c>
      <c r="O91" s="71">
        <f>1.067*'PG&amp;E 2026 DR Allocations'!O89</f>
        <v>1.2995155183999991</v>
      </c>
    </row>
    <row r="92" spans="1:15" ht="15.6" customHeight="1" x14ac:dyDescent="0.3">
      <c r="A92" s="118" t="s">
        <v>50</v>
      </c>
      <c r="B92" s="119"/>
      <c r="C92" s="38" t="s">
        <v>5</v>
      </c>
      <c r="D92" s="39">
        <f>1.067*'PG&amp;E 2026 DR Allocations'!D90</f>
        <v>17.648898144112039</v>
      </c>
      <c r="E92" s="39">
        <f>1.067*'PG&amp;E 2026 DR Allocations'!E90</f>
        <v>15.926095148806889</v>
      </c>
      <c r="F92" s="39">
        <f>1.067*'PG&amp;E 2026 DR Allocations'!F90</f>
        <v>16.085078731172739</v>
      </c>
      <c r="G92" s="39">
        <f>1.067*'PG&amp;E 2026 DR Allocations'!G90</f>
        <v>16.188032566795709</v>
      </c>
      <c r="H92" s="39">
        <f>1.067*'PG&amp;E 2026 DR Allocations'!H90</f>
        <v>13.89456907147243</v>
      </c>
      <c r="I92" s="39">
        <f>1.067*'PG&amp;E 2026 DR Allocations'!I90</f>
        <v>18.465639468349231</v>
      </c>
      <c r="J92" s="39">
        <f>1.067*'PG&amp;E 2026 DR Allocations'!J90</f>
        <v>15.614310768266984</v>
      </c>
      <c r="K92" s="39">
        <f>1.067*'PG&amp;E 2026 DR Allocations'!K90</f>
        <v>13.911255691483545</v>
      </c>
      <c r="L92" s="39">
        <f>1.067*'PG&amp;E 2026 DR Allocations'!L90</f>
        <v>17.752819113681479</v>
      </c>
      <c r="M92" s="39">
        <f>1.067*'PG&amp;E 2026 DR Allocations'!M90</f>
        <v>11.849698362434109</v>
      </c>
      <c r="N92" s="39">
        <f>1.067*'PG&amp;E 2026 DR Allocations'!N90</f>
        <v>24.658200555548596</v>
      </c>
      <c r="O92" s="39">
        <f>1.067*'PG&amp;E 2026 DR Allocations'!O90</f>
        <v>23.287185756321737</v>
      </c>
    </row>
    <row r="93" spans="1:15" x14ac:dyDescent="0.3">
      <c r="A93" s="120"/>
      <c r="B93" s="121"/>
      <c r="C93" s="40" t="s">
        <v>6</v>
      </c>
      <c r="D93" s="39">
        <f>1.067*'PG&amp;E 2026 DR Allocations'!D91</f>
        <v>4.5354962505686931</v>
      </c>
      <c r="E93" s="39">
        <f>1.067*'PG&amp;E 2026 DR Allocations'!E91</f>
        <v>4.6446399623578802</v>
      </c>
      <c r="F93" s="39">
        <f>1.067*'PG&amp;E 2026 DR Allocations'!F91</f>
        <v>5.3493018164491906</v>
      </c>
      <c r="G93" s="39">
        <f>1.067*'PG&amp;E 2026 DR Allocations'!G91</f>
        <v>4.8420425253984414</v>
      </c>
      <c r="H93" s="39">
        <f>1.067*'PG&amp;E 2026 DR Allocations'!H91</f>
        <v>6.1146498197827235</v>
      </c>
      <c r="I93" s="39">
        <f>1.067*'PG&amp;E 2026 DR Allocations'!I91</f>
        <v>10.652959055266516</v>
      </c>
      <c r="J93" s="39">
        <f>1.067*'PG&amp;E 2026 DR Allocations'!J91</f>
        <v>11.002888391348781</v>
      </c>
      <c r="K93" s="39">
        <f>1.067*'PG&amp;E 2026 DR Allocations'!K91</f>
        <v>9.1218112791795267</v>
      </c>
      <c r="L93" s="39">
        <f>1.067*'PG&amp;E 2026 DR Allocations'!L91</f>
        <v>8.2034791775923299</v>
      </c>
      <c r="M93" s="39">
        <f>1.067*'PG&amp;E 2026 DR Allocations'!M91</f>
        <v>5.7692570762648634</v>
      </c>
      <c r="N93" s="39">
        <f>1.067*'PG&amp;E 2026 DR Allocations'!N91</f>
        <v>5.0380766754782975</v>
      </c>
      <c r="O93" s="39">
        <f>1.067*'PG&amp;E 2026 DR Allocations'!O91</f>
        <v>5.041851705872447</v>
      </c>
    </row>
    <row r="94" spans="1:15" x14ac:dyDescent="0.3">
      <c r="A94" s="120"/>
      <c r="B94" s="121"/>
      <c r="C94" s="38" t="s">
        <v>7</v>
      </c>
      <c r="D94" s="39">
        <f>1.067*'PG&amp;E 2026 DR Allocations'!D92</f>
        <v>0.26788572854071302</v>
      </c>
      <c r="E94" s="39">
        <f>1.067*'PG&amp;E 2026 DR Allocations'!E92</f>
        <v>0.25088256851036528</v>
      </c>
      <c r="F94" s="39">
        <f>1.067*'PG&amp;E 2026 DR Allocations'!F92</f>
        <v>0.26137982437666446</v>
      </c>
      <c r="G94" s="39">
        <f>1.067*'PG&amp;E 2026 DR Allocations'!G92</f>
        <v>0.2689565238610368</v>
      </c>
      <c r="H94" s="39">
        <f>1.067*'PG&amp;E 2026 DR Allocations'!H92</f>
        <v>0.23951625144900021</v>
      </c>
      <c r="I94" s="39">
        <f>1.067*'PG&amp;E 2026 DR Allocations'!I92</f>
        <v>0.3028920175620578</v>
      </c>
      <c r="J94" s="39">
        <f>1.067*'PG&amp;E 2026 DR Allocations'!J92</f>
        <v>0.26522764870454463</v>
      </c>
      <c r="K94" s="39">
        <f>1.067*'PG&amp;E 2026 DR Allocations'!K92</f>
        <v>0.22199774199211864</v>
      </c>
      <c r="L94" s="39">
        <f>1.067*'PG&amp;E 2026 DR Allocations'!L92</f>
        <v>0.24063573490154441</v>
      </c>
      <c r="M94" s="39">
        <f>1.067*'PG&amp;E 2026 DR Allocations'!M92</f>
        <v>0.18407581035379533</v>
      </c>
      <c r="N94" s="39">
        <f>1.067*'PG&amp;E 2026 DR Allocations'!N92</f>
        <v>0.40256607900350483</v>
      </c>
      <c r="O94" s="39">
        <f>1.067*'PG&amp;E 2026 DR Allocations'!O92</f>
        <v>0.36855680463266977</v>
      </c>
    </row>
    <row r="95" spans="1:15" x14ac:dyDescent="0.3">
      <c r="A95" s="120"/>
      <c r="B95" s="121"/>
      <c r="C95" s="38" t="s">
        <v>8</v>
      </c>
      <c r="D95" s="39">
        <f>1.067*'PG&amp;E 2026 DR Allocations'!D93</f>
        <v>1.4179564779675957</v>
      </c>
      <c r="E95" s="39">
        <f>1.067*'PG&amp;E 2026 DR Allocations'!E93</f>
        <v>1.2018966513505089</v>
      </c>
      <c r="F95" s="39">
        <f>1.067*'PG&amp;E 2026 DR Allocations'!F93</f>
        <v>1.3561163691429508</v>
      </c>
      <c r="G95" s="39">
        <f>1.067*'PG&amp;E 2026 DR Allocations'!G93</f>
        <v>1.2949887849673885</v>
      </c>
      <c r="H95" s="39">
        <f>1.067*'PG&amp;E 2026 DR Allocations'!H93</f>
        <v>1.9596273932131596</v>
      </c>
      <c r="I95" s="39">
        <f>1.067*'PG&amp;E 2026 DR Allocations'!I93</f>
        <v>3.0783456738046038</v>
      </c>
      <c r="J95" s="39">
        <f>1.067*'PG&amp;E 2026 DR Allocations'!J93</f>
        <v>3.2868203453406344</v>
      </c>
      <c r="K95" s="39">
        <f>1.067*'PG&amp;E 2026 DR Allocations'!K93</f>
        <v>3.1394233544009893</v>
      </c>
      <c r="L95" s="39">
        <f>1.067*'PG&amp;E 2026 DR Allocations'!L93</f>
        <v>3.2200743914944931</v>
      </c>
      <c r="M95" s="39">
        <f>1.067*'PG&amp;E 2026 DR Allocations'!M93</f>
        <v>2.3526418953626616</v>
      </c>
      <c r="N95" s="39">
        <f>1.067*'PG&amp;E 2026 DR Allocations'!N93</f>
        <v>1.7387027035417166</v>
      </c>
      <c r="O95" s="39">
        <f>1.067*'PG&amp;E 2026 DR Allocations'!O93</f>
        <v>1.6342890945174096</v>
      </c>
    </row>
    <row r="96" spans="1:15" x14ac:dyDescent="0.3">
      <c r="A96" s="120"/>
      <c r="B96" s="121"/>
      <c r="C96" s="38" t="s">
        <v>9</v>
      </c>
      <c r="D96" s="39">
        <f>1.067*'PG&amp;E 2026 DR Allocations'!D94</f>
        <v>3.2043918147323289</v>
      </c>
      <c r="E96" s="39">
        <f>1.067*'PG&amp;E 2026 DR Allocations'!E94</f>
        <v>2.975641942936436</v>
      </c>
      <c r="F96" s="39">
        <f>1.067*'PG&amp;E 2026 DR Allocations'!F94</f>
        <v>2.7873590203683727</v>
      </c>
      <c r="G96" s="39">
        <f>1.067*'PG&amp;E 2026 DR Allocations'!G94</f>
        <v>2.8116835945329584</v>
      </c>
      <c r="H96" s="39">
        <f>1.067*'PG&amp;E 2026 DR Allocations'!H94</f>
        <v>2.1781649548826159</v>
      </c>
      <c r="I96" s="39">
        <f>1.067*'PG&amp;E 2026 DR Allocations'!I94</f>
        <v>2.9139836394101271</v>
      </c>
      <c r="J96" s="39">
        <f>1.067*'PG&amp;E 2026 DR Allocations'!J94</f>
        <v>2.6705706589001634</v>
      </c>
      <c r="K96" s="39">
        <f>1.067*'PG&amp;E 2026 DR Allocations'!K94</f>
        <v>2.5916083642540584</v>
      </c>
      <c r="L96" s="39">
        <f>1.067*'PG&amp;E 2026 DR Allocations'!L94</f>
        <v>3.5690414960977184</v>
      </c>
      <c r="M96" s="39">
        <f>1.067*'PG&amp;E 2026 DR Allocations'!M94</f>
        <v>2.6567932249954196</v>
      </c>
      <c r="N96" s="39">
        <f>1.067*'PG&amp;E 2026 DR Allocations'!N94</f>
        <v>4.1724796510872055</v>
      </c>
      <c r="O96" s="39">
        <f>1.067*'PG&amp;E 2026 DR Allocations'!O94</f>
        <v>3.996783618757187</v>
      </c>
    </row>
    <row r="97" spans="1:15" x14ac:dyDescent="0.3">
      <c r="A97" s="120"/>
      <c r="B97" s="121"/>
      <c r="C97" s="38" t="s">
        <v>10</v>
      </c>
      <c r="D97" s="39">
        <f>1.067*'PG&amp;E 2026 DR Allocations'!D95</f>
        <v>3.2949352080865033</v>
      </c>
      <c r="E97" s="39">
        <f>1.067*'PG&amp;E 2026 DR Allocations'!E95</f>
        <v>2.9529220069014572</v>
      </c>
      <c r="F97" s="39">
        <f>1.067*'PG&amp;E 2026 DR Allocations'!F95</f>
        <v>2.5540056450062028</v>
      </c>
      <c r="G97" s="39">
        <f>1.067*'PG&amp;E 2026 DR Allocations'!G95</f>
        <v>2.7048732319461708</v>
      </c>
      <c r="H97" s="39">
        <f>1.067*'PG&amp;E 2026 DR Allocations'!H95</f>
        <v>4.3394887195007135</v>
      </c>
      <c r="I97" s="39">
        <f>1.067*'PG&amp;E 2026 DR Allocations'!I95</f>
        <v>5.4978227646320921</v>
      </c>
      <c r="J97" s="39">
        <f>1.067*'PG&amp;E 2026 DR Allocations'!J95</f>
        <v>5.2916723559634109</v>
      </c>
      <c r="K97" s="39">
        <f>1.067*'PG&amp;E 2026 DR Allocations'!K95</f>
        <v>4.8310965960641621</v>
      </c>
      <c r="L97" s="39">
        <f>1.067*'PG&amp;E 2026 DR Allocations'!L95</f>
        <v>3.9826302955769632</v>
      </c>
      <c r="M97" s="39">
        <f>1.067*'PG&amp;E 2026 DR Allocations'!M95</f>
        <v>3.2025488776487294</v>
      </c>
      <c r="N97" s="39">
        <f>1.067*'PG&amp;E 2026 DR Allocations'!N95</f>
        <v>3.5750302520344661</v>
      </c>
      <c r="O97" s="39">
        <f>1.067*'PG&amp;E 2026 DR Allocations'!O95</f>
        <v>3.8006309308003789</v>
      </c>
    </row>
    <row r="98" spans="1:15" x14ac:dyDescent="0.3">
      <c r="A98" s="120"/>
      <c r="B98" s="121"/>
      <c r="C98" s="38" t="s">
        <v>11</v>
      </c>
      <c r="D98" s="39">
        <f>1.067*'PG&amp;E 2026 DR Allocations'!D96</f>
        <v>2.3862986673350006</v>
      </c>
      <c r="E98" s="39">
        <f>1.067*'PG&amp;E 2026 DR Allocations'!E96</f>
        <v>1.9977300123682704</v>
      </c>
      <c r="F98" s="39">
        <f>1.067*'PG&amp;E 2026 DR Allocations'!F96</f>
        <v>2.0849947451246762</v>
      </c>
      <c r="G98" s="39">
        <f>1.067*'PG&amp;E 2026 DR Allocations'!G96</f>
        <v>2.0283761387816042</v>
      </c>
      <c r="H98" s="39">
        <f>1.067*'PG&amp;E 2026 DR Allocations'!H96</f>
        <v>2.5676626554327484</v>
      </c>
      <c r="I98" s="39">
        <f>1.067*'PG&amp;E 2026 DR Allocations'!I96</f>
        <v>4.0699212465742045</v>
      </c>
      <c r="J98" s="39">
        <f>1.067*'PG&amp;E 2026 DR Allocations'!J96</f>
        <v>3.9465181849332378</v>
      </c>
      <c r="K98" s="39">
        <f>1.067*'PG&amp;E 2026 DR Allocations'!K96</f>
        <v>3.4592551723764502</v>
      </c>
      <c r="L98" s="39">
        <f>1.067*'PG&amp;E 2026 DR Allocations'!L96</f>
        <v>3.2948599070579925</v>
      </c>
      <c r="M98" s="39">
        <f>1.067*'PG&amp;E 2026 DR Allocations'!M96</f>
        <v>2.8603248976471081</v>
      </c>
      <c r="N98" s="39">
        <f>1.067*'PG&amp;E 2026 DR Allocations'!N96</f>
        <v>2.2490997099245726</v>
      </c>
      <c r="O98" s="39">
        <f>1.067*'PG&amp;E 2026 DR Allocations'!O96</f>
        <v>2.7113461272535941</v>
      </c>
    </row>
    <row r="99" spans="1:15" x14ac:dyDescent="0.3">
      <c r="A99" s="120"/>
      <c r="B99" s="121"/>
      <c r="C99" s="38" t="s">
        <v>12</v>
      </c>
      <c r="D99" s="39">
        <f>1.067*'PG&amp;E 2026 DR Allocations'!D97</f>
        <v>6.4014324402059817</v>
      </c>
      <c r="E99" s="39">
        <f>1.067*'PG&amp;E 2026 DR Allocations'!E97</f>
        <v>6.3480782133036167</v>
      </c>
      <c r="F99" s="39">
        <f>1.067*'PG&amp;E 2026 DR Allocations'!F97</f>
        <v>6.0306813967544715</v>
      </c>
      <c r="G99" s="39">
        <f>1.067*'PG&amp;E 2026 DR Allocations'!G97</f>
        <v>6.1612571654035371</v>
      </c>
      <c r="H99" s="39">
        <f>1.067*'PG&amp;E 2026 DR Allocations'!H97</f>
        <v>8.4722379476326051</v>
      </c>
      <c r="I99" s="39">
        <f>1.067*'PG&amp;E 2026 DR Allocations'!I97</f>
        <v>11.876446111259693</v>
      </c>
      <c r="J99" s="39">
        <f>1.067*'PG&amp;E 2026 DR Allocations'!J97</f>
        <v>11.889294798587414</v>
      </c>
      <c r="K99" s="39">
        <f>1.067*'PG&amp;E 2026 DR Allocations'!K97</f>
        <v>10.515580784298745</v>
      </c>
      <c r="L99" s="39">
        <f>1.067*'PG&amp;E 2026 DR Allocations'!L97</f>
        <v>10.941974982360968</v>
      </c>
      <c r="M99" s="39">
        <f>1.067*'PG&amp;E 2026 DR Allocations'!M97</f>
        <v>8.2414969672350935</v>
      </c>
      <c r="N99" s="39">
        <f>1.067*'PG&amp;E 2026 DR Allocations'!N97</f>
        <v>7.7236760828393329</v>
      </c>
      <c r="O99" s="39">
        <f>1.067*'PG&amp;E 2026 DR Allocations'!O97</f>
        <v>7.3285308373337275</v>
      </c>
    </row>
    <row r="100" spans="1:15" s="18" customFormat="1" x14ac:dyDescent="0.3">
      <c r="A100" s="122"/>
      <c r="B100" s="123"/>
      <c r="C100" s="38" t="s">
        <v>13</v>
      </c>
      <c r="D100" s="68">
        <f>1.067*'PG&amp;E 2026 DR Allocations'!D98</f>
        <v>39.157294731548852</v>
      </c>
      <c r="E100" s="68">
        <f>1.067*'PG&amp;E 2026 DR Allocations'!E98</f>
        <v>36.297886506535427</v>
      </c>
      <c r="F100" s="68">
        <f>1.067*'PG&amp;E 2026 DR Allocations'!F98</f>
        <v>36.508917548395267</v>
      </c>
      <c r="G100" s="68">
        <f>1.067*'PG&amp;E 2026 DR Allocations'!G98</f>
        <v>36.300210531686844</v>
      </c>
      <c r="H100" s="68">
        <f>1.067*'PG&amp;E 2026 DR Allocations'!H98</f>
        <v>39.765916813365997</v>
      </c>
      <c r="I100" s="68">
        <f>1.067*'PG&amp;E 2026 DR Allocations'!I98</f>
        <v>56.858009976858533</v>
      </c>
      <c r="J100" s="68">
        <f>1.067*'PG&amp;E 2026 DR Allocations'!J98</f>
        <v>53.967303152045169</v>
      </c>
      <c r="K100" s="68">
        <f>1.067*'PG&amp;E 2026 DR Allocations'!K98</f>
        <v>47.792028984049601</v>
      </c>
      <c r="L100" s="68">
        <f>1.067*'PG&amp;E 2026 DR Allocations'!L98</f>
        <v>51.205515098763492</v>
      </c>
      <c r="M100" s="68">
        <f>1.067*'PG&amp;E 2026 DR Allocations'!M98</f>
        <v>37.11683711194177</v>
      </c>
      <c r="N100" s="68">
        <f>1.067*'PG&amp;E 2026 DR Allocations'!N98</f>
        <v>49.557831709457687</v>
      </c>
      <c r="O100" s="68">
        <f>1.067*'PG&amp;E 2026 DR Allocations'!O98</f>
        <v>48.169174875489169</v>
      </c>
    </row>
    <row r="101" spans="1:15" x14ac:dyDescent="0.3">
      <c r="A101" s="4"/>
      <c r="B101" s="20"/>
      <c r="C101" s="4"/>
      <c r="D101" s="5"/>
      <c r="E101" s="5"/>
      <c r="F101" s="5"/>
      <c r="G101" s="5"/>
      <c r="H101" s="5"/>
      <c r="I101" s="5"/>
      <c r="J101" s="6"/>
      <c r="K101" s="15"/>
      <c r="L101" s="7"/>
      <c r="M101" s="5"/>
      <c r="N101" s="5"/>
      <c r="O101" s="5"/>
    </row>
    <row r="102" spans="1:15" x14ac:dyDescent="0.3">
      <c r="A102" s="152" t="s">
        <v>52</v>
      </c>
      <c r="B102" s="152"/>
      <c r="C102" s="110" t="s">
        <v>5</v>
      </c>
      <c r="D102" s="197">
        <f>SUM(D44,D92)</f>
        <v>53.359773544655177</v>
      </c>
      <c r="E102" s="197">
        <f t="shared" ref="E102:O102" si="13">SUM(E44,E92)</f>
        <v>53.980178972964566</v>
      </c>
      <c r="F102" s="197">
        <f t="shared" si="13"/>
        <v>55.883961063172734</v>
      </c>
      <c r="G102" s="197">
        <f t="shared" si="13"/>
        <v>59.058558220795703</v>
      </c>
      <c r="H102" s="197">
        <f t="shared" si="13"/>
        <v>55.377339530187328</v>
      </c>
      <c r="I102" s="197">
        <f t="shared" si="13"/>
        <v>65.662080163452856</v>
      </c>
      <c r="J102" s="197">
        <f t="shared" si="13"/>
        <v>63.613742772219574</v>
      </c>
      <c r="K102" s="197">
        <f t="shared" si="13"/>
        <v>61.461623620506202</v>
      </c>
      <c r="L102" s="197">
        <f t="shared" si="13"/>
        <v>66.156949870899567</v>
      </c>
      <c r="M102" s="197">
        <f t="shared" si="13"/>
        <v>57.949291473397253</v>
      </c>
      <c r="N102" s="197">
        <f t="shared" si="13"/>
        <v>61.867330472693297</v>
      </c>
      <c r="O102" s="197">
        <f t="shared" si="13"/>
        <v>59.181846599217209</v>
      </c>
    </row>
    <row r="103" spans="1:15" x14ac:dyDescent="0.3">
      <c r="A103" s="152"/>
      <c r="B103" s="152"/>
      <c r="C103" s="110" t="s">
        <v>6</v>
      </c>
      <c r="D103" s="197">
        <f t="shared" ref="D103:O103" si="14">SUM(D45,D93)</f>
        <v>12.426327555595691</v>
      </c>
      <c r="E103" s="197">
        <f t="shared" si="14"/>
        <v>17.664992748421977</v>
      </c>
      <c r="F103" s="197">
        <f t="shared" si="14"/>
        <v>18.043373074449189</v>
      </c>
      <c r="G103" s="197">
        <f t="shared" si="14"/>
        <v>17.899563859398441</v>
      </c>
      <c r="H103" s="197">
        <f t="shared" si="14"/>
        <v>25.677258720586551</v>
      </c>
      <c r="I103" s="197">
        <f t="shared" si="14"/>
        <v>34.296930816925183</v>
      </c>
      <c r="J103" s="197">
        <f t="shared" si="14"/>
        <v>35.341694797334739</v>
      </c>
      <c r="K103" s="197">
        <f t="shared" si="14"/>
        <v>32.359167224029065</v>
      </c>
      <c r="L103" s="197">
        <f t="shared" si="14"/>
        <v>27.969552031814544</v>
      </c>
      <c r="M103" s="197">
        <f t="shared" si="14"/>
        <v>27.494120433906499</v>
      </c>
      <c r="N103" s="197">
        <f t="shared" si="14"/>
        <v>16.879059151712728</v>
      </c>
      <c r="O103" s="197">
        <f t="shared" si="14"/>
        <v>12.705333849274538</v>
      </c>
    </row>
    <row r="104" spans="1:15" x14ac:dyDescent="0.3">
      <c r="A104" s="152"/>
      <c r="B104" s="152"/>
      <c r="C104" s="110" t="s">
        <v>7</v>
      </c>
      <c r="D104" s="197">
        <f t="shared" ref="D104:O104" si="15">SUM(D46,D94)</f>
        <v>0.8735913225439127</v>
      </c>
      <c r="E104" s="197">
        <f t="shared" si="15"/>
        <v>0.89548078802425757</v>
      </c>
      <c r="F104" s="197">
        <f t="shared" si="15"/>
        <v>0.8443497855766644</v>
      </c>
      <c r="G104" s="197">
        <f t="shared" si="15"/>
        <v>0.91313944280103687</v>
      </c>
      <c r="H104" s="197">
        <f t="shared" si="15"/>
        <v>0.8651956831890002</v>
      </c>
      <c r="I104" s="197">
        <f t="shared" si="15"/>
        <v>0.97844854744162735</v>
      </c>
      <c r="J104" s="197">
        <f t="shared" si="15"/>
        <v>1.6051981455580315</v>
      </c>
      <c r="K104" s="197">
        <f t="shared" si="15"/>
        <v>1.6609618857839987</v>
      </c>
      <c r="L104" s="197">
        <f t="shared" si="15"/>
        <v>1.5420989006216341</v>
      </c>
      <c r="M104" s="197">
        <f t="shared" si="15"/>
        <v>1.5213981603390214</v>
      </c>
      <c r="N104" s="197">
        <f t="shared" si="15"/>
        <v>0.83234549997537455</v>
      </c>
      <c r="O104" s="197">
        <f t="shared" si="15"/>
        <v>0.91523065385771285</v>
      </c>
    </row>
    <row r="105" spans="1:15" x14ac:dyDescent="0.3">
      <c r="A105" s="152"/>
      <c r="B105" s="152"/>
      <c r="C105" s="110" t="s">
        <v>8</v>
      </c>
      <c r="D105" s="197">
        <f t="shared" ref="D105:O105" si="16">SUM(D47,D95)</f>
        <v>49.98180551132323</v>
      </c>
      <c r="E105" s="197">
        <f t="shared" si="16"/>
        <v>49.026427805982991</v>
      </c>
      <c r="F105" s="197">
        <f t="shared" si="16"/>
        <v>53.802412183142941</v>
      </c>
      <c r="G105" s="197">
        <f t="shared" si="16"/>
        <v>55.80178537096738</v>
      </c>
      <c r="H105" s="197">
        <f t="shared" si="16"/>
        <v>54.967575653562378</v>
      </c>
      <c r="I105" s="197">
        <f t="shared" si="16"/>
        <v>61.926065918135151</v>
      </c>
      <c r="J105" s="197">
        <f t="shared" si="16"/>
        <v>61.426366121164122</v>
      </c>
      <c r="K105" s="197">
        <f t="shared" si="16"/>
        <v>60.092099822774721</v>
      </c>
      <c r="L105" s="197">
        <f t="shared" si="16"/>
        <v>57.140974821823647</v>
      </c>
      <c r="M105" s="197">
        <f t="shared" si="16"/>
        <v>58.788412519323174</v>
      </c>
      <c r="N105" s="197">
        <f t="shared" si="16"/>
        <v>51.641100599354658</v>
      </c>
      <c r="O105" s="197">
        <f t="shared" si="16"/>
        <v>48.809984738896034</v>
      </c>
    </row>
    <row r="106" spans="1:15" x14ac:dyDescent="0.3">
      <c r="A106" s="152"/>
      <c r="B106" s="152"/>
      <c r="C106" s="110" t="s">
        <v>9</v>
      </c>
      <c r="D106" s="197">
        <f t="shared" ref="D106:O106" si="17">SUM(D48,D96)</f>
        <v>6.6907162921664867</v>
      </c>
      <c r="E106" s="197">
        <f t="shared" si="17"/>
        <v>6.1785155446114661</v>
      </c>
      <c r="F106" s="197">
        <f t="shared" si="17"/>
        <v>5.0432112739683728</v>
      </c>
      <c r="G106" s="197">
        <f t="shared" si="17"/>
        <v>4.9009850439329581</v>
      </c>
      <c r="H106" s="197">
        <f t="shared" si="17"/>
        <v>4.5268348559355198</v>
      </c>
      <c r="I106" s="197">
        <f t="shared" si="17"/>
        <v>5.9419471867978828</v>
      </c>
      <c r="J106" s="197">
        <f t="shared" si="17"/>
        <v>5.8426945332155764</v>
      </c>
      <c r="K106" s="197">
        <f t="shared" si="17"/>
        <v>5.9634863995979792</v>
      </c>
      <c r="L106" s="197">
        <f t="shared" si="17"/>
        <v>6.8230974249200962</v>
      </c>
      <c r="M106" s="197">
        <f t="shared" si="17"/>
        <v>5.5710221269864952</v>
      </c>
      <c r="N106" s="197">
        <f t="shared" si="17"/>
        <v>7.4692884923156875</v>
      </c>
      <c r="O106" s="197">
        <f t="shared" si="17"/>
        <v>7.2571776822299263</v>
      </c>
    </row>
    <row r="107" spans="1:15" x14ac:dyDescent="0.3">
      <c r="A107" s="152"/>
      <c r="B107" s="152"/>
      <c r="C107" s="110" t="s">
        <v>10</v>
      </c>
      <c r="D107" s="197">
        <f t="shared" ref="D107:O107" si="18">SUM(D49,D97)</f>
        <v>13.896788511995801</v>
      </c>
      <c r="E107" s="197">
        <f t="shared" si="18"/>
        <v>16.115062048252693</v>
      </c>
      <c r="F107" s="197">
        <f t="shared" si="18"/>
        <v>16.963275135006203</v>
      </c>
      <c r="G107" s="197">
        <f t="shared" si="18"/>
        <v>16.497598111946171</v>
      </c>
      <c r="H107" s="197">
        <f t="shared" si="18"/>
        <v>18.466545394880711</v>
      </c>
      <c r="I107" s="197">
        <f t="shared" si="18"/>
        <v>21.655129908425984</v>
      </c>
      <c r="J107" s="197">
        <f t="shared" si="18"/>
        <v>20.418166920989986</v>
      </c>
      <c r="K107" s="197">
        <f t="shared" si="18"/>
        <v>20.214091018990299</v>
      </c>
      <c r="L107" s="197">
        <f t="shared" si="18"/>
        <v>18.668550809059365</v>
      </c>
      <c r="M107" s="197">
        <f t="shared" si="18"/>
        <v>17.894102030196695</v>
      </c>
      <c r="N107" s="197">
        <f t="shared" si="18"/>
        <v>17.461523780400555</v>
      </c>
      <c r="O107" s="197">
        <f t="shared" si="18"/>
        <v>16.802162732977703</v>
      </c>
    </row>
    <row r="108" spans="1:15" x14ac:dyDescent="0.3">
      <c r="A108" s="152"/>
      <c r="B108" s="152"/>
      <c r="C108" s="110" t="s">
        <v>11</v>
      </c>
      <c r="D108" s="197">
        <f t="shared" ref="D108:O108" si="19">SUM(D50,D98)</f>
        <v>9.3682477077478961</v>
      </c>
      <c r="E108" s="197">
        <f t="shared" si="19"/>
        <v>8.7108399805536898</v>
      </c>
      <c r="F108" s="197">
        <f t="shared" si="19"/>
        <v>9.0945104011246762</v>
      </c>
      <c r="G108" s="197">
        <f t="shared" si="19"/>
        <v>8.5493395965816052</v>
      </c>
      <c r="H108" s="197">
        <f t="shared" si="19"/>
        <v>8.5328531070927482</v>
      </c>
      <c r="I108" s="197">
        <f t="shared" si="19"/>
        <v>11.366932743712114</v>
      </c>
      <c r="J108" s="197">
        <f t="shared" si="19"/>
        <v>12.64311869413285</v>
      </c>
      <c r="K108" s="197">
        <f t="shared" si="19"/>
        <v>16.055926723599033</v>
      </c>
      <c r="L108" s="197">
        <f t="shared" si="19"/>
        <v>16.112050605549058</v>
      </c>
      <c r="M108" s="197">
        <f t="shared" si="19"/>
        <v>10.374067945079741</v>
      </c>
      <c r="N108" s="197">
        <f t="shared" si="19"/>
        <v>10.419008881505839</v>
      </c>
      <c r="O108" s="197">
        <f t="shared" si="19"/>
        <v>9.1575911099730156</v>
      </c>
    </row>
    <row r="109" spans="1:15" x14ac:dyDescent="0.3">
      <c r="A109" s="152"/>
      <c r="B109" s="152"/>
      <c r="C109" s="110" t="s">
        <v>12</v>
      </c>
      <c r="D109" s="197">
        <f t="shared" ref="D109:O109" si="20">SUM(D51,D99)</f>
        <v>49.385112108632477</v>
      </c>
      <c r="E109" s="197">
        <f t="shared" si="20"/>
        <v>51.725152882187864</v>
      </c>
      <c r="F109" s="197">
        <f t="shared" si="20"/>
        <v>56.235803462754475</v>
      </c>
      <c r="G109" s="197">
        <f t="shared" si="20"/>
        <v>58.241482351403533</v>
      </c>
      <c r="H109" s="197">
        <f t="shared" si="20"/>
        <v>66.240888317832599</v>
      </c>
      <c r="I109" s="197">
        <f t="shared" si="20"/>
        <v>80.303327664780085</v>
      </c>
      <c r="J109" s="197">
        <f t="shared" si="20"/>
        <v>84.945024402688205</v>
      </c>
      <c r="K109" s="197">
        <f t="shared" si="20"/>
        <v>80.560680868646187</v>
      </c>
      <c r="L109" s="197">
        <f t="shared" si="20"/>
        <v>74.893912095533523</v>
      </c>
      <c r="M109" s="197">
        <f t="shared" si="20"/>
        <v>75.735243988322068</v>
      </c>
      <c r="N109" s="197">
        <f t="shared" si="20"/>
        <v>53.529506115187928</v>
      </c>
      <c r="O109" s="197">
        <f t="shared" si="20"/>
        <v>49.962544791496249</v>
      </c>
    </row>
    <row r="110" spans="1:15" x14ac:dyDescent="0.3">
      <c r="A110" s="152"/>
      <c r="B110" s="152"/>
      <c r="C110" s="201" t="s">
        <v>13</v>
      </c>
      <c r="D110" s="202">
        <f>SUM(D102:D109)</f>
        <v>195.98236255466068</v>
      </c>
      <c r="E110" s="202">
        <f t="shared" ref="E110:O110" si="21">SUM(E102:E109)</f>
        <v>204.29665077099952</v>
      </c>
      <c r="F110" s="202">
        <f t="shared" si="21"/>
        <v>215.91089637919526</v>
      </c>
      <c r="G110" s="202">
        <f t="shared" si="21"/>
        <v>221.86245199782684</v>
      </c>
      <c r="H110" s="202">
        <f t="shared" si="21"/>
        <v>234.65449126326686</v>
      </c>
      <c r="I110" s="202">
        <f t="shared" si="21"/>
        <v>282.13086294967087</v>
      </c>
      <c r="J110" s="202">
        <f t="shared" si="21"/>
        <v>285.83600638730309</v>
      </c>
      <c r="K110" s="202">
        <f t="shared" si="21"/>
        <v>278.36803756392749</v>
      </c>
      <c r="L110" s="202">
        <f t="shared" si="21"/>
        <v>269.30718656022145</v>
      </c>
      <c r="M110" s="202">
        <f t="shared" si="21"/>
        <v>255.32765867755091</v>
      </c>
      <c r="N110" s="202">
        <f t="shared" si="21"/>
        <v>220.09916299314605</v>
      </c>
      <c r="O110" s="202">
        <f t="shared" si="21"/>
        <v>204.7918721579224</v>
      </c>
    </row>
    <row r="111" spans="1:15" s="203" customFormat="1" x14ac:dyDescent="0.3">
      <c r="A111" s="194"/>
      <c r="B111" s="195"/>
      <c r="C111" s="194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</row>
    <row r="112" spans="1:15" s="203" customFormat="1" x14ac:dyDescent="0.3">
      <c r="A112" s="204"/>
      <c r="B112" s="205"/>
      <c r="C112" s="204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</row>
    <row r="113" spans="1:15" x14ac:dyDescent="0.3">
      <c r="A113" s="147" t="s">
        <v>18</v>
      </c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</row>
    <row r="114" spans="1:15" x14ac:dyDescent="0.3">
      <c r="A114" s="147" t="s">
        <v>19</v>
      </c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</row>
    <row r="115" spans="1:15" x14ac:dyDescent="0.3">
      <c r="A115" s="146" t="s">
        <v>20</v>
      </c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</row>
    <row r="116" spans="1:15" x14ac:dyDescent="0.3">
      <c r="A116" s="203"/>
      <c r="B116" s="207"/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</row>
    <row r="117" spans="1:15" ht="34.200000000000003" customHeight="1" x14ac:dyDescent="0.3">
      <c r="A117" s="173" t="s">
        <v>26</v>
      </c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</row>
  </sheetData>
  <mergeCells count="29">
    <mergeCell ref="A44:B52"/>
    <mergeCell ref="A102:B110"/>
    <mergeCell ref="B17:B25"/>
    <mergeCell ref="B26:B34"/>
    <mergeCell ref="B35:B43"/>
    <mergeCell ref="A17:A25"/>
    <mergeCell ref="A26:A34"/>
    <mergeCell ref="A35:A43"/>
    <mergeCell ref="A117:O117"/>
    <mergeCell ref="A92:B100"/>
    <mergeCell ref="A115:O115"/>
    <mergeCell ref="A114:O114"/>
    <mergeCell ref="A4:O4"/>
    <mergeCell ref="A56:A64"/>
    <mergeCell ref="B56:B64"/>
    <mergeCell ref="A65:A73"/>
    <mergeCell ref="B65:B73"/>
    <mergeCell ref="A113:O113"/>
    <mergeCell ref="A74:A82"/>
    <mergeCell ref="B74:B82"/>
    <mergeCell ref="A83:A91"/>
    <mergeCell ref="B83:B91"/>
    <mergeCell ref="B8:B16"/>
    <mergeCell ref="A8:A16"/>
    <mergeCell ref="A1:O1"/>
    <mergeCell ref="A2:O2"/>
    <mergeCell ref="A3:O3"/>
    <mergeCell ref="B5:O5"/>
    <mergeCell ref="A6:O6"/>
  </mergeCells>
  <pageMargins left="0.75" right="0.75" top="1" bottom="1" header="0.5" footer="0.5"/>
  <pageSetup orientation="portrait" horizontalDpi="1200" verticalDpi="1200" r:id="rId1"/>
  <headerFooter>
    <oddFooter>&amp;R&amp;9&amp;F</oddFooter>
  </headerFooter>
  <ignoredErrors>
    <ignoredError sqref="B5 B56:B91" numberStoredAsText="1"/>
    <ignoredError sqref="D16:O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1E91FFA6C4E64995789400F63FF1FE" ma:contentTypeVersion="13" ma:contentTypeDescription="Create a new document." ma:contentTypeScope="" ma:versionID="c090000f6d179e2baa7d9e1e9507f140">
  <xsd:schema xmlns:xsd="http://www.w3.org/2001/XMLSchema" xmlns:xs="http://www.w3.org/2001/XMLSchema" xmlns:p="http://schemas.microsoft.com/office/2006/metadata/properties" xmlns:ns2="97e57212-3e02-407f-8b2d-05f7d7f19b15" xmlns:ns3="3f70d68d-6879-4631-8e91-c69f58c4a1c8" targetNamespace="http://schemas.microsoft.com/office/2006/metadata/properties" ma:root="true" ma:fieldsID="10e5aa31927c377b619514349be93088" ns2:_="" ns3:_="">
    <xsd:import namespace="97e57212-3e02-407f-8b2d-05f7d7f19b15"/>
    <xsd:import namespace="3f70d68d-6879-4631-8e91-c69f58c4a1c8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3f797bc4-b826-438d-8f81-e8336cc5ef13}" ma:internalName="TaxCatchAll" ma:showField="CatchAllData" ma:web="54594e5a-f387-430a-b99f-abf47d060a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3f797bc4-b826-438d-8f81-e8336cc5ef13}" ma:internalName="TaxCatchAllLabel" ma:readOnly="true" ma:showField="CatchAllDataLabel" ma:web="54594e5a-f387-430a-b99f-abf47d060a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0d68d-6879-4631-8e91-c69f58c4a1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a1023ccf-7cb6-4ee1-9475-b660b0644bb5" ContentTypeId="0x0101" PreviousValue="true"/>
</file>

<file path=customXml/itemProps1.xml><?xml version="1.0" encoding="utf-8"?>
<ds:datastoreItem xmlns:ds="http://schemas.openxmlformats.org/officeDocument/2006/customXml" ds:itemID="{349A1F44-A9D3-44F0-817B-E4738DC10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4D6353-8BCC-4A5A-A3F9-17E844E2DFE5}">
  <ds:schemaRefs>
    <ds:schemaRef ds:uri="http://purl.org/dc/terms/"/>
    <ds:schemaRef ds:uri="3f70d68d-6879-4631-8e91-c69f58c4a1c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7e57212-3e02-407f-8b2d-05f7d7f19b1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35EC71-37B1-4F1C-BE5B-692568CB3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3f70d68d-6879-4631-8e91-c69f58c4a1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775D83D-05B4-4B09-AD1B-9F9AE3EC33A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PG&amp;E 2024 DR Allocations</vt:lpstr>
      <vt:lpstr>PG&amp;E 2024 DR Allocations wDLF</vt:lpstr>
      <vt:lpstr>PG&amp;E 2025 DR Allocations</vt:lpstr>
      <vt:lpstr>PG&amp;E 2025 DR Allocations wDLF</vt:lpstr>
      <vt:lpstr>PG&amp;E 2026 DR Allocations</vt:lpstr>
      <vt:lpstr>PG&amp;E 2026 DR Allocations wDLF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2023-07-10T03:42:46Z</dcterms:created>
  <dcterms:modified xsi:type="dcterms:W3CDTF">2023-07-10T17:53:01Z</dcterms:modified>
  <cp:category/>
  <cp:contentStatus/>
</cp:coreProperties>
</file>