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f5filesrv5\energy\RA Filings\2024\YA Allocations\DR\For Use in Allocations and for Posting on CPUC Website\"/>
    </mc:Choice>
  </mc:AlternateContent>
  <xr:revisionPtr revIDLastSave="0" documentId="13_ncr:1_{55B7808A-5997-44E8-B2E4-230C873CA6AD}" xr6:coauthVersionLast="47" xr6:coauthVersionMax="47" xr10:uidLastSave="{00000000-0000-0000-0000-000000000000}"/>
  <bookViews>
    <workbookView xWindow="47880" yWindow="-120" windowWidth="29040" windowHeight="15840" tabRatio="803" activeTab="5" xr2:uid="{00000000-000D-0000-FFFF-FFFF00000000}"/>
  </bookViews>
  <sheets>
    <sheet name="SCE 2024 DR Allocations" sheetId="1" r:id="rId1"/>
    <sheet name="SCE 2024 DR Allocations wDLF" sheetId="4" r:id="rId2"/>
    <sheet name="SCE 2025 DR Allocations" sheetId="2" r:id="rId3"/>
    <sheet name="SCE 2025 DR Allocations wDLF" sheetId="5" r:id="rId4"/>
    <sheet name="SCE 2026 DR Allocations" sheetId="3" r:id="rId5"/>
    <sheet name="SCE 2026 DR Allocations wDLF" sheetId="6" r:id="rId6"/>
  </sheets>
  <definedNames>
    <definedName name="_xlnm.Print_Area" localSheetId="0">'SCE 2024 DR Allocations'!$A$1:$O$65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6" l="1"/>
  <c r="E24" i="6"/>
  <c r="F24" i="6"/>
  <c r="G24" i="6"/>
  <c r="H24" i="6"/>
  <c r="I24" i="6"/>
  <c r="J24" i="6"/>
  <c r="K24" i="6"/>
  <c r="L24" i="6"/>
  <c r="M24" i="6"/>
  <c r="N24" i="6"/>
  <c r="O24" i="6"/>
  <c r="D25" i="6"/>
  <c r="E25" i="6"/>
  <c r="F25" i="6"/>
  <c r="G25" i="6"/>
  <c r="H25" i="6"/>
  <c r="I25" i="6"/>
  <c r="J25" i="6"/>
  <c r="K25" i="6"/>
  <c r="L25" i="6"/>
  <c r="M25" i="6"/>
  <c r="N25" i="6"/>
  <c r="O25" i="6"/>
  <c r="E23" i="6"/>
  <c r="F23" i="6"/>
  <c r="G23" i="6"/>
  <c r="H23" i="6"/>
  <c r="I23" i="6"/>
  <c r="J23" i="6"/>
  <c r="K23" i="6"/>
  <c r="L23" i="6"/>
  <c r="M23" i="6"/>
  <c r="N23" i="6"/>
  <c r="O23" i="6"/>
  <c r="D23" i="6"/>
  <c r="E25" i="3"/>
  <c r="F25" i="3"/>
  <c r="G25" i="3"/>
  <c r="H25" i="3"/>
  <c r="I25" i="3"/>
  <c r="J25" i="3"/>
  <c r="K25" i="3"/>
  <c r="L25" i="3"/>
  <c r="M25" i="3"/>
  <c r="N25" i="3"/>
  <c r="O25" i="3"/>
  <c r="D25" i="3"/>
  <c r="D23" i="3"/>
  <c r="E23" i="3"/>
  <c r="F23" i="3"/>
  <c r="G23" i="3"/>
  <c r="H23" i="3"/>
  <c r="I23" i="3"/>
  <c r="J23" i="3"/>
  <c r="K23" i="3"/>
  <c r="L23" i="3"/>
  <c r="M23" i="3"/>
  <c r="N23" i="3"/>
  <c r="O23" i="3"/>
  <c r="D24" i="3"/>
  <c r="E24" i="3"/>
  <c r="F24" i="3"/>
  <c r="G24" i="3"/>
  <c r="H24" i="3"/>
  <c r="I24" i="3"/>
  <c r="J24" i="3"/>
  <c r="K24" i="3"/>
  <c r="L24" i="3"/>
  <c r="M24" i="3"/>
  <c r="N24" i="3"/>
  <c r="O24" i="3"/>
  <c r="E22" i="3"/>
  <c r="F22" i="3"/>
  <c r="G22" i="3"/>
  <c r="H22" i="3"/>
  <c r="I22" i="3"/>
  <c r="J22" i="3"/>
  <c r="K22" i="3"/>
  <c r="L22" i="3"/>
  <c r="M22" i="3"/>
  <c r="N22" i="3"/>
  <c r="O22" i="3"/>
  <c r="D22" i="3"/>
  <c r="E26" i="5"/>
  <c r="F26" i="5"/>
  <c r="G26" i="5"/>
  <c r="H26" i="5"/>
  <c r="I26" i="5"/>
  <c r="J26" i="5"/>
  <c r="K26" i="5"/>
  <c r="L26" i="5"/>
  <c r="M26" i="5"/>
  <c r="N26" i="5"/>
  <c r="O26" i="5"/>
  <c r="D26" i="5"/>
  <c r="D24" i="5"/>
  <c r="E24" i="5"/>
  <c r="F24" i="5"/>
  <c r="G24" i="5"/>
  <c r="H24" i="5"/>
  <c r="I24" i="5"/>
  <c r="J24" i="5"/>
  <c r="K24" i="5"/>
  <c r="L24" i="5"/>
  <c r="M24" i="5"/>
  <c r="N24" i="5"/>
  <c r="O24" i="5"/>
  <c r="D25" i="5"/>
  <c r="E25" i="5"/>
  <c r="F25" i="5"/>
  <c r="G25" i="5"/>
  <c r="H25" i="5"/>
  <c r="I25" i="5"/>
  <c r="J25" i="5"/>
  <c r="K25" i="5"/>
  <c r="L25" i="5"/>
  <c r="M25" i="5"/>
  <c r="N25" i="5"/>
  <c r="O25" i="5"/>
  <c r="E23" i="5"/>
  <c r="F23" i="5"/>
  <c r="G23" i="5"/>
  <c r="H23" i="5"/>
  <c r="I23" i="5"/>
  <c r="J23" i="5"/>
  <c r="K23" i="5"/>
  <c r="L23" i="5"/>
  <c r="M23" i="5"/>
  <c r="N23" i="5"/>
  <c r="O23" i="5"/>
  <c r="D23" i="5"/>
  <c r="E25" i="2"/>
  <c r="F25" i="2"/>
  <c r="G25" i="2"/>
  <c r="H25" i="2"/>
  <c r="I25" i="2"/>
  <c r="J25" i="2"/>
  <c r="K25" i="2"/>
  <c r="L25" i="2"/>
  <c r="M25" i="2"/>
  <c r="N25" i="2"/>
  <c r="O25" i="2"/>
  <c r="D25" i="2"/>
  <c r="D23" i="2"/>
  <c r="E23" i="2"/>
  <c r="F23" i="2"/>
  <c r="G23" i="2"/>
  <c r="H23" i="2"/>
  <c r="I23" i="2"/>
  <c r="J23" i="2"/>
  <c r="K23" i="2"/>
  <c r="L23" i="2"/>
  <c r="M23" i="2"/>
  <c r="N23" i="2"/>
  <c r="O23" i="2"/>
  <c r="D24" i="2"/>
  <c r="E24" i="2"/>
  <c r="F24" i="2"/>
  <c r="G24" i="2"/>
  <c r="H24" i="2"/>
  <c r="I24" i="2"/>
  <c r="J24" i="2"/>
  <c r="K24" i="2"/>
  <c r="L24" i="2"/>
  <c r="M24" i="2"/>
  <c r="N24" i="2"/>
  <c r="O24" i="2"/>
  <c r="E22" i="2"/>
  <c r="F22" i="2"/>
  <c r="G22" i="2"/>
  <c r="H22" i="2"/>
  <c r="I22" i="2"/>
  <c r="J22" i="2"/>
  <c r="K22" i="2"/>
  <c r="L22" i="2"/>
  <c r="M22" i="2"/>
  <c r="N22" i="2"/>
  <c r="O22" i="2"/>
  <c r="E26" i="4"/>
  <c r="F26" i="4"/>
  <c r="G26" i="4"/>
  <c r="H26" i="4"/>
  <c r="I26" i="4"/>
  <c r="J26" i="4"/>
  <c r="K26" i="4"/>
  <c r="L26" i="4"/>
  <c r="M26" i="4"/>
  <c r="N26" i="4"/>
  <c r="O26" i="4"/>
  <c r="D26" i="4"/>
  <c r="D24" i="4"/>
  <c r="E24" i="4"/>
  <c r="F24" i="4"/>
  <c r="G24" i="4"/>
  <c r="H24" i="4"/>
  <c r="I24" i="4"/>
  <c r="J24" i="4"/>
  <c r="K24" i="4"/>
  <c r="L24" i="4"/>
  <c r="M24" i="4"/>
  <c r="N24" i="4"/>
  <c r="O24" i="4"/>
  <c r="D25" i="4"/>
  <c r="E25" i="4"/>
  <c r="F25" i="4"/>
  <c r="G25" i="4"/>
  <c r="H25" i="4"/>
  <c r="I25" i="4"/>
  <c r="J25" i="4"/>
  <c r="K25" i="4"/>
  <c r="L25" i="4"/>
  <c r="M25" i="4"/>
  <c r="N25" i="4"/>
  <c r="O25" i="4"/>
  <c r="E23" i="4"/>
  <c r="F23" i="4"/>
  <c r="G23" i="4"/>
  <c r="H23" i="4"/>
  <c r="I23" i="4"/>
  <c r="J23" i="4"/>
  <c r="K23" i="4"/>
  <c r="L23" i="4"/>
  <c r="M23" i="4"/>
  <c r="N23" i="4"/>
  <c r="O23" i="4"/>
  <c r="D23" i="4"/>
  <c r="E25" i="1"/>
  <c r="F25" i="1"/>
  <c r="G25" i="1"/>
  <c r="H25" i="1"/>
  <c r="I25" i="1"/>
  <c r="J25" i="1"/>
  <c r="K25" i="1"/>
  <c r="L25" i="1"/>
  <c r="M25" i="1"/>
  <c r="N25" i="1"/>
  <c r="O25" i="1"/>
  <c r="D25" i="1"/>
  <c r="D7" i="6"/>
  <c r="E7" i="6"/>
  <c r="F7" i="6"/>
  <c r="G7" i="6"/>
  <c r="H7" i="6"/>
  <c r="I7" i="6"/>
  <c r="J7" i="6"/>
  <c r="K7" i="6"/>
  <c r="L7" i="6"/>
  <c r="M7" i="6"/>
  <c r="N7" i="6"/>
  <c r="O7" i="6"/>
  <c r="D8" i="6"/>
  <c r="E8" i="6"/>
  <c r="F8" i="6"/>
  <c r="G8" i="6"/>
  <c r="H8" i="6"/>
  <c r="I8" i="6"/>
  <c r="J8" i="6"/>
  <c r="K8" i="6"/>
  <c r="L8" i="6"/>
  <c r="M8" i="6"/>
  <c r="N8" i="6"/>
  <c r="O8" i="6"/>
  <c r="D9" i="6"/>
  <c r="E9" i="6"/>
  <c r="F9" i="6"/>
  <c r="G9" i="6"/>
  <c r="H9" i="6"/>
  <c r="I9" i="6"/>
  <c r="J9" i="6"/>
  <c r="K9" i="6"/>
  <c r="L9" i="6"/>
  <c r="M9" i="6"/>
  <c r="N9" i="6"/>
  <c r="O9" i="6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4" i="6"/>
  <c r="E14" i="6"/>
  <c r="F14" i="6"/>
  <c r="G14" i="6"/>
  <c r="H14" i="6"/>
  <c r="I14" i="6"/>
  <c r="J14" i="6"/>
  <c r="K14" i="6"/>
  <c r="L14" i="6"/>
  <c r="M14" i="6"/>
  <c r="N14" i="6"/>
  <c r="O14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19" i="6"/>
  <c r="E19" i="6"/>
  <c r="F19" i="6"/>
  <c r="G19" i="6"/>
  <c r="H19" i="6"/>
  <c r="I19" i="6"/>
  <c r="J19" i="6"/>
  <c r="K19" i="6"/>
  <c r="L19" i="6"/>
  <c r="M19" i="6"/>
  <c r="N19" i="6"/>
  <c r="O19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H22" i="6"/>
  <c r="I22" i="6"/>
  <c r="J22" i="6"/>
  <c r="K22" i="6"/>
  <c r="L22" i="6"/>
  <c r="M22" i="6"/>
  <c r="N22" i="6"/>
  <c r="O22" i="6"/>
  <c r="H26" i="6" l="1"/>
  <c r="O26" i="6"/>
  <c r="G26" i="6"/>
  <c r="D26" i="6"/>
  <c r="M26" i="6"/>
  <c r="E26" i="6"/>
  <c r="L26" i="6"/>
  <c r="K26" i="6"/>
  <c r="J26" i="6"/>
  <c r="I26" i="6"/>
  <c r="N26" i="6"/>
  <c r="F26" i="6"/>
  <c r="O21" i="3" l="1"/>
  <c r="N21" i="3"/>
  <c r="M21" i="3"/>
  <c r="L21" i="3"/>
  <c r="K21" i="3"/>
  <c r="J21" i="3"/>
  <c r="I21" i="3"/>
  <c r="H21" i="3"/>
  <c r="G21" i="3"/>
  <c r="G22" i="6" s="1"/>
  <c r="F21" i="3"/>
  <c r="E21" i="3"/>
  <c r="D21" i="3"/>
  <c r="E17" i="3"/>
  <c r="F17" i="3"/>
  <c r="G17" i="3"/>
  <c r="H17" i="3"/>
  <c r="I17" i="3"/>
  <c r="J17" i="3"/>
  <c r="K17" i="3"/>
  <c r="L17" i="3"/>
  <c r="M17" i="3"/>
  <c r="N17" i="3"/>
  <c r="O17" i="3"/>
  <c r="D17" i="3"/>
  <c r="D13" i="3"/>
  <c r="E9" i="3"/>
  <c r="F9" i="3"/>
  <c r="G9" i="3"/>
  <c r="H9" i="3"/>
  <c r="I9" i="3"/>
  <c r="J9" i="3"/>
  <c r="K9" i="3"/>
  <c r="L9" i="3"/>
  <c r="M9" i="3"/>
  <c r="N9" i="3"/>
  <c r="O9" i="3"/>
  <c r="D9" i="3"/>
  <c r="E21" i="2"/>
  <c r="F21" i="2"/>
  <c r="G21" i="2"/>
  <c r="H21" i="2"/>
  <c r="I21" i="2"/>
  <c r="J21" i="2"/>
  <c r="K21" i="2"/>
  <c r="L21" i="2"/>
  <c r="M21" i="2"/>
  <c r="N21" i="2"/>
  <c r="O21" i="2"/>
  <c r="D21" i="2"/>
  <c r="E17" i="2"/>
  <c r="F17" i="2"/>
  <c r="G17" i="2"/>
  <c r="H17" i="2"/>
  <c r="I17" i="2"/>
  <c r="J17" i="2"/>
  <c r="K17" i="2"/>
  <c r="L17" i="2"/>
  <c r="M17" i="2"/>
  <c r="N17" i="2"/>
  <c r="O17" i="2"/>
  <c r="D17" i="2"/>
  <c r="E13" i="2"/>
  <c r="F13" i="2"/>
  <c r="G13" i="2"/>
  <c r="H13" i="2"/>
  <c r="I13" i="2"/>
  <c r="J13" i="2"/>
  <c r="K13" i="2"/>
  <c r="L13" i="2"/>
  <c r="M13" i="2"/>
  <c r="N13" i="2"/>
  <c r="O13" i="2"/>
  <c r="D13" i="2"/>
  <c r="E9" i="2"/>
  <c r="F9" i="2"/>
  <c r="G9" i="2"/>
  <c r="H9" i="2"/>
  <c r="I9" i="2"/>
  <c r="J9" i="2"/>
  <c r="K9" i="2"/>
  <c r="L9" i="2"/>
  <c r="M9" i="2"/>
  <c r="N9" i="2"/>
  <c r="O9" i="2"/>
  <c r="D9" i="2"/>
  <c r="O22" i="5" l="1"/>
  <c r="N22" i="5"/>
  <c r="M22" i="5"/>
  <c r="L22" i="5"/>
  <c r="K22" i="5"/>
  <c r="J22" i="5"/>
  <c r="I22" i="5"/>
  <c r="H22" i="5"/>
  <c r="G22" i="5"/>
  <c r="F22" i="5"/>
  <c r="E22" i="5"/>
  <c r="D22" i="5"/>
  <c r="O21" i="5"/>
  <c r="N21" i="5"/>
  <c r="M21" i="5"/>
  <c r="L21" i="5"/>
  <c r="K21" i="5"/>
  <c r="J21" i="5"/>
  <c r="I21" i="5"/>
  <c r="H21" i="5"/>
  <c r="G21" i="5"/>
  <c r="F21" i="5"/>
  <c r="E21" i="5"/>
  <c r="D21" i="5"/>
  <c r="O20" i="5"/>
  <c r="N20" i="5"/>
  <c r="M20" i="5"/>
  <c r="L20" i="5"/>
  <c r="K20" i="5"/>
  <c r="J20" i="5"/>
  <c r="I20" i="5"/>
  <c r="H20" i="5"/>
  <c r="G20" i="5"/>
  <c r="F20" i="5"/>
  <c r="E20" i="5"/>
  <c r="D20" i="5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N14" i="5"/>
  <c r="M14" i="5"/>
  <c r="L14" i="5"/>
  <c r="K14" i="5"/>
  <c r="J14" i="5"/>
  <c r="I14" i="5"/>
  <c r="H14" i="5"/>
  <c r="G14" i="5"/>
  <c r="F14" i="5"/>
  <c r="E14" i="5"/>
  <c r="D14" i="5"/>
  <c r="O13" i="5"/>
  <c r="N13" i="5"/>
  <c r="M13" i="5"/>
  <c r="L13" i="5"/>
  <c r="K13" i="5"/>
  <c r="J13" i="5"/>
  <c r="I13" i="5"/>
  <c r="H13" i="5"/>
  <c r="G13" i="5"/>
  <c r="F13" i="5"/>
  <c r="E13" i="5"/>
  <c r="D13" i="5"/>
  <c r="O12" i="5"/>
  <c r="N12" i="5"/>
  <c r="M12" i="5"/>
  <c r="L12" i="5"/>
  <c r="K12" i="5"/>
  <c r="J12" i="5"/>
  <c r="I12" i="5"/>
  <c r="H12" i="5"/>
  <c r="G12" i="5"/>
  <c r="F12" i="5"/>
  <c r="E12" i="5"/>
  <c r="D12" i="5"/>
  <c r="O11" i="5"/>
  <c r="N11" i="5"/>
  <c r="M11" i="5"/>
  <c r="L11" i="5"/>
  <c r="K11" i="5"/>
  <c r="J11" i="5"/>
  <c r="I11" i="5"/>
  <c r="H11" i="5"/>
  <c r="G11" i="5"/>
  <c r="F11" i="5"/>
  <c r="E11" i="5"/>
  <c r="D11" i="5"/>
  <c r="O10" i="5"/>
  <c r="N10" i="5"/>
  <c r="M10" i="5"/>
  <c r="L10" i="5"/>
  <c r="K10" i="5"/>
  <c r="J10" i="5"/>
  <c r="I10" i="5"/>
  <c r="H10" i="5"/>
  <c r="G10" i="5"/>
  <c r="F10" i="5"/>
  <c r="E10" i="5"/>
  <c r="D10" i="5"/>
  <c r="O9" i="5"/>
  <c r="N9" i="5"/>
  <c r="M9" i="5"/>
  <c r="L9" i="5"/>
  <c r="K9" i="5"/>
  <c r="J9" i="5"/>
  <c r="I9" i="5"/>
  <c r="H9" i="5"/>
  <c r="G9" i="5"/>
  <c r="F9" i="5"/>
  <c r="E9" i="5"/>
  <c r="D9" i="5"/>
  <c r="O8" i="5"/>
  <c r="N8" i="5"/>
  <c r="M8" i="5"/>
  <c r="L8" i="5"/>
  <c r="K8" i="5"/>
  <c r="J8" i="5"/>
  <c r="I8" i="5"/>
  <c r="H8" i="5"/>
  <c r="G8" i="5"/>
  <c r="F8" i="5"/>
  <c r="E8" i="5"/>
  <c r="D8" i="5"/>
  <c r="O7" i="5"/>
  <c r="N7" i="5"/>
  <c r="M7" i="5"/>
  <c r="L7" i="5"/>
  <c r="K7" i="5"/>
  <c r="J7" i="5"/>
  <c r="I7" i="5"/>
  <c r="H7" i="5"/>
  <c r="G7" i="5"/>
  <c r="F7" i="5"/>
  <c r="E7" i="5"/>
  <c r="D7" i="5"/>
  <c r="O22" i="4"/>
  <c r="N22" i="4"/>
  <c r="M22" i="4"/>
  <c r="L22" i="4"/>
  <c r="K22" i="4"/>
  <c r="J22" i="4"/>
  <c r="I22" i="4"/>
  <c r="H22" i="4"/>
  <c r="G22" i="4"/>
  <c r="F22" i="4"/>
  <c r="E22" i="4"/>
  <c r="D22" i="4"/>
  <c r="O21" i="4"/>
  <c r="N21" i="4"/>
  <c r="M21" i="4"/>
  <c r="L21" i="4"/>
  <c r="K21" i="4"/>
  <c r="J21" i="4"/>
  <c r="I21" i="4"/>
  <c r="H21" i="4"/>
  <c r="G21" i="4"/>
  <c r="F21" i="4"/>
  <c r="E21" i="4"/>
  <c r="D21" i="4"/>
  <c r="O20" i="4"/>
  <c r="N20" i="4"/>
  <c r="M20" i="4"/>
  <c r="L20" i="4"/>
  <c r="K20" i="4"/>
  <c r="J20" i="4"/>
  <c r="I20" i="4"/>
  <c r="H20" i="4"/>
  <c r="G20" i="4"/>
  <c r="F20" i="4"/>
  <c r="E20" i="4"/>
  <c r="D20" i="4"/>
  <c r="O19" i="4"/>
  <c r="N19" i="4"/>
  <c r="M19" i="4"/>
  <c r="L19" i="4"/>
  <c r="K19" i="4"/>
  <c r="J19" i="4"/>
  <c r="I19" i="4"/>
  <c r="H19" i="4"/>
  <c r="G19" i="4"/>
  <c r="F19" i="4"/>
  <c r="E19" i="4"/>
  <c r="D19" i="4"/>
  <c r="O18" i="4"/>
  <c r="N18" i="4"/>
  <c r="M18" i="4"/>
  <c r="L18" i="4"/>
  <c r="K18" i="4"/>
  <c r="J18" i="4"/>
  <c r="I18" i="4"/>
  <c r="H18" i="4"/>
  <c r="G18" i="4"/>
  <c r="F18" i="4"/>
  <c r="E18" i="4"/>
  <c r="D18" i="4"/>
  <c r="O17" i="4"/>
  <c r="N17" i="4"/>
  <c r="M17" i="4"/>
  <c r="L17" i="4"/>
  <c r="K17" i="4"/>
  <c r="J17" i="4"/>
  <c r="I17" i="4"/>
  <c r="H17" i="4"/>
  <c r="G17" i="4"/>
  <c r="F17" i="4"/>
  <c r="E17" i="4"/>
  <c r="D17" i="4"/>
  <c r="O16" i="4"/>
  <c r="N16" i="4"/>
  <c r="M16" i="4"/>
  <c r="L16" i="4"/>
  <c r="K16" i="4"/>
  <c r="J16" i="4"/>
  <c r="I16" i="4"/>
  <c r="H16" i="4"/>
  <c r="G16" i="4"/>
  <c r="F16" i="4"/>
  <c r="E16" i="4"/>
  <c r="D16" i="4"/>
  <c r="O15" i="4"/>
  <c r="N15" i="4"/>
  <c r="M15" i="4"/>
  <c r="L15" i="4"/>
  <c r="K15" i="4"/>
  <c r="J15" i="4"/>
  <c r="I15" i="4"/>
  <c r="H15" i="4"/>
  <c r="G15" i="4"/>
  <c r="F15" i="4"/>
  <c r="E15" i="4"/>
  <c r="D15" i="4"/>
  <c r="O14" i="4"/>
  <c r="N14" i="4"/>
  <c r="M14" i="4"/>
  <c r="L14" i="4"/>
  <c r="K14" i="4"/>
  <c r="J14" i="4"/>
  <c r="I14" i="4"/>
  <c r="H14" i="4"/>
  <c r="G14" i="4"/>
  <c r="F14" i="4"/>
  <c r="E14" i="4"/>
  <c r="D14" i="4"/>
  <c r="O13" i="4"/>
  <c r="N13" i="4"/>
  <c r="M13" i="4"/>
  <c r="L13" i="4"/>
  <c r="K13" i="4"/>
  <c r="J13" i="4"/>
  <c r="I13" i="4"/>
  <c r="H13" i="4"/>
  <c r="G13" i="4"/>
  <c r="F13" i="4"/>
  <c r="E13" i="4"/>
  <c r="D13" i="4"/>
  <c r="O12" i="4"/>
  <c r="N12" i="4"/>
  <c r="M12" i="4"/>
  <c r="L12" i="4"/>
  <c r="K12" i="4"/>
  <c r="J12" i="4"/>
  <c r="I12" i="4"/>
  <c r="H12" i="4"/>
  <c r="G12" i="4"/>
  <c r="F12" i="4"/>
  <c r="E12" i="4"/>
  <c r="D12" i="4"/>
  <c r="O11" i="4"/>
  <c r="N11" i="4"/>
  <c r="M11" i="4"/>
  <c r="L11" i="4"/>
  <c r="K11" i="4"/>
  <c r="J11" i="4"/>
  <c r="I11" i="4"/>
  <c r="H11" i="4"/>
  <c r="G11" i="4"/>
  <c r="F11" i="4"/>
  <c r="E11" i="4"/>
  <c r="D11" i="4"/>
  <c r="O10" i="4"/>
  <c r="N10" i="4"/>
  <c r="M10" i="4"/>
  <c r="L10" i="4"/>
  <c r="K10" i="4"/>
  <c r="J10" i="4"/>
  <c r="I10" i="4"/>
  <c r="H10" i="4"/>
  <c r="G10" i="4"/>
  <c r="F10" i="4"/>
  <c r="E10" i="4"/>
  <c r="D10" i="4"/>
  <c r="O9" i="4"/>
  <c r="N9" i="4"/>
  <c r="M9" i="4"/>
  <c r="L9" i="4"/>
  <c r="K9" i="4"/>
  <c r="J9" i="4"/>
  <c r="I9" i="4"/>
  <c r="H9" i="4"/>
  <c r="G9" i="4"/>
  <c r="F9" i="4"/>
  <c r="E9" i="4"/>
  <c r="D9" i="4"/>
  <c r="O8" i="4"/>
  <c r="N8" i="4"/>
  <c r="M8" i="4"/>
  <c r="L8" i="4"/>
  <c r="K8" i="4"/>
  <c r="J8" i="4"/>
  <c r="I8" i="4"/>
  <c r="H8" i="4"/>
  <c r="G8" i="4"/>
  <c r="F8" i="4"/>
  <c r="E8" i="4"/>
  <c r="D8" i="4"/>
  <c r="O7" i="4"/>
  <c r="N7" i="4"/>
  <c r="M7" i="4"/>
  <c r="L7" i="4"/>
  <c r="K7" i="4"/>
  <c r="J7" i="4"/>
  <c r="I7" i="4"/>
  <c r="H7" i="4"/>
  <c r="G7" i="4"/>
  <c r="F7" i="4"/>
  <c r="E7" i="4"/>
  <c r="D7" i="4"/>
  <c r="D22" i="2"/>
  <c r="O24" i="1"/>
  <c r="N24" i="1"/>
  <c r="M24" i="1"/>
  <c r="L24" i="1"/>
  <c r="K24" i="1"/>
  <c r="J24" i="1"/>
  <c r="I24" i="1"/>
  <c r="H24" i="1"/>
  <c r="G24" i="1"/>
  <c r="F24" i="1"/>
  <c r="E24" i="1"/>
  <c r="D24" i="1"/>
  <c r="O23" i="1"/>
  <c r="N23" i="1"/>
  <c r="M23" i="1"/>
  <c r="L23" i="1"/>
  <c r="K23" i="1"/>
  <c r="J23" i="1"/>
  <c r="I23" i="1"/>
  <c r="H23" i="1"/>
  <c r="G23" i="1"/>
  <c r="F23" i="1"/>
  <c r="E23" i="1"/>
  <c r="D23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<sst xmlns="http://schemas.openxmlformats.org/spreadsheetml/2006/main" count="495" uniqueCount="55">
  <si>
    <t>Real Time Pricing (RTP)</t>
  </si>
  <si>
    <t>Payments</t>
  </si>
  <si>
    <t>Local Capacity Area (LCA)</t>
  </si>
  <si>
    <t>LA Basin</t>
  </si>
  <si>
    <t>Big Creek/Ventura</t>
  </si>
  <si>
    <t>Outside LCA</t>
  </si>
  <si>
    <t>Total IOU Service Area</t>
  </si>
  <si>
    <t>Critical Peak Pricing (CPP)** Large Customers</t>
  </si>
  <si>
    <t>*RA Benefits for these programs/resources will be reflected in the CEC load forecast adjustments.</t>
  </si>
  <si>
    <t>**Program implementation costs are recovered from all customers, and annual over- or under-collections are recovered from only bundled customers.</t>
  </si>
  <si>
    <t>Average of Hourly Ex Ante Load Impacts (MW) from 4-9 PM for Jan to Feb and June to Dec; and from 5-10 PM for Mar to May at the Portfolio Level on Monthly Peak Load Days Under 1-in-2 Utility Weather Year Conditions</t>
  </si>
  <si>
    <t>Critical Peak Pricing (CPP)** Small Customers</t>
  </si>
  <si>
    <t>Critical Peak Pricing (CPP)** Medium Customers</t>
  </si>
  <si>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: Please complete the Payments and monthly values per each Local Capacity Area (LCA) below. If payment for a program is from bundled customers only, enter 0. If payment is from distribution customers, enter 1. </t>
    </r>
  </si>
  <si>
    <r>
      <rPr>
        <b/>
        <sz val="11"/>
        <rFont val="Calibri"/>
        <family val="2"/>
        <scheme val="minor"/>
      </rPr>
      <t>Instructions:</t>
    </r>
    <r>
      <rPr>
        <sz val="11"/>
        <rFont val="Calibri"/>
        <family val="2"/>
        <scheme val="minor"/>
      </rPr>
      <t xml:space="preserve"> Please complete the Payments and monthly values per each Local Capacity Area (LCA) below. If payment for a program is from bundled customers only, enter 0. If payment is from distribution customers, enter 1. </t>
    </r>
  </si>
  <si>
    <r>
      <t xml:space="preserve">Instructions: </t>
    </r>
    <r>
      <rPr>
        <sz val="11"/>
        <rFont val="Calibri"/>
        <family val="2"/>
        <scheme val="minor"/>
      </rPr>
      <t xml:space="preserve">Please complete the Payments and monthly values per each Local Capacity Area (LCA) below. If payment for a program is from bundled customers only, enter 0. If payment is from distribution customers, enter 1. </t>
    </r>
  </si>
  <si>
    <t>SCE Distribution Loss Factor</t>
  </si>
  <si>
    <t>AC Cycling ("Summer Discount Plan") -- Commercial</t>
  </si>
  <si>
    <t>AC Cycling ("Summer Discount Plan") -- Residential</t>
  </si>
  <si>
    <t>Agricultural and Pumping Interruptible (AP-I)</t>
  </si>
  <si>
    <t>Base Interruptible Program (BIP)-15</t>
  </si>
  <si>
    <t>Base Interruptible Program (BIP)-30</t>
  </si>
  <si>
    <t>Capacity Bidding Program (CBP) Day Of (DA)</t>
  </si>
  <si>
    <t>Peak Time Rebate (PTR) w/Enabled Technology ("Save Energy Program"/"Save Power Day")</t>
  </si>
  <si>
    <t>Capacity Bidding Program  (CBP) Ahead (DO) (CBP)</t>
  </si>
  <si>
    <t>Capacity Bidding Program  (CBP) Day Of (DO)</t>
  </si>
  <si>
    <t>Capacity Bidding Program (CBP) Day Ahead (DA)</t>
  </si>
  <si>
    <r>
      <rPr>
        <b/>
        <sz val="11"/>
        <rFont val="Calibri"/>
        <family val="2"/>
        <scheme val="minor"/>
      </rPr>
      <t xml:space="preserve">Instructions: </t>
    </r>
    <r>
      <rPr>
        <sz val="11"/>
        <rFont val="Calibri"/>
        <family val="2"/>
        <scheme val="minor"/>
      </rPr>
      <t>Please complete the Payments and Local Capacity Area (LCA) columns below, inclusive of the DLF. If payment for a program is from bundled customers only, enter 0. If payment is from distribution customers, enter 1. Please include Distribution Loss Factor (DLF) as listed in D.15-06-063 and D.23-06-029. SCE's DLF is 1.051.</t>
    </r>
  </si>
  <si>
    <r>
      <t xml:space="preserve">Instructions: </t>
    </r>
    <r>
      <rPr>
        <sz val="11"/>
        <rFont val="Calibri"/>
        <family val="2"/>
        <scheme val="minor"/>
      </rPr>
      <t>Please complete the Payments and Local Capacity Area (LCA) columns below, inclusive of the DLF. If payment for a program is from bundled customers only, enter 0. If payment is from distribution customers, enter 1. Please include Distribution Loss Factor (DLF) as listed in D.15-06-063 and D.23-06-029. SCE's DLF is 1.051.</t>
    </r>
  </si>
  <si>
    <t>SCE Demand Response (DR) Allocations for Program Year (PY) 2024, Estimated According to Load Impact Protocols (LIPs) Final Reports</t>
  </si>
  <si>
    <t xml:space="preserve">SCE Demand Response (DR) Allocations for Program Year (PY) 2024 Including the Distribution Loss Factor (DLF), Estimated According to Final Reports of the Load Impact Protocols (LIPs) </t>
  </si>
  <si>
    <t xml:space="preserve"> SCE Demand Response (DR) Allocations for Program Year (PY) 2025, Estimated According to Load Impact Protocols (LIPs) Final Reports</t>
  </si>
  <si>
    <t xml:space="preserve">SCE Demand Response (DR) Allocations for Program Year (PY) 2025 Including the Distribution Loss Factor (DLF), Estimated According to Final Reports of the Load Impact Protocols (LIPs) </t>
  </si>
  <si>
    <t>SCE Demand Response Allocations for Program Year (PY) 2026 Estimated According to Load Impact Protocols (LIPs) Final Reports</t>
  </si>
  <si>
    <t xml:space="preserve">SCE Demand Response (DR) Allocations for Program Year (PY) 2026 Including the Distribution Loss Factor (DLF), Estimated According to Final Reports of the Load Impact Protocols (LIPs) </t>
  </si>
  <si>
    <t>Program Name (Non Event-Based, Load-Modifying Resources)</t>
  </si>
  <si>
    <t>Program Name (Event-Based, Supply-Side Resources)</t>
  </si>
  <si>
    <t>2024 Total for Non Event-Based Programs, Load-Modifying Resources and Event-Based Programs, Supply-Side Resources with the Distribution Loss Factor (DLF)</t>
  </si>
  <si>
    <t>2024 Total for Event-Based, Supply-Side Resources with the Distribution Loss Factor (DLF)</t>
  </si>
  <si>
    <t>2024 Total for Non Event-Based Programs, Load Modifying Resources with the Distribution Loss Factor (DLF)</t>
  </si>
  <si>
    <t>2024 Total for Non Event-Based Programs, Load Modifying Resources</t>
  </si>
  <si>
    <t>2024 Total for Event-Based Programs, Supply-Side Resources</t>
  </si>
  <si>
    <t>2024 Total for Non Event-Based Programs, Load-Modifying Resources and Event-Based Programs, Supply-Side Resources</t>
  </si>
  <si>
    <t>2025 Total for Non Event-Based Programs, Load Modifying Resources</t>
  </si>
  <si>
    <t>2025 Total for Event-Based Programs, Supply-Side Resources</t>
  </si>
  <si>
    <t>2025 Total for Non Event-Based Programs, Load-Modifying Resources and Event-Based Programs, Supply-Side Resources</t>
  </si>
  <si>
    <t>2025 Total for Non Event-Based Programs, Load Modifying Resources with the Distribution Loss Factor (DLF)</t>
  </si>
  <si>
    <t>2025 Total for Event-Based, Supply-Side Resources with the Distribution Loss Factor (DLF)</t>
  </si>
  <si>
    <t>2025 Total for Non Event-Based Programs, Load-Modifying Resources and Event-Based Programs, Supply-Side Resources with the Distribution Loss Factor (DLF)</t>
  </si>
  <si>
    <t>2026 Total for Non Event-Based Programs, Load Modifying Resources</t>
  </si>
  <si>
    <t>2026 Total for Event-Based Programs, Supply-Side Resources</t>
  </si>
  <si>
    <t>2026 Total for Non Event-Based Programs, Load-Modifying Resources and Event-Based Programs, Supply-Side Resources</t>
  </si>
  <si>
    <t>2026 Total for Non Event-Based Programs, Load Modifying Resources with the Distribution Loss Factor (DLF)</t>
  </si>
  <si>
    <t>2026 Total for Event-Based, Supply-Side Resources with the Distribution Loss Factor (DLF)</t>
  </si>
  <si>
    <t>2026 Total for Non Event-Based Programs, Load-Modifying Resources and Event-Based Programs, Supply-Side Resources with the Distribution Loss Factor (DLF)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</si>
</sst>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\-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6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9" borderId="0" applyNumberFormat="0" applyBorder="0" applyAlignment="0" applyProtection="0"/>
  </cellStyleXfs>
  <cellXfs count="206">
    <xf numFmtId="0" fontId="0" fillId="0" borderId="0" xfId="0"/>
    <xf numFmtId="0" fontId="0" fillId="7" borderId="0" xfId="0" applyFill="1"/>
    <xf numFmtId="0" fontId="0" fillId="7" borderId="5" xfId="0" applyFill="1" applyBorder="1"/>
    <xf numFmtId="0" fontId="0" fillId="5" borderId="0" xfId="0" applyFill="1"/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/>
    <xf numFmtId="0" fontId="8" fillId="7" borderId="0" xfId="0" applyFont="1" applyFill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/>
    <xf numFmtId="0" fontId="0" fillId="0" borderId="0" xfId="0" applyFill="1"/>
    <xf numFmtId="0" fontId="0" fillId="0" borderId="0" xfId="0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7" borderId="0" xfId="0" applyFont="1" applyFill="1" applyBorder="1"/>
    <xf numFmtId="49" fontId="10" fillId="0" borderId="5" xfId="0" applyNumberFormat="1" applyFont="1" applyBorder="1" applyAlignment="1">
      <alignment horizontal="left" vertical="top" wrapText="1"/>
    </xf>
    <xf numFmtId="0" fontId="4" fillId="0" borderId="0" xfId="0" applyFont="1" applyFill="1"/>
    <xf numFmtId="0" fontId="4" fillId="0" borderId="5" xfId="0" applyFont="1" applyBorder="1"/>
    <xf numFmtId="0" fontId="10" fillId="2" borderId="5" xfId="0" applyFont="1" applyFill="1" applyBorder="1" applyAlignment="1">
      <alignment horizontal="center" vertical="center" wrapText="1"/>
    </xf>
    <xf numFmtId="165" fontId="10" fillId="10" borderId="7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0" borderId="5" xfId="0" applyFont="1" applyBorder="1" applyAlignment="1"/>
    <xf numFmtId="0" fontId="8" fillId="6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center" vertical="center" wrapText="1"/>
    </xf>
    <xf numFmtId="17" fontId="10" fillId="11" borderId="3" xfId="0" applyNumberFormat="1" applyFont="1" applyFill="1" applyBorder="1" applyAlignment="1">
      <alignment vertical="center" wrapText="1"/>
    </xf>
    <xf numFmtId="17" fontId="10" fillId="11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" fontId="10" fillId="11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/>
    <xf numFmtId="0" fontId="4" fillId="7" borderId="0" xfId="0" applyFont="1" applyFill="1" applyAlignment="1">
      <alignment horizontal="center"/>
    </xf>
    <xf numFmtId="17" fontId="10" fillId="11" borderId="3" xfId="0" applyNumberFormat="1" applyFon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1" fontId="10" fillId="12" borderId="3" xfId="0" applyNumberFormat="1" applyFont="1" applyFill="1" applyBorder="1" applyAlignment="1">
      <alignment horizontal="center" wrapText="1"/>
    </xf>
    <xf numFmtId="1" fontId="3" fillId="12" borderId="5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wrapText="1"/>
    </xf>
    <xf numFmtId="1" fontId="9" fillId="12" borderId="5" xfId="167" applyNumberFormat="1" applyFont="1" applyFill="1" applyBorder="1" applyAlignment="1">
      <alignment horizontal="center" wrapText="1"/>
    </xf>
    <xf numFmtId="1" fontId="15" fillId="12" borderId="5" xfId="0" applyNumberFormat="1" applyFont="1" applyFill="1" applyBorder="1" applyAlignment="1">
      <alignment horizontal="center"/>
    </xf>
    <xf numFmtId="1" fontId="3" fillId="12" borderId="5" xfId="0" applyNumberFormat="1" applyFont="1" applyFill="1" applyBorder="1" applyAlignment="1">
      <alignment horizontal="center"/>
    </xf>
    <xf numFmtId="1" fontId="17" fillId="12" borderId="5" xfId="0" applyNumberFormat="1" applyFont="1" applyFill="1" applyBorder="1" applyAlignment="1">
      <alignment horizontal="center" wrapText="1"/>
    </xf>
    <xf numFmtId="1" fontId="17" fillId="12" borderId="5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center"/>
    </xf>
    <xf numFmtId="1" fontId="2" fillId="12" borderId="5" xfId="0" applyNumberFormat="1" applyFont="1" applyFill="1" applyBorder="1" applyAlignment="1">
      <alignment horizontal="center"/>
    </xf>
    <xf numFmtId="0" fontId="10" fillId="11" borderId="5" xfId="0" applyFont="1" applyFill="1" applyBorder="1" applyAlignment="1">
      <alignment horizontal="left" vertical="center" wrapText="1"/>
    </xf>
    <xf numFmtId="49" fontId="10" fillId="13" borderId="5" xfId="0" applyNumberFormat="1" applyFont="1" applyFill="1" applyBorder="1" applyAlignment="1">
      <alignment horizontal="left" vertical="center" wrapText="1"/>
    </xf>
    <xf numFmtId="1" fontId="8" fillId="13" borderId="5" xfId="0" applyNumberFormat="1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left" vertical="center" wrapText="1"/>
    </xf>
    <xf numFmtId="1" fontId="15" fillId="14" borderId="5" xfId="0" applyNumberFormat="1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left" vertical="center" wrapText="1"/>
    </xf>
    <xf numFmtId="1" fontId="8" fillId="13" borderId="5" xfId="0" applyNumberFormat="1" applyFont="1" applyFill="1" applyBorder="1" applyAlignment="1">
      <alignment horizontal="center"/>
    </xf>
    <xf numFmtId="0" fontId="10" fillId="16" borderId="5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left"/>
    </xf>
    <xf numFmtId="1" fontId="15" fillId="14" borderId="5" xfId="0" applyNumberFormat="1" applyFont="1" applyFill="1" applyBorder="1" applyAlignment="1">
      <alignment horizontal="center"/>
    </xf>
    <xf numFmtId="0" fontId="8" fillId="19" borderId="5" xfId="0" applyFont="1" applyFill="1" applyBorder="1" applyAlignment="1">
      <alignment horizontal="left" vertical="center" wrapText="1"/>
    </xf>
    <xf numFmtId="1" fontId="11" fillId="19" borderId="5" xfId="0" applyNumberFormat="1" applyFont="1" applyFill="1" applyBorder="1" applyAlignment="1">
      <alignment horizontal="center" vertical="center"/>
    </xf>
    <xf numFmtId="1" fontId="12" fillId="20" borderId="5" xfId="0" applyNumberFormat="1" applyFont="1" applyFill="1" applyBorder="1" applyAlignment="1">
      <alignment horizontal="center" vertical="center" wrapText="1"/>
    </xf>
    <xf numFmtId="1" fontId="13" fillId="20" borderId="5" xfId="0" applyNumberFormat="1" applyFont="1" applyFill="1" applyBorder="1" applyAlignment="1">
      <alignment horizontal="center" vertical="center"/>
    </xf>
    <xf numFmtId="0" fontId="8" fillId="20" borderId="5" xfId="0" applyFont="1" applyFill="1" applyBorder="1" applyAlignment="1">
      <alignment horizontal="left" vertical="center" wrapText="1"/>
    </xf>
    <xf numFmtId="1" fontId="11" fillId="20" borderId="5" xfId="0" applyNumberFormat="1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left" vertical="center" wrapText="1"/>
    </xf>
    <xf numFmtId="0" fontId="8" fillId="22" borderId="5" xfId="0" applyFont="1" applyFill="1" applyBorder="1" applyAlignment="1">
      <alignment horizontal="left" vertical="center" wrapText="1"/>
    </xf>
    <xf numFmtId="1" fontId="10" fillId="21" borderId="5" xfId="0" applyNumberFormat="1" applyFont="1" applyFill="1" applyBorder="1" applyAlignment="1">
      <alignment horizontal="center" wrapText="1"/>
    </xf>
    <xf numFmtId="1" fontId="9" fillId="21" borderId="5" xfId="167" applyNumberFormat="1" applyFont="1" applyFill="1" applyBorder="1" applyAlignment="1">
      <alignment horizontal="center" wrapText="1"/>
    </xf>
    <xf numFmtId="1" fontId="10" fillId="21" borderId="3" xfId="0" applyNumberFormat="1" applyFont="1" applyFill="1" applyBorder="1" applyAlignment="1">
      <alignment horizontal="center" wrapText="1"/>
    </xf>
    <xf numFmtId="1" fontId="11" fillId="19" borderId="3" xfId="0" applyNumberFormat="1" applyFont="1" applyFill="1" applyBorder="1" applyAlignment="1">
      <alignment horizontal="center" vertical="center"/>
    </xf>
    <xf numFmtId="1" fontId="8" fillId="19" borderId="3" xfId="0" applyNumberFormat="1" applyFont="1" applyFill="1" applyBorder="1" applyAlignment="1">
      <alignment horizontal="center" vertical="center"/>
    </xf>
    <xf numFmtId="0" fontId="11" fillId="22" borderId="11" xfId="0" applyFont="1" applyFill="1" applyBorder="1" applyAlignment="1">
      <alignment horizontal="left" vertical="center" wrapText="1"/>
    </xf>
    <xf numFmtId="1" fontId="3" fillId="21" borderId="5" xfId="0" applyNumberFormat="1" applyFont="1" applyFill="1" applyBorder="1" applyAlignment="1">
      <alignment horizontal="center" vertical="center"/>
    </xf>
    <xf numFmtId="1" fontId="15" fillId="21" borderId="5" xfId="0" applyNumberFormat="1" applyFont="1" applyFill="1" applyBorder="1" applyAlignment="1">
      <alignment horizontal="center" vertical="center"/>
    </xf>
    <xf numFmtId="1" fontId="8" fillId="19" borderId="5" xfId="0" applyNumberFormat="1" applyFont="1" applyFill="1" applyBorder="1" applyAlignment="1">
      <alignment horizontal="center" vertical="center"/>
    </xf>
    <xf numFmtId="1" fontId="8" fillId="20" borderId="5" xfId="0" applyNumberFormat="1" applyFont="1" applyFill="1" applyBorder="1" applyAlignment="1">
      <alignment horizontal="center" vertical="center"/>
    </xf>
    <xf numFmtId="1" fontId="11" fillId="20" borderId="3" xfId="0" applyNumberFormat="1" applyFont="1" applyFill="1" applyBorder="1" applyAlignment="1">
      <alignment horizontal="center" vertical="center"/>
    </xf>
    <xf numFmtId="0" fontId="11" fillId="19" borderId="5" xfId="0" applyFont="1" applyFill="1" applyBorder="1" applyAlignment="1">
      <alignment horizontal="left" vertical="center" wrapText="1"/>
    </xf>
    <xf numFmtId="0" fontId="11" fillId="20" borderId="5" xfId="0" applyFont="1" applyFill="1" applyBorder="1" applyAlignment="1">
      <alignment horizontal="left" vertical="center" wrapText="1"/>
    </xf>
    <xf numFmtId="0" fontId="11" fillId="22" borderId="6" xfId="0" applyFont="1" applyFill="1" applyBorder="1" applyAlignment="1">
      <alignment horizontal="left" vertical="center" wrapText="1"/>
    </xf>
    <xf numFmtId="0" fontId="2" fillId="21" borderId="5" xfId="0" applyFont="1" applyFill="1" applyBorder="1" applyAlignment="1">
      <alignment horizontal="left"/>
    </xf>
    <xf numFmtId="1" fontId="3" fillId="21" borderId="5" xfId="0" applyNumberFormat="1" applyFont="1" applyFill="1" applyBorder="1" applyAlignment="1">
      <alignment horizontal="center"/>
    </xf>
    <xf numFmtId="1" fontId="9" fillId="21" borderId="5" xfId="0" applyNumberFormat="1" applyFont="1" applyFill="1" applyBorder="1" applyAlignment="1">
      <alignment horizontal="center" wrapText="1"/>
    </xf>
    <xf numFmtId="1" fontId="15" fillId="21" borderId="5" xfId="0" applyNumberFormat="1" applyFont="1" applyFill="1" applyBorder="1" applyAlignment="1">
      <alignment horizontal="center"/>
    </xf>
    <xf numFmtId="1" fontId="17" fillId="21" borderId="5" xfId="0" applyNumberFormat="1" applyFont="1" applyFill="1" applyBorder="1" applyAlignment="1">
      <alignment horizontal="center" wrapText="1"/>
    </xf>
    <xf numFmtId="1" fontId="17" fillId="21" borderId="5" xfId="0" applyNumberFormat="1" applyFont="1" applyFill="1" applyBorder="1" applyAlignment="1">
      <alignment horizontal="center"/>
    </xf>
    <xf numFmtId="1" fontId="9" fillId="21" borderId="5" xfId="167" applyNumberFormat="1" applyFont="1" applyFill="1" applyBorder="1" applyAlignment="1">
      <alignment horizontal="center"/>
    </xf>
    <xf numFmtId="1" fontId="9" fillId="21" borderId="5" xfId="0" applyNumberFormat="1" applyFont="1" applyFill="1" applyBorder="1" applyAlignment="1">
      <alignment horizontal="center"/>
    </xf>
    <xf numFmtId="1" fontId="11" fillId="19" borderId="3" xfId="0" applyNumberFormat="1" applyFont="1" applyFill="1" applyBorder="1" applyAlignment="1">
      <alignment horizontal="center"/>
    </xf>
    <xf numFmtId="1" fontId="4" fillId="21" borderId="5" xfId="0" applyNumberFormat="1" applyFont="1" applyFill="1" applyBorder="1" applyAlignment="1">
      <alignment horizontal="center"/>
    </xf>
    <xf numFmtId="0" fontId="11" fillId="19" borderId="7" xfId="0" applyFont="1" applyFill="1" applyBorder="1" applyAlignment="1">
      <alignment horizontal="left" vertical="center" wrapText="1"/>
    </xf>
    <xf numFmtId="1" fontId="11" fillId="19" borderId="5" xfId="0" applyNumberFormat="1" applyFont="1" applyFill="1" applyBorder="1" applyAlignment="1">
      <alignment horizontal="center"/>
    </xf>
    <xf numFmtId="1" fontId="8" fillId="20" borderId="5" xfId="0" applyNumberFormat="1" applyFont="1" applyFill="1" applyBorder="1" applyAlignment="1">
      <alignment horizontal="center"/>
    </xf>
    <xf numFmtId="1" fontId="13" fillId="20" borderId="5" xfId="0" applyNumberFormat="1" applyFont="1" applyFill="1" applyBorder="1" applyAlignment="1">
      <alignment horizontal="center"/>
    </xf>
    <xf numFmtId="1" fontId="11" fillId="20" borderId="5" xfId="0" applyNumberFormat="1" applyFont="1" applyFill="1" applyBorder="1" applyAlignment="1">
      <alignment horizontal="center"/>
    </xf>
    <xf numFmtId="1" fontId="11" fillId="20" borderId="3" xfId="0" applyNumberFormat="1" applyFont="1" applyFill="1" applyBorder="1" applyAlignment="1">
      <alignment horizontal="center"/>
    </xf>
    <xf numFmtId="0" fontId="11" fillId="20" borderId="7" xfId="0" applyFont="1" applyFill="1" applyBorder="1" applyAlignment="1">
      <alignment horizontal="left" vertical="center" wrapText="1"/>
    </xf>
    <xf numFmtId="0" fontId="8" fillId="20" borderId="6" xfId="0" applyFont="1" applyFill="1" applyBorder="1" applyAlignment="1">
      <alignment horizontal="left" vertical="center" wrapText="1"/>
    </xf>
    <xf numFmtId="1" fontId="2" fillId="21" borderId="5" xfId="0" applyNumberFormat="1" applyFont="1" applyFill="1" applyBorder="1" applyAlignment="1">
      <alignment horizontal="center"/>
    </xf>
    <xf numFmtId="2" fontId="4" fillId="0" borderId="0" xfId="0" applyNumberFormat="1" applyFont="1" applyBorder="1"/>
    <xf numFmtId="0" fontId="15" fillId="21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13" borderId="5" xfId="0" applyFont="1" applyFill="1" applyBorder="1" applyAlignment="1">
      <alignment horizontal="left" vertical="center" wrapText="1"/>
    </xf>
    <xf numFmtId="0" fontId="4" fillId="17" borderId="5" xfId="0" applyFont="1" applyFill="1" applyBorder="1" applyAlignment="1">
      <alignment horizontal="center" vertical="center" wrapText="1"/>
    </xf>
    <xf numFmtId="49" fontId="9" fillId="17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8" fillId="18" borderId="5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left" vertical="center" wrapText="1"/>
    </xf>
    <xf numFmtId="0" fontId="8" fillId="20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 vertical="top" wrapText="1"/>
    </xf>
    <xf numFmtId="0" fontId="15" fillId="14" borderId="5" xfId="0" applyFont="1" applyFill="1" applyBorder="1" applyAlignment="1">
      <alignment horizontal="left" vertical="center" wrapText="1"/>
    </xf>
    <xf numFmtId="0" fontId="15" fillId="21" borderId="5" xfId="0" applyFont="1" applyFill="1" applyBorder="1" applyAlignment="1">
      <alignment horizontal="left" vertical="center"/>
    </xf>
    <xf numFmtId="0" fontId="15" fillId="21" borderId="5" xfId="0" applyFont="1" applyFill="1" applyBorder="1" applyAlignment="1">
      <alignment horizontal="left" vertical="top" wrapText="1"/>
    </xf>
    <xf numFmtId="0" fontId="4" fillId="17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8" fillId="19" borderId="7" xfId="0" applyFont="1" applyFill="1" applyBorder="1" applyAlignment="1">
      <alignment horizontal="left" vertical="center" wrapText="1"/>
    </xf>
    <xf numFmtId="0" fontId="8" fillId="19" borderId="11" xfId="0" applyFont="1" applyFill="1" applyBorder="1" applyAlignment="1">
      <alignment horizontal="left" vertical="center" wrapText="1"/>
    </xf>
    <xf numFmtId="0" fontId="8" fillId="19" borderId="6" xfId="0" applyFont="1" applyFill="1" applyBorder="1" applyAlignment="1">
      <alignment horizontal="left" vertical="center" wrapText="1"/>
    </xf>
    <xf numFmtId="0" fontId="8" fillId="13" borderId="9" xfId="0" applyFont="1" applyFill="1" applyBorder="1" applyAlignment="1">
      <alignment horizontal="left" vertical="center" wrapText="1"/>
    </xf>
    <xf numFmtId="0" fontId="8" fillId="13" borderId="10" xfId="0" applyFont="1" applyFill="1" applyBorder="1" applyAlignment="1">
      <alignment horizontal="left" vertical="center" wrapText="1"/>
    </xf>
    <xf numFmtId="0" fontId="8" fillId="13" borderId="13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left" vertical="center" wrapText="1"/>
    </xf>
    <xf numFmtId="0" fontId="8" fillId="13" borderId="12" xfId="0" applyFont="1" applyFill="1" applyBorder="1" applyAlignment="1">
      <alignment horizontal="left" vertical="center" wrapText="1"/>
    </xf>
    <xf numFmtId="0" fontId="8" fillId="20" borderId="7" xfId="0" applyFont="1" applyFill="1" applyBorder="1" applyAlignment="1">
      <alignment horizontal="left" vertical="center" wrapText="1"/>
    </xf>
    <xf numFmtId="0" fontId="8" fillId="20" borderId="11" xfId="0" applyFont="1" applyFill="1" applyBorder="1" applyAlignment="1">
      <alignment horizontal="left" vertical="center" wrapText="1"/>
    </xf>
    <xf numFmtId="0" fontId="8" fillId="20" borderId="6" xfId="0" applyFont="1" applyFill="1" applyBorder="1" applyAlignment="1">
      <alignment horizontal="left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18" fillId="14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center" vertical="center" wrapText="1"/>
    </xf>
    <xf numFmtId="49" fontId="9" fillId="15" borderId="5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0" fillId="17" borderId="5" xfId="0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16" fillId="8" borderId="5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wrapText="1"/>
    </xf>
    <xf numFmtId="49" fontId="10" fillId="4" borderId="5" xfId="0" applyNumberFormat="1" applyFont="1" applyFill="1" applyBorder="1" applyAlignment="1">
      <alignment horizontal="center" vertical="top" wrapText="1"/>
    </xf>
    <xf numFmtId="49" fontId="9" fillId="4" borderId="5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top" wrapText="1"/>
    </xf>
    <xf numFmtId="49" fontId="10" fillId="15" borderId="1" xfId="0" applyNumberFormat="1" applyFont="1" applyFill="1" applyBorder="1" applyAlignment="1">
      <alignment horizontal="center" vertical="top" wrapText="1"/>
    </xf>
    <xf numFmtId="49" fontId="9" fillId="15" borderId="2" xfId="0" applyNumberFormat="1" applyFont="1" applyFill="1" applyBorder="1" applyAlignment="1">
      <alignment horizontal="center" vertical="top" wrapText="1"/>
    </xf>
    <xf numFmtId="49" fontId="9" fillId="15" borderId="3" xfId="0" applyNumberFormat="1" applyFont="1" applyFill="1" applyBorder="1" applyAlignment="1">
      <alignment horizontal="center" vertical="top" wrapText="1"/>
    </xf>
    <xf numFmtId="0" fontId="16" fillId="8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0" fontId="15" fillId="21" borderId="7" xfId="0" applyFont="1" applyFill="1" applyBorder="1" applyAlignment="1">
      <alignment horizontal="left" vertical="center" wrapText="1"/>
    </xf>
    <xf numFmtId="0" fontId="15" fillId="21" borderId="11" xfId="0" applyFont="1" applyFill="1" applyBorder="1" applyAlignment="1">
      <alignment horizontal="left" vertical="center" wrapText="1"/>
    </xf>
    <xf numFmtId="0" fontId="15" fillId="21" borderId="6" xfId="0" applyFont="1" applyFill="1" applyBorder="1" applyAlignment="1">
      <alignment horizontal="left" vertical="center" wrapText="1"/>
    </xf>
    <xf numFmtId="0" fontId="4" fillId="15" borderId="7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left" vertical="center"/>
    </xf>
    <xf numFmtId="0" fontId="15" fillId="21" borderId="11" xfId="0" applyFont="1" applyFill="1" applyBorder="1" applyAlignment="1">
      <alignment horizontal="left" vertical="center"/>
    </xf>
    <xf numFmtId="0" fontId="15" fillId="21" borderId="6" xfId="0" applyFont="1" applyFill="1" applyBorder="1" applyAlignment="1">
      <alignment horizontal="left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5" fillId="14" borderId="9" xfId="0" applyFont="1" applyFill="1" applyBorder="1" applyAlignment="1">
      <alignment horizontal="left" vertical="center" wrapText="1"/>
    </xf>
    <xf numFmtId="0" fontId="15" fillId="14" borderId="10" xfId="0" applyFont="1" applyFill="1" applyBorder="1" applyAlignment="1">
      <alignment horizontal="left" vertical="center" wrapText="1"/>
    </xf>
    <xf numFmtId="0" fontId="15" fillId="14" borderId="13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15" fillId="14" borderId="8" xfId="0" applyFont="1" applyFill="1" applyBorder="1" applyAlignment="1">
      <alignment horizontal="left" vertical="center" wrapText="1"/>
    </xf>
    <xf numFmtId="0" fontId="15" fillId="14" borderId="12" xfId="0" applyFont="1" applyFill="1" applyBorder="1" applyAlignment="1">
      <alignment horizontal="left" vertical="center" wrapText="1"/>
    </xf>
    <xf numFmtId="1" fontId="1" fillId="21" borderId="5" xfId="0" applyNumberFormat="1" applyFont="1" applyFill="1" applyBorder="1" applyAlignment="1">
      <alignment horizontal="center"/>
    </xf>
    <xf numFmtId="1" fontId="1" fillId="12" borderId="5" xfId="0" applyNumberFormat="1" applyFont="1" applyFill="1" applyBorder="1" applyAlignment="1">
      <alignment horizontal="center"/>
    </xf>
    <xf numFmtId="1" fontId="1" fillId="21" borderId="5" xfId="0" applyNumberFormat="1" applyFont="1" applyFill="1" applyBorder="1" applyAlignment="1">
      <alignment horizontal="center" vertical="center"/>
    </xf>
    <xf numFmtId="1" fontId="1" fillId="12" borderId="5" xfId="0" applyNumberFormat="1" applyFont="1" applyFill="1" applyBorder="1" applyAlignment="1">
      <alignment horizontal="center" vertical="center"/>
    </xf>
  </cellXfs>
  <cellStyles count="1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Good" xfId="167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Normal" xfId="0" builtinId="0"/>
  </cellStyles>
  <dxfs count="0"/>
  <tableStyles count="0" defaultTableStyle="TableStyleMedium9" defaultPivotStyle="PivotStyleMedium4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S72"/>
  <sheetViews>
    <sheetView topLeftCell="A34" zoomScale="91" zoomScaleNormal="91" workbookViewId="0">
      <selection activeCell="R31" sqref="R31"/>
    </sheetView>
  </sheetViews>
  <sheetFormatPr defaultColWidth="11" defaultRowHeight="15.6" x14ac:dyDescent="0.3"/>
  <cols>
    <col min="1" max="1" width="48.59765625" customWidth="1"/>
    <col min="2" max="2" width="8.5" bestFit="1" customWidth="1"/>
    <col min="3" max="3" width="20.3984375" bestFit="1" customWidth="1"/>
    <col min="4" max="7" width="6.5" bestFit="1" customWidth="1"/>
    <col min="8" max="8" width="6.796875" bestFit="1" customWidth="1"/>
    <col min="9" max="15" width="6.5" bestFit="1" customWidth="1"/>
    <col min="16" max="565" width="11" style="13"/>
  </cols>
  <sheetData>
    <row r="1" spans="1:565" ht="15.6" customHeight="1" x14ac:dyDescent="0.3">
      <c r="A1" s="118" t="s">
        <v>29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565" ht="32.549999999999997" customHeight="1" x14ac:dyDescent="0.3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565" ht="31.2" customHeight="1" x14ac:dyDescent="0.3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565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</row>
    <row r="5" spans="1:565" ht="19.2" customHeight="1" x14ac:dyDescent="0.3">
      <c r="A5" s="52" t="s">
        <v>35</v>
      </c>
      <c r="B5" s="61" t="s">
        <v>1</v>
      </c>
      <c r="C5" s="29" t="s">
        <v>2</v>
      </c>
      <c r="D5" s="33">
        <v>45310</v>
      </c>
      <c r="E5" s="33">
        <v>45341</v>
      </c>
      <c r="F5" s="33">
        <v>45370</v>
      </c>
      <c r="G5" s="33">
        <v>45401</v>
      </c>
      <c r="H5" s="33">
        <v>45431</v>
      </c>
      <c r="I5" s="33">
        <v>45462</v>
      </c>
      <c r="J5" s="33">
        <v>45492</v>
      </c>
      <c r="K5" s="33">
        <v>45523</v>
      </c>
      <c r="L5" s="33">
        <v>45554</v>
      </c>
      <c r="M5" s="33">
        <v>45584</v>
      </c>
      <c r="N5" s="33">
        <v>45615</v>
      </c>
      <c r="O5" s="33">
        <v>45645</v>
      </c>
    </row>
    <row r="6" spans="1:565" s="1" customFormat="1" x14ac:dyDescent="0.3">
      <c r="A6" s="116" t="s">
        <v>11</v>
      </c>
      <c r="B6" s="115">
        <v>0</v>
      </c>
      <c r="C6" s="64" t="s">
        <v>3</v>
      </c>
      <c r="D6" s="65">
        <v>1.1030140400000001</v>
      </c>
      <c r="E6" s="65">
        <v>1.1628069599999999</v>
      </c>
      <c r="F6" s="65">
        <v>0.72646754000000002</v>
      </c>
      <c r="G6" s="65">
        <v>0.81579986000000004</v>
      </c>
      <c r="H6" s="65">
        <v>0.81300220000000001</v>
      </c>
      <c r="I6" s="65">
        <v>1.4937949800000001</v>
      </c>
      <c r="J6" s="65">
        <v>1.5774002</v>
      </c>
      <c r="K6" s="65">
        <v>1.6421300600000002</v>
      </c>
      <c r="L6" s="65">
        <v>1.6644756600000001</v>
      </c>
      <c r="M6" s="65">
        <v>1.4651091399999998</v>
      </c>
      <c r="N6" s="65">
        <v>1.2806382399999998</v>
      </c>
      <c r="O6" s="65">
        <v>1.20337808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</row>
    <row r="7" spans="1:565" s="1" customFormat="1" x14ac:dyDescent="0.3">
      <c r="A7" s="116"/>
      <c r="B7" s="115"/>
      <c r="C7" s="64" t="s">
        <v>4</v>
      </c>
      <c r="D7" s="65">
        <v>0.21568428000000001</v>
      </c>
      <c r="E7" s="65">
        <v>0.22195982</v>
      </c>
      <c r="F7" s="65">
        <v>0.23097674000000001</v>
      </c>
      <c r="G7" s="65">
        <v>0.27529667999999996</v>
      </c>
      <c r="H7" s="65">
        <v>0.32149339999999998</v>
      </c>
      <c r="I7" s="65">
        <v>0.36235292000000002</v>
      </c>
      <c r="J7" s="65">
        <v>0.37423941999999999</v>
      </c>
      <c r="K7" s="65">
        <v>0.38503075999999997</v>
      </c>
      <c r="L7" s="65">
        <v>0.34911622000000003</v>
      </c>
      <c r="M7" s="65">
        <v>0.27475388000000001</v>
      </c>
      <c r="N7" s="65">
        <v>0.21918362</v>
      </c>
      <c r="O7" s="65">
        <v>0.22363050000000001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</row>
    <row r="8" spans="1:565" s="1" customFormat="1" x14ac:dyDescent="0.3">
      <c r="A8" s="116"/>
      <c r="B8" s="115"/>
      <c r="C8" s="64" t="s">
        <v>5</v>
      </c>
      <c r="D8" s="65">
        <v>9.0558599999999989E-3</v>
      </c>
      <c r="E8" s="65">
        <v>9.6498599999999997E-3</v>
      </c>
      <c r="F8" s="65">
        <v>2.220022E-2</v>
      </c>
      <c r="G8" s="65">
        <v>2.1263819999999999E-2</v>
      </c>
      <c r="H8" s="65">
        <v>2.4955600000000001E-2</v>
      </c>
      <c r="I8" s="65">
        <v>0.11567342</v>
      </c>
      <c r="J8" s="65">
        <v>1.7428219999999998E-2</v>
      </c>
      <c r="K8" s="65">
        <v>8.3115640000000005E-2</v>
      </c>
      <c r="L8" s="65">
        <v>0.12550681999999999</v>
      </c>
      <c r="M8" s="65">
        <v>1.118458E-2</v>
      </c>
      <c r="N8" s="65">
        <v>8.0831200000000027E-3</v>
      </c>
      <c r="O8" s="65">
        <v>9.9068399999999966E-3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</row>
    <row r="9" spans="1:565" s="1" customFormat="1" x14ac:dyDescent="0.3">
      <c r="A9" s="116"/>
      <c r="B9" s="115"/>
      <c r="C9" s="64" t="s">
        <v>6</v>
      </c>
      <c r="D9" s="66">
        <v>1.3277541000000002</v>
      </c>
      <c r="E9" s="67">
        <v>1.3944169399999999</v>
      </c>
      <c r="F9" s="67">
        <v>0.9796445800000001</v>
      </c>
      <c r="G9" s="67">
        <v>1.1123602400000001</v>
      </c>
      <c r="H9" s="67">
        <v>1.1594511000000001</v>
      </c>
      <c r="I9" s="67">
        <v>1.9718216199999996</v>
      </c>
      <c r="J9" s="67">
        <v>1.9690678800000001</v>
      </c>
      <c r="K9" s="67">
        <v>2.1102764000000001</v>
      </c>
      <c r="L9" s="67">
        <v>2.1390990199999997</v>
      </c>
      <c r="M9" s="67">
        <v>1.7510474000000003</v>
      </c>
      <c r="N9" s="67">
        <v>1.50790482</v>
      </c>
      <c r="O9" s="67">
        <v>1.4369151800000002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</row>
    <row r="10" spans="1:565" s="1" customFormat="1" x14ac:dyDescent="0.3">
      <c r="A10" s="116" t="s">
        <v>12</v>
      </c>
      <c r="B10" s="115">
        <v>0</v>
      </c>
      <c r="C10" s="64" t="s">
        <v>3</v>
      </c>
      <c r="D10" s="65">
        <v>0.11363857999999998</v>
      </c>
      <c r="E10" s="65">
        <v>0.10908999999999995</v>
      </c>
      <c r="F10" s="65">
        <v>-0.27774730000000003</v>
      </c>
      <c r="G10" s="65">
        <v>-0.2963884</v>
      </c>
      <c r="H10" s="65">
        <v>-0.30545632</v>
      </c>
      <c r="I10" s="65">
        <v>0.20437240000000001</v>
      </c>
      <c r="J10" s="65">
        <v>6.4441539999999992E-2</v>
      </c>
      <c r="K10" s="65">
        <v>6.6623699999999994E-2</v>
      </c>
      <c r="L10" s="65">
        <v>5.6432219999999998E-2</v>
      </c>
      <c r="M10" s="65">
        <v>0.20528355999999998</v>
      </c>
      <c r="N10" s="65">
        <v>0.16757867999999995</v>
      </c>
      <c r="O10" s="65">
        <v>0.10837101999999996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</row>
    <row r="11" spans="1:565" s="1" customFormat="1" x14ac:dyDescent="0.3">
      <c r="A11" s="116"/>
      <c r="B11" s="115"/>
      <c r="C11" s="64" t="s">
        <v>4</v>
      </c>
      <c r="D11" s="65">
        <v>0.25938855999999999</v>
      </c>
      <c r="E11" s="65">
        <v>0.26240509999999995</v>
      </c>
      <c r="F11" s="65">
        <v>0.28833712</v>
      </c>
      <c r="G11" s="65">
        <v>0.35181709999999999</v>
      </c>
      <c r="H11" s="65">
        <v>0.38345886000000007</v>
      </c>
      <c r="I11" s="65">
        <v>0.41849966</v>
      </c>
      <c r="J11" s="65">
        <v>0.41934376000000001</v>
      </c>
      <c r="K11" s="65">
        <v>0.43825547999999992</v>
      </c>
      <c r="L11" s="65">
        <v>0.41229963999999997</v>
      </c>
      <c r="M11" s="65">
        <v>0.33905799999999997</v>
      </c>
      <c r="N11" s="65">
        <v>0.29243314000000004</v>
      </c>
      <c r="O11" s="65">
        <v>0.26565123999999996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</row>
    <row r="12" spans="1:565" s="1" customFormat="1" x14ac:dyDescent="0.3">
      <c r="A12" s="116"/>
      <c r="B12" s="115"/>
      <c r="C12" s="64" t="s">
        <v>5</v>
      </c>
      <c r="D12" s="65">
        <v>7.6247900000000007E-2</v>
      </c>
      <c r="E12" s="65">
        <v>7.8561579999999992E-2</v>
      </c>
      <c r="F12" s="65">
        <v>0.10130217999999999</v>
      </c>
      <c r="G12" s="65">
        <v>0.11016140000000001</v>
      </c>
      <c r="H12" s="65">
        <v>0.12622614000000001</v>
      </c>
      <c r="I12" s="65">
        <v>0.11131342</v>
      </c>
      <c r="J12" s="65">
        <v>0.11944726000000001</v>
      </c>
      <c r="K12" s="65">
        <v>0.11707204</v>
      </c>
      <c r="L12" s="65">
        <v>0.10650741999999999</v>
      </c>
      <c r="M12" s="65">
        <v>9.4198799999999999E-2</v>
      </c>
      <c r="N12" s="65">
        <v>7.9321940000000007E-2</v>
      </c>
      <c r="O12" s="65">
        <v>7.8959019999999991E-2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</row>
    <row r="13" spans="1:565" s="1" customFormat="1" x14ac:dyDescent="0.3">
      <c r="A13" s="116"/>
      <c r="B13" s="115"/>
      <c r="C13" s="64" t="s">
        <v>6</v>
      </c>
      <c r="D13" s="66">
        <v>0.44927516000000001</v>
      </c>
      <c r="E13" s="67">
        <v>0.45005662000000007</v>
      </c>
      <c r="F13" s="67">
        <v>0.11189194</v>
      </c>
      <c r="G13" s="67">
        <v>0.16559012000000001</v>
      </c>
      <c r="H13" s="67">
        <v>0.20422864000000002</v>
      </c>
      <c r="I13" s="67">
        <v>0.73418575999999991</v>
      </c>
      <c r="J13" s="67">
        <v>0.60323263999999988</v>
      </c>
      <c r="K13" s="67">
        <v>0.62195128</v>
      </c>
      <c r="L13" s="67">
        <v>0.57523930000000001</v>
      </c>
      <c r="M13" s="67">
        <v>0.63854031999999994</v>
      </c>
      <c r="N13" s="67">
        <v>0.53933376000000011</v>
      </c>
      <c r="O13" s="67">
        <v>0.45298120000000008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</row>
    <row r="14" spans="1:565" s="12" customFormat="1" x14ac:dyDescent="0.3">
      <c r="A14" s="117" t="s">
        <v>7</v>
      </c>
      <c r="B14" s="115">
        <v>0</v>
      </c>
      <c r="C14" s="68" t="s">
        <v>3</v>
      </c>
      <c r="D14" s="69">
        <v>4.1468680000000004</v>
      </c>
      <c r="E14" s="69">
        <v>4.1759845999999996</v>
      </c>
      <c r="F14" s="69">
        <v>4.4728772000000001</v>
      </c>
      <c r="G14" s="69">
        <v>4.7842417999999993</v>
      </c>
      <c r="H14" s="69">
        <v>4.8406420000000008</v>
      </c>
      <c r="I14" s="69">
        <v>5.1290844000000009</v>
      </c>
      <c r="J14" s="69">
        <v>3.8845260000000001</v>
      </c>
      <c r="K14" s="69">
        <v>3.8264406000000002</v>
      </c>
      <c r="L14" s="69">
        <v>2.2588122400000001</v>
      </c>
      <c r="M14" s="69">
        <v>4.8936487999999994</v>
      </c>
      <c r="N14" s="69">
        <v>4.6021364</v>
      </c>
      <c r="O14" s="69">
        <v>4.0775450000000006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</row>
    <row r="15" spans="1:565" s="12" customFormat="1" x14ac:dyDescent="0.3">
      <c r="A15" s="117"/>
      <c r="B15" s="115"/>
      <c r="C15" s="68" t="s">
        <v>4</v>
      </c>
      <c r="D15" s="69">
        <v>0.17190825999999998</v>
      </c>
      <c r="E15" s="69">
        <v>0.19153732000000001</v>
      </c>
      <c r="F15" s="69">
        <v>0.26650377999999997</v>
      </c>
      <c r="G15" s="69">
        <v>0.32961244000000001</v>
      </c>
      <c r="H15" s="69">
        <v>0.39358837999999996</v>
      </c>
      <c r="I15" s="69">
        <v>0.33504551999999999</v>
      </c>
      <c r="J15" s="69">
        <v>0.21152199999999999</v>
      </c>
      <c r="K15" s="69">
        <v>0.31287000000000004</v>
      </c>
      <c r="L15" s="69">
        <v>0.25401868</v>
      </c>
      <c r="M15" s="69">
        <v>0.26014061999999993</v>
      </c>
      <c r="N15" s="69">
        <v>0.20613161999999999</v>
      </c>
      <c r="O15" s="69">
        <v>0.17362221999999999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</row>
    <row r="16" spans="1:565" s="12" customFormat="1" x14ac:dyDescent="0.3">
      <c r="A16" s="117"/>
      <c r="B16" s="115"/>
      <c r="C16" s="68" t="s">
        <v>5</v>
      </c>
      <c r="D16" s="69">
        <v>0.28838723999999993</v>
      </c>
      <c r="E16" s="69">
        <v>0.31259971999999997</v>
      </c>
      <c r="F16" s="69">
        <v>0.35759043999999995</v>
      </c>
      <c r="G16" s="69">
        <v>0.38146838</v>
      </c>
      <c r="H16" s="69">
        <v>0.42839408000000001</v>
      </c>
      <c r="I16" s="69">
        <v>0.38087992000000004</v>
      </c>
      <c r="J16" s="69">
        <v>0.41741444000000005</v>
      </c>
      <c r="K16" s="69">
        <v>0.43633799999999995</v>
      </c>
      <c r="L16" s="69">
        <v>0.41278633999999997</v>
      </c>
      <c r="M16" s="69">
        <v>0.33839498000000001</v>
      </c>
      <c r="N16" s="69">
        <v>0.30674084000000001</v>
      </c>
      <c r="O16" s="69">
        <v>0.30726767999999999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</row>
    <row r="17" spans="1:565" s="12" customFormat="1" x14ac:dyDescent="0.3">
      <c r="A17" s="117"/>
      <c r="B17" s="115"/>
      <c r="C17" s="68" t="s">
        <v>6</v>
      </c>
      <c r="D17" s="66">
        <v>4.6071635999999998</v>
      </c>
      <c r="E17" s="66">
        <v>4.6801218000000002</v>
      </c>
      <c r="F17" s="66">
        <v>5.0969709999999999</v>
      </c>
      <c r="G17" s="67">
        <v>5.4953225999999997</v>
      </c>
      <c r="H17" s="67">
        <v>5.6626244000000003</v>
      </c>
      <c r="I17" s="67">
        <v>5.8450098000000015</v>
      </c>
      <c r="J17" s="67">
        <v>4.5134625999999995</v>
      </c>
      <c r="K17" s="67">
        <v>4.5756484000000004</v>
      </c>
      <c r="L17" s="67">
        <v>2.9256171800000002</v>
      </c>
      <c r="M17" s="67">
        <v>5.4921844000000002</v>
      </c>
      <c r="N17" s="67">
        <v>5.1150088</v>
      </c>
      <c r="O17" s="67">
        <v>4.5584348000000006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</row>
    <row r="18" spans="1:565" s="1" customFormat="1" x14ac:dyDescent="0.3">
      <c r="A18" s="116" t="s">
        <v>0</v>
      </c>
      <c r="B18" s="115">
        <v>0</v>
      </c>
      <c r="C18" s="64" t="s">
        <v>3</v>
      </c>
      <c r="D18" s="65">
        <v>4.1546800000000002E-2</v>
      </c>
      <c r="E18" s="65">
        <v>4.12678E-2</v>
      </c>
      <c r="F18" s="65">
        <v>7.3919200000000004E-2</v>
      </c>
      <c r="G18" s="65">
        <v>7.1938100000000005E-2</v>
      </c>
      <c r="H18" s="65">
        <v>7.3302300000000001E-2</v>
      </c>
      <c r="I18" s="65">
        <v>1.338624</v>
      </c>
      <c r="J18" s="65">
        <v>1.3188770000000001</v>
      </c>
      <c r="K18" s="65">
        <v>1.3566499999999999</v>
      </c>
      <c r="L18" s="65">
        <v>1.314025</v>
      </c>
      <c r="M18" s="65">
        <v>0.59553480000000003</v>
      </c>
      <c r="N18" s="65">
        <v>3.4534200000000001E-2</v>
      </c>
      <c r="O18" s="65">
        <v>3.8960399999999999E-2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</row>
    <row r="19" spans="1:565" s="1" customFormat="1" x14ac:dyDescent="0.3">
      <c r="A19" s="116"/>
      <c r="B19" s="115"/>
      <c r="C19" s="64" t="s">
        <v>4</v>
      </c>
      <c r="D19" s="65">
        <v>5.6293999999999997E-3</v>
      </c>
      <c r="E19" s="65">
        <v>5.3489999999999996E-3</v>
      </c>
      <c r="F19" s="65">
        <v>9.2963000000000004E-3</v>
      </c>
      <c r="G19" s="65">
        <v>9.4105000000000005E-3</v>
      </c>
      <c r="H19" s="65">
        <v>9.4563000000000008E-3</v>
      </c>
      <c r="I19" s="65">
        <v>0.17088410000000001</v>
      </c>
      <c r="J19" s="65">
        <v>0.16863449999999999</v>
      </c>
      <c r="K19" s="65">
        <v>0.1718787</v>
      </c>
      <c r="L19" s="65">
        <v>0.1662254</v>
      </c>
      <c r="M19" s="65">
        <v>7.9561300000000001E-2</v>
      </c>
      <c r="N19" s="65">
        <v>4.4339000000000002E-3</v>
      </c>
      <c r="O19" s="65">
        <v>4.9811999999999999E-3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</row>
    <row r="20" spans="1:565" s="1" customFormat="1" x14ac:dyDescent="0.3">
      <c r="A20" s="116"/>
      <c r="B20" s="115"/>
      <c r="C20" s="64" t="s">
        <v>5</v>
      </c>
      <c r="D20" s="65">
        <v>-1.4544E-3</v>
      </c>
      <c r="E20" s="65">
        <v>-1.4658E-3</v>
      </c>
      <c r="F20" s="65">
        <v>-3.6147000000000002E-3</v>
      </c>
      <c r="G20" s="65">
        <v>-3.6151999999999998E-3</v>
      </c>
      <c r="H20" s="65">
        <v>-3.5788E-3</v>
      </c>
      <c r="I20" s="65">
        <v>-7.6482099999999997E-2</v>
      </c>
      <c r="J20" s="65">
        <v>-7.5316300000000003E-2</v>
      </c>
      <c r="K20" s="65">
        <v>-7.7709100000000003E-2</v>
      </c>
      <c r="L20" s="65">
        <v>-7.5312500000000004E-2</v>
      </c>
      <c r="M20" s="65">
        <v>-2.70935E-2</v>
      </c>
      <c r="N20" s="65">
        <v>-9.3380000000000004E-4</v>
      </c>
      <c r="O20" s="65">
        <v>-1.4506E-3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</row>
    <row r="21" spans="1:565" s="1" customFormat="1" x14ac:dyDescent="0.3">
      <c r="A21" s="116"/>
      <c r="B21" s="115"/>
      <c r="C21" s="64" t="s">
        <v>6</v>
      </c>
      <c r="D21" s="66">
        <v>4.5881499999999999E-2</v>
      </c>
      <c r="E21" s="67">
        <v>4.5313800000000001E-2</v>
      </c>
      <c r="F21" s="67">
        <v>7.8682199999999994E-2</v>
      </c>
      <c r="G21" s="67">
        <v>7.8346200000000005E-2</v>
      </c>
      <c r="H21" s="67">
        <v>7.8551999999999997E-2</v>
      </c>
      <c r="I21" s="67">
        <v>1.436979</v>
      </c>
      <c r="J21" s="67">
        <v>1.4160980000000001</v>
      </c>
      <c r="K21" s="67">
        <v>1.4599869999999999</v>
      </c>
      <c r="L21" s="67">
        <v>1.413813</v>
      </c>
      <c r="M21" s="67">
        <v>0.65150419999999998</v>
      </c>
      <c r="N21" s="67">
        <v>3.83627E-2</v>
      </c>
      <c r="O21" s="67">
        <v>4.2890999999999999E-2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</row>
    <row r="22" spans="1:565" s="1" customFormat="1" ht="16.95" customHeight="1" x14ac:dyDescent="0.3">
      <c r="A22" s="110" t="s">
        <v>40</v>
      </c>
      <c r="B22" s="110"/>
      <c r="C22" s="53" t="s">
        <v>3</v>
      </c>
      <c r="D22" s="54">
        <f>SUM(D6,D10,D14,D18)</f>
        <v>5.4050674200000008</v>
      </c>
      <c r="E22" s="54">
        <f t="shared" ref="E22:O22" si="0">SUM(E6,E10,E14,E18)</f>
        <v>5.489149359999999</v>
      </c>
      <c r="F22" s="54">
        <f t="shared" si="0"/>
        <v>4.99551664</v>
      </c>
      <c r="G22" s="54">
        <f t="shared" si="0"/>
        <v>5.3755913599999987</v>
      </c>
      <c r="H22" s="54">
        <f t="shared" si="0"/>
        <v>5.421490180000001</v>
      </c>
      <c r="I22" s="54">
        <f t="shared" si="0"/>
        <v>8.1658757800000004</v>
      </c>
      <c r="J22" s="54">
        <f t="shared" si="0"/>
        <v>6.84524474</v>
      </c>
      <c r="K22" s="54">
        <f t="shared" si="0"/>
        <v>6.8918443600000003</v>
      </c>
      <c r="L22" s="54">
        <f t="shared" si="0"/>
        <v>5.2937451200000005</v>
      </c>
      <c r="M22" s="54">
        <f t="shared" si="0"/>
        <v>7.1595762999999994</v>
      </c>
      <c r="N22" s="54">
        <f t="shared" si="0"/>
        <v>6.0848875199999997</v>
      </c>
      <c r="O22" s="54">
        <f t="shared" si="0"/>
        <v>5.4282545000000004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</row>
    <row r="23" spans="1:565" s="2" customFormat="1" x14ac:dyDescent="0.3">
      <c r="A23" s="110"/>
      <c r="B23" s="110"/>
      <c r="C23" s="53" t="s">
        <v>4</v>
      </c>
      <c r="D23" s="54">
        <f t="shared" ref="D23:O24" si="1">SUM(D7,D11,D15,D19)</f>
        <v>0.65261049999999998</v>
      </c>
      <c r="E23" s="54">
        <f t="shared" si="1"/>
        <v>0.68125124000000004</v>
      </c>
      <c r="F23" s="54">
        <f t="shared" si="1"/>
        <v>0.79511394000000002</v>
      </c>
      <c r="G23" s="54">
        <f t="shared" si="1"/>
        <v>0.96613671999999995</v>
      </c>
      <c r="H23" s="54">
        <f t="shared" si="1"/>
        <v>1.10799694</v>
      </c>
      <c r="I23" s="54">
        <f t="shared" si="1"/>
        <v>1.2867822</v>
      </c>
      <c r="J23" s="54">
        <f t="shared" si="1"/>
        <v>1.17373968</v>
      </c>
      <c r="K23" s="54">
        <f t="shared" si="1"/>
        <v>1.3080349399999998</v>
      </c>
      <c r="L23" s="54">
        <f t="shared" si="1"/>
        <v>1.1816599400000001</v>
      </c>
      <c r="M23" s="54">
        <f t="shared" si="1"/>
        <v>0.95351379999999986</v>
      </c>
      <c r="N23" s="54">
        <f t="shared" si="1"/>
        <v>0.72218227999999995</v>
      </c>
      <c r="O23" s="54">
        <f t="shared" si="1"/>
        <v>0.66788515999999998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</row>
    <row r="24" spans="1:565" s="2" customFormat="1" x14ac:dyDescent="0.3">
      <c r="A24" s="110"/>
      <c r="B24" s="110"/>
      <c r="C24" s="53" t="s">
        <v>5</v>
      </c>
      <c r="D24" s="54">
        <f t="shared" si="1"/>
        <v>0.37223659999999992</v>
      </c>
      <c r="E24" s="54">
        <f t="shared" si="1"/>
        <v>0.39934535999999993</v>
      </c>
      <c r="F24" s="54">
        <f t="shared" si="1"/>
        <v>0.47747813999999994</v>
      </c>
      <c r="G24" s="54">
        <f t="shared" si="1"/>
        <v>0.50927839999999991</v>
      </c>
      <c r="H24" s="54">
        <f t="shared" si="1"/>
        <v>0.57599702000000008</v>
      </c>
      <c r="I24" s="54">
        <f t="shared" si="1"/>
        <v>0.53138466000000006</v>
      </c>
      <c r="J24" s="54">
        <f t="shared" si="1"/>
        <v>0.4789736200000001</v>
      </c>
      <c r="K24" s="54">
        <f t="shared" si="1"/>
        <v>0.55881658000000001</v>
      </c>
      <c r="L24" s="54">
        <f t="shared" si="1"/>
        <v>0.56948807999999995</v>
      </c>
      <c r="M24" s="54">
        <f t="shared" si="1"/>
        <v>0.41668486000000005</v>
      </c>
      <c r="N24" s="54">
        <f t="shared" si="1"/>
        <v>0.39321210000000006</v>
      </c>
      <c r="O24" s="54">
        <f t="shared" si="1"/>
        <v>0.39468293999999998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</row>
    <row r="25" spans="1:565" s="2" customFormat="1" x14ac:dyDescent="0.3">
      <c r="A25" s="110"/>
      <c r="B25" s="110"/>
      <c r="C25" s="53" t="s">
        <v>6</v>
      </c>
      <c r="D25" s="54">
        <f>SUM(D22:D24)</f>
        <v>6.4299145200000005</v>
      </c>
      <c r="E25" s="54">
        <f t="shared" ref="E25:O25" si="2">SUM(E22:E24)</f>
        <v>6.5697459599999988</v>
      </c>
      <c r="F25" s="54">
        <f t="shared" si="2"/>
        <v>6.2681087199999999</v>
      </c>
      <c r="G25" s="54">
        <f t="shared" si="2"/>
        <v>6.8510064799999988</v>
      </c>
      <c r="H25" s="54">
        <f t="shared" si="2"/>
        <v>7.1054841400000006</v>
      </c>
      <c r="I25" s="54">
        <f t="shared" si="2"/>
        <v>9.9840426400000002</v>
      </c>
      <c r="J25" s="54">
        <f t="shared" si="2"/>
        <v>8.4979580400000003</v>
      </c>
      <c r="K25" s="54">
        <f t="shared" si="2"/>
        <v>8.7586958799999994</v>
      </c>
      <c r="L25" s="54">
        <f t="shared" si="2"/>
        <v>7.044893140000001</v>
      </c>
      <c r="M25" s="54">
        <f t="shared" si="2"/>
        <v>8.5297749599999992</v>
      </c>
      <c r="N25" s="54">
        <f t="shared" si="2"/>
        <v>7.2002819000000002</v>
      </c>
      <c r="O25" s="54">
        <f t="shared" si="2"/>
        <v>6.4908226000000004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13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</row>
    <row r="26" spans="1:565" s="3" customFormat="1" x14ac:dyDescent="0.3">
      <c r="A26" s="14"/>
      <c r="B26" s="14"/>
      <c r="C26" s="14"/>
      <c r="D26" s="15"/>
      <c r="E26" s="15"/>
      <c r="F26" s="15"/>
      <c r="G26" s="15"/>
      <c r="H26" s="15"/>
      <c r="I26" s="15"/>
      <c r="J26" s="15"/>
      <c r="K26" s="16"/>
      <c r="L26" s="15"/>
      <c r="M26" s="15"/>
      <c r="N26" s="15"/>
      <c r="O26" s="15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</row>
    <row r="27" spans="1:565" s="3" customFormat="1" ht="15.6" customHeight="1" x14ac:dyDescent="0.3">
      <c r="A27" s="52" t="s">
        <v>36</v>
      </c>
      <c r="B27" s="61" t="s">
        <v>1</v>
      </c>
      <c r="C27" s="29" t="s">
        <v>2</v>
      </c>
      <c r="D27" s="33">
        <v>45310</v>
      </c>
      <c r="E27" s="33">
        <v>45341</v>
      </c>
      <c r="F27" s="33">
        <v>45370</v>
      </c>
      <c r="G27" s="33">
        <v>45401</v>
      </c>
      <c r="H27" s="33">
        <v>45431</v>
      </c>
      <c r="I27" s="33">
        <v>45462</v>
      </c>
      <c r="J27" s="33">
        <v>45492</v>
      </c>
      <c r="K27" s="33">
        <v>45523</v>
      </c>
      <c r="L27" s="33">
        <v>45554</v>
      </c>
      <c r="M27" s="33">
        <v>45584</v>
      </c>
      <c r="N27" s="33">
        <v>45615</v>
      </c>
      <c r="O27" s="33">
        <v>45645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</row>
    <row r="28" spans="1:565" s="3" customFormat="1" x14ac:dyDescent="0.3">
      <c r="A28" s="121" t="s">
        <v>17</v>
      </c>
      <c r="B28" s="111">
        <v>1</v>
      </c>
      <c r="C28" s="70" t="s">
        <v>3</v>
      </c>
      <c r="D28" s="202">
        <v>5.9969630602747213</v>
      </c>
      <c r="E28" s="202">
        <v>4.8911419898271591</v>
      </c>
      <c r="F28" s="202">
        <v>5.2422151491045907</v>
      </c>
      <c r="G28" s="202">
        <v>9.0972955256700452</v>
      </c>
      <c r="H28" s="202">
        <v>9.2491983871917398</v>
      </c>
      <c r="I28" s="202">
        <v>9.7592016078270198</v>
      </c>
      <c r="J28" s="202">
        <v>10.539645379099147</v>
      </c>
      <c r="K28" s="202">
        <v>10.917922052257666</v>
      </c>
      <c r="L28" s="202">
        <v>11.515253841797255</v>
      </c>
      <c r="M28" s="202">
        <v>11.312522724248495</v>
      </c>
      <c r="N28" s="202">
        <v>9.5689479620109896</v>
      </c>
      <c r="O28" s="202">
        <v>4.7754593519486717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</row>
    <row r="29" spans="1:565" s="3" customFormat="1" x14ac:dyDescent="0.3">
      <c r="A29" s="121"/>
      <c r="B29" s="111"/>
      <c r="C29" s="70" t="s">
        <v>4</v>
      </c>
      <c r="D29" s="203">
        <v>0</v>
      </c>
      <c r="E29" s="203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0</v>
      </c>
      <c r="K29" s="203">
        <v>0</v>
      </c>
      <c r="L29" s="203">
        <v>0</v>
      </c>
      <c r="M29" s="203">
        <v>0</v>
      </c>
      <c r="N29" s="203">
        <v>0</v>
      </c>
      <c r="O29" s="203">
        <v>0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</row>
    <row r="30" spans="1:565" s="3" customFormat="1" x14ac:dyDescent="0.3">
      <c r="A30" s="121"/>
      <c r="B30" s="111"/>
      <c r="C30" s="70" t="s">
        <v>5</v>
      </c>
      <c r="D30" s="203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13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</row>
    <row r="31" spans="1:565" s="3" customFormat="1" x14ac:dyDescent="0.3">
      <c r="A31" s="121"/>
      <c r="B31" s="111"/>
      <c r="C31" s="71" t="s">
        <v>6</v>
      </c>
      <c r="D31" s="203">
        <v>0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/>
      <c r="QB31" s="13"/>
      <c r="QC31" s="13"/>
      <c r="QD31" s="1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13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</row>
    <row r="32" spans="1:565" s="3" customFormat="1" x14ac:dyDescent="0.3">
      <c r="A32" s="106" t="s">
        <v>18</v>
      </c>
      <c r="B32" s="111">
        <v>1</v>
      </c>
      <c r="C32" s="70" t="s">
        <v>3</v>
      </c>
      <c r="D32" s="202">
        <v>0</v>
      </c>
      <c r="E32" s="202">
        <v>0</v>
      </c>
      <c r="F32" s="202">
        <v>0</v>
      </c>
      <c r="G32" s="202">
        <v>12.282609431743634</v>
      </c>
      <c r="H32" s="202">
        <v>17.883201660890695</v>
      </c>
      <c r="I32" s="202">
        <v>103.57302022559755</v>
      </c>
      <c r="J32" s="202">
        <v>115.28905418363888</v>
      </c>
      <c r="K32" s="202">
        <v>119.27292809021992</v>
      </c>
      <c r="L32" s="202">
        <v>123.80250822244292</v>
      </c>
      <c r="M32" s="202">
        <v>36.929784223134881</v>
      </c>
      <c r="N32" s="202">
        <v>14.330814296855673</v>
      </c>
      <c r="O32" s="202">
        <v>0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13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</row>
    <row r="33" spans="1:565" s="3" customFormat="1" x14ac:dyDescent="0.3">
      <c r="A33" s="106"/>
      <c r="B33" s="111"/>
      <c r="C33" s="70" t="s">
        <v>4</v>
      </c>
      <c r="D33" s="202">
        <v>0</v>
      </c>
      <c r="E33" s="202">
        <v>0</v>
      </c>
      <c r="F33" s="202">
        <v>0</v>
      </c>
      <c r="G33" s="73">
        <v>0.11900807496160284</v>
      </c>
      <c r="H33" s="202">
        <v>1.6415559557561914</v>
      </c>
      <c r="I33" s="202">
        <v>20.313967343831369</v>
      </c>
      <c r="J33" s="202">
        <v>20.039060626264675</v>
      </c>
      <c r="K33" s="202">
        <v>21.50417103851747</v>
      </c>
      <c r="L33" s="202">
        <v>19.92137660438431</v>
      </c>
      <c r="M33" s="202">
        <v>0.93986743027461306</v>
      </c>
      <c r="N33" s="202">
        <v>4.8645148291640086E-2</v>
      </c>
      <c r="O33" s="202">
        <v>0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13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</row>
    <row r="34" spans="1:565" s="3" customFormat="1" x14ac:dyDescent="0.3">
      <c r="A34" s="106"/>
      <c r="B34" s="111"/>
      <c r="C34" s="70" t="s">
        <v>5</v>
      </c>
      <c r="D34" s="202">
        <v>0</v>
      </c>
      <c r="E34" s="202">
        <v>0</v>
      </c>
      <c r="F34" s="202">
        <v>0</v>
      </c>
      <c r="G34" s="73">
        <v>6.367075171554426E-2</v>
      </c>
      <c r="H34" s="202">
        <v>0.88579499130690065</v>
      </c>
      <c r="I34" s="202">
        <v>8.6037544634393477</v>
      </c>
      <c r="J34" s="202">
        <v>10.139776010683846</v>
      </c>
      <c r="K34" s="202">
        <v>9.3891352894963411</v>
      </c>
      <c r="L34" s="202">
        <v>7.7774393893052833</v>
      </c>
      <c r="M34" s="202">
        <v>9.2248404186174859E-2</v>
      </c>
      <c r="N34" s="202">
        <v>3.3114074144550185E-2</v>
      </c>
      <c r="O34" s="202">
        <v>0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</row>
    <row r="35" spans="1:565" s="3" customFormat="1" x14ac:dyDescent="0.3">
      <c r="A35" s="106"/>
      <c r="B35" s="111"/>
      <c r="C35" s="71" t="s">
        <v>6</v>
      </c>
      <c r="D35" s="74">
        <v>0</v>
      </c>
      <c r="E35" s="74">
        <v>0</v>
      </c>
      <c r="F35" s="74">
        <v>0</v>
      </c>
      <c r="G35" s="74">
        <v>12.465288258420781</v>
      </c>
      <c r="H35" s="74">
        <v>20.41055260795379</v>
      </c>
      <c r="I35" s="74">
        <v>132.49074203286827</v>
      </c>
      <c r="J35" s="74">
        <v>145.4678908205874</v>
      </c>
      <c r="K35" s="74">
        <v>150.16623441823376</v>
      </c>
      <c r="L35" s="74">
        <v>151.5013242161325</v>
      </c>
      <c r="M35" s="74">
        <v>37.961900057595663</v>
      </c>
      <c r="N35" s="74">
        <v>14.412573519291863</v>
      </c>
      <c r="O35" s="74">
        <v>0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/>
      <c r="KN35" s="13"/>
      <c r="KO35" s="13"/>
      <c r="KP35" s="13"/>
      <c r="KQ35" s="13"/>
      <c r="KR35" s="13"/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/>
      <c r="MJ35" s="13"/>
      <c r="MK35" s="13"/>
      <c r="ML35" s="13"/>
      <c r="MM35" s="13"/>
      <c r="MN35" s="13"/>
      <c r="MO35" s="13"/>
      <c r="MP35" s="13"/>
      <c r="MQ35" s="13"/>
      <c r="MR35" s="13"/>
      <c r="MS35" s="13"/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/>
      <c r="QB35" s="13"/>
      <c r="QC35" s="13"/>
      <c r="QD35" s="13"/>
      <c r="QE35" s="13"/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13"/>
      <c r="RX35" s="13"/>
      <c r="RY35" s="13"/>
      <c r="RZ35" s="13"/>
      <c r="SA35" s="13"/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13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13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3"/>
      <c r="TS35" s="13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3"/>
      <c r="UI35" s="13"/>
      <c r="UJ35" s="13"/>
      <c r="UK35" s="13"/>
      <c r="UL35" s="13"/>
      <c r="UM35" s="13"/>
      <c r="UN35" s="13"/>
      <c r="UO35" s="13"/>
      <c r="UP35" s="13"/>
      <c r="UQ35" s="13"/>
      <c r="UR35" s="13"/>
      <c r="US35" s="13"/>
    </row>
    <row r="36" spans="1:565" s="3" customFormat="1" x14ac:dyDescent="0.3">
      <c r="A36" s="106" t="s">
        <v>19</v>
      </c>
      <c r="B36" s="111">
        <v>1</v>
      </c>
      <c r="C36" s="70" t="s">
        <v>3</v>
      </c>
      <c r="D36" s="202">
        <v>3.1677422981607952</v>
      </c>
      <c r="E36" s="202">
        <v>3.0759902939283235</v>
      </c>
      <c r="F36" s="202">
        <v>3.6569275105626837</v>
      </c>
      <c r="G36" s="202">
        <v>3.8420851611688556</v>
      </c>
      <c r="H36" s="202">
        <v>3.7636175430222742</v>
      </c>
      <c r="I36" s="202">
        <v>3.617189096104648</v>
      </c>
      <c r="J36" s="202">
        <v>3.6123303330731469</v>
      </c>
      <c r="K36" s="202">
        <v>3.5759353191506293</v>
      </c>
      <c r="L36" s="202">
        <v>3.2134466563428545</v>
      </c>
      <c r="M36" s="202">
        <v>3.9908612693721581</v>
      </c>
      <c r="N36" s="202">
        <v>3.9052442580888496</v>
      </c>
      <c r="O36" s="202">
        <v>3.0079254147039753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/>
      <c r="PM36" s="13"/>
      <c r="PN36" s="13"/>
      <c r="PO36" s="13"/>
      <c r="PP36" s="13"/>
      <c r="PQ36" s="13"/>
      <c r="PR36" s="13"/>
      <c r="PS36" s="13"/>
      <c r="PT36" s="13"/>
      <c r="PU36" s="13"/>
      <c r="PV36" s="13"/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13"/>
      <c r="SM36" s="13"/>
      <c r="SN36" s="13"/>
      <c r="SO36" s="13"/>
      <c r="SP36" s="13"/>
      <c r="SQ36" s="13"/>
      <c r="SR36" s="13"/>
      <c r="SS36" s="13"/>
      <c r="ST36" s="13"/>
      <c r="SU36" s="13"/>
      <c r="SV36" s="13"/>
      <c r="SW36" s="13"/>
      <c r="SX36" s="13"/>
      <c r="SY36" s="13"/>
      <c r="SZ36" s="13"/>
      <c r="TA36" s="13"/>
      <c r="TB36" s="13"/>
      <c r="TC36" s="13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3"/>
      <c r="TS36" s="13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3"/>
      <c r="UI36" s="13"/>
      <c r="UJ36" s="13"/>
      <c r="UK36" s="13"/>
      <c r="UL36" s="13"/>
      <c r="UM36" s="13"/>
      <c r="UN36" s="13"/>
      <c r="UO36" s="13"/>
      <c r="UP36" s="13"/>
      <c r="UQ36" s="13"/>
      <c r="UR36" s="13"/>
      <c r="US36" s="13"/>
    </row>
    <row r="37" spans="1:565" s="3" customFormat="1" x14ac:dyDescent="0.3">
      <c r="A37" s="106"/>
      <c r="B37" s="111"/>
      <c r="C37" s="70" t="s">
        <v>4</v>
      </c>
      <c r="D37" s="202">
        <v>5.7873419864810911</v>
      </c>
      <c r="E37" s="202">
        <v>10.456878189703701</v>
      </c>
      <c r="F37" s="202">
        <v>11.340876999785186</v>
      </c>
      <c r="G37" s="202">
        <v>20.304608031557223</v>
      </c>
      <c r="H37" s="202">
        <v>22.589087977327331</v>
      </c>
      <c r="I37" s="202">
        <v>27.602446412625579</v>
      </c>
      <c r="J37" s="202">
        <v>28.56374665935304</v>
      </c>
      <c r="K37" s="202">
        <v>25.868306464196628</v>
      </c>
      <c r="L37" s="202">
        <v>17.622364350200353</v>
      </c>
      <c r="M37" s="202">
        <v>13.232187484423747</v>
      </c>
      <c r="N37" s="202">
        <v>8.0096848307860764</v>
      </c>
      <c r="O37" s="202">
        <v>4.4209636899866434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  <c r="KA37" s="13"/>
      <c r="KB37" s="13"/>
      <c r="KC37" s="13"/>
      <c r="KD37" s="13"/>
      <c r="KE37" s="13"/>
      <c r="KF37" s="13"/>
      <c r="KG37" s="13"/>
      <c r="KH37" s="13"/>
      <c r="KI37" s="13"/>
      <c r="KJ37" s="13"/>
      <c r="KK37" s="13"/>
      <c r="KL37" s="13"/>
      <c r="KM37" s="13"/>
      <c r="KN37" s="13"/>
      <c r="KO37" s="13"/>
      <c r="KP37" s="13"/>
      <c r="KQ37" s="13"/>
      <c r="KR37" s="13"/>
      <c r="KS37" s="13"/>
      <c r="KT37" s="13"/>
      <c r="KU37" s="13"/>
      <c r="KV37" s="13"/>
      <c r="KW37" s="13"/>
      <c r="KX37" s="13"/>
      <c r="KY37" s="13"/>
      <c r="KZ37" s="13"/>
      <c r="LA37" s="13"/>
      <c r="LB37" s="13"/>
      <c r="LC37" s="13"/>
      <c r="LD37" s="13"/>
      <c r="LE37" s="13"/>
      <c r="LF37" s="13"/>
      <c r="LG37" s="13"/>
      <c r="LH37" s="13"/>
      <c r="LI37" s="13"/>
      <c r="LJ37" s="13"/>
      <c r="LK37" s="13"/>
      <c r="LL37" s="13"/>
      <c r="LM37" s="13"/>
      <c r="LN37" s="13"/>
      <c r="LO37" s="13"/>
      <c r="LP37" s="13"/>
      <c r="LQ37" s="13"/>
      <c r="LR37" s="13"/>
      <c r="LS37" s="13"/>
      <c r="LT37" s="13"/>
      <c r="LU37" s="13"/>
      <c r="LV37" s="13"/>
      <c r="LW37" s="13"/>
      <c r="LX37" s="13"/>
      <c r="LY37" s="13"/>
      <c r="LZ37" s="13"/>
      <c r="MA37" s="13"/>
      <c r="MB37" s="13"/>
      <c r="MC37" s="13"/>
      <c r="MD37" s="13"/>
      <c r="ME37" s="13"/>
      <c r="MF37" s="13"/>
      <c r="MG37" s="13"/>
      <c r="MH37" s="13"/>
      <c r="MI37" s="13"/>
      <c r="MJ37" s="13"/>
      <c r="MK37" s="13"/>
      <c r="ML37" s="13"/>
      <c r="MM37" s="13"/>
      <c r="MN37" s="13"/>
      <c r="MO37" s="13"/>
      <c r="MP37" s="13"/>
      <c r="MQ37" s="13"/>
      <c r="MR37" s="13"/>
      <c r="MS37" s="13"/>
      <c r="MT37" s="13"/>
      <c r="MU37" s="13"/>
      <c r="MV37" s="13"/>
      <c r="MW37" s="13"/>
      <c r="MX37" s="13"/>
      <c r="MY37" s="13"/>
      <c r="MZ37" s="13"/>
      <c r="NA37" s="13"/>
      <c r="NB37" s="13"/>
      <c r="NC37" s="13"/>
      <c r="ND37" s="13"/>
      <c r="NE37" s="13"/>
      <c r="NF37" s="13"/>
      <c r="NG37" s="13"/>
      <c r="NH37" s="13"/>
      <c r="NI37" s="13"/>
      <c r="NJ37" s="13"/>
      <c r="NK37" s="13"/>
      <c r="NL37" s="13"/>
      <c r="NM37" s="13"/>
      <c r="NN37" s="13"/>
      <c r="NO37" s="13"/>
      <c r="NP37" s="13"/>
      <c r="NQ37" s="13"/>
      <c r="NR37" s="13"/>
      <c r="NS37" s="13"/>
      <c r="NT37" s="13"/>
      <c r="NU37" s="13"/>
      <c r="NV37" s="13"/>
      <c r="NW37" s="13"/>
      <c r="NX37" s="13"/>
      <c r="NY37" s="13"/>
      <c r="NZ37" s="13"/>
      <c r="OA37" s="13"/>
      <c r="OB37" s="13"/>
      <c r="OC37" s="13"/>
      <c r="OD37" s="13"/>
      <c r="OE37" s="13"/>
      <c r="OF37" s="13"/>
      <c r="OG37" s="13"/>
      <c r="OH37" s="13"/>
      <c r="OI37" s="13"/>
      <c r="OJ37" s="13"/>
      <c r="OK37" s="13"/>
      <c r="OL37" s="13"/>
      <c r="OM37" s="13"/>
      <c r="ON37" s="13"/>
      <c r="OO37" s="13"/>
      <c r="OP37" s="13"/>
      <c r="OQ37" s="13"/>
      <c r="OR37" s="13"/>
      <c r="OS37" s="13"/>
      <c r="OT37" s="13"/>
      <c r="OU37" s="13"/>
      <c r="OV37" s="13"/>
      <c r="OW37" s="13"/>
      <c r="OX37" s="13"/>
      <c r="OY37" s="13"/>
      <c r="OZ37" s="13"/>
      <c r="PA37" s="13"/>
      <c r="PB37" s="13"/>
      <c r="PC37" s="13"/>
      <c r="PD37" s="13"/>
      <c r="PE37" s="13"/>
      <c r="PF37" s="13"/>
      <c r="PG37" s="13"/>
      <c r="PH37" s="13"/>
      <c r="PI37" s="13"/>
      <c r="PJ37" s="13"/>
      <c r="PK37" s="13"/>
      <c r="PL37" s="13"/>
      <c r="PM37" s="13"/>
      <c r="PN37" s="13"/>
      <c r="PO37" s="13"/>
      <c r="PP37" s="13"/>
      <c r="PQ37" s="13"/>
      <c r="PR37" s="13"/>
      <c r="PS37" s="13"/>
      <c r="PT37" s="13"/>
      <c r="PU37" s="13"/>
      <c r="PV37" s="13"/>
      <c r="PW37" s="13"/>
      <c r="PX37" s="13"/>
      <c r="PY37" s="13"/>
      <c r="PZ37" s="13"/>
      <c r="QA37" s="13"/>
      <c r="QB37" s="13"/>
      <c r="QC37" s="13"/>
      <c r="QD37" s="13"/>
      <c r="QE37" s="13"/>
      <c r="QF37" s="13"/>
      <c r="QG37" s="13"/>
      <c r="QH37" s="13"/>
      <c r="QI37" s="13"/>
      <c r="QJ37" s="13"/>
      <c r="QK37" s="13"/>
      <c r="QL37" s="13"/>
      <c r="QM37" s="13"/>
      <c r="QN37" s="13"/>
      <c r="QO37" s="13"/>
      <c r="QP37" s="13"/>
      <c r="QQ37" s="13"/>
      <c r="QR37" s="13"/>
      <c r="QS37" s="13"/>
      <c r="QT37" s="13"/>
      <c r="QU37" s="13"/>
      <c r="QV37" s="13"/>
      <c r="QW37" s="13"/>
      <c r="QX37" s="13"/>
      <c r="QY37" s="13"/>
      <c r="QZ37" s="13"/>
      <c r="RA37" s="13"/>
      <c r="RB37" s="13"/>
      <c r="RC37" s="13"/>
      <c r="RD37" s="13"/>
      <c r="RE37" s="13"/>
      <c r="RF37" s="13"/>
      <c r="RG37" s="13"/>
      <c r="RH37" s="13"/>
      <c r="RI37" s="13"/>
      <c r="RJ37" s="13"/>
      <c r="RK37" s="13"/>
      <c r="RL37" s="13"/>
      <c r="RM37" s="13"/>
      <c r="RN37" s="13"/>
      <c r="RO37" s="13"/>
      <c r="RP37" s="13"/>
      <c r="RQ37" s="13"/>
      <c r="RR37" s="13"/>
      <c r="RS37" s="13"/>
      <c r="RT37" s="13"/>
      <c r="RU37" s="13"/>
      <c r="RV37" s="13"/>
      <c r="RW37" s="13"/>
      <c r="RX37" s="13"/>
      <c r="RY37" s="13"/>
      <c r="RZ37" s="13"/>
      <c r="SA37" s="13"/>
      <c r="SB37" s="13"/>
      <c r="SC37" s="13"/>
      <c r="SD37" s="13"/>
      <c r="SE37" s="13"/>
      <c r="SF37" s="13"/>
      <c r="SG37" s="13"/>
      <c r="SH37" s="13"/>
      <c r="SI37" s="13"/>
      <c r="SJ37" s="13"/>
      <c r="SK37" s="13"/>
      <c r="SL37" s="13"/>
      <c r="SM37" s="13"/>
      <c r="SN37" s="13"/>
      <c r="SO37" s="13"/>
      <c r="SP37" s="13"/>
      <c r="SQ37" s="13"/>
      <c r="SR37" s="13"/>
      <c r="SS37" s="13"/>
      <c r="ST37" s="13"/>
      <c r="SU37" s="13"/>
      <c r="SV37" s="13"/>
      <c r="SW37" s="13"/>
      <c r="SX37" s="13"/>
      <c r="SY37" s="13"/>
      <c r="SZ37" s="13"/>
      <c r="TA37" s="13"/>
      <c r="TB37" s="13"/>
      <c r="TC37" s="13"/>
      <c r="TD37" s="13"/>
      <c r="TE37" s="13"/>
      <c r="TF37" s="13"/>
      <c r="TG37" s="13"/>
      <c r="TH37" s="13"/>
      <c r="TI37" s="13"/>
      <c r="TJ37" s="13"/>
      <c r="TK37" s="13"/>
      <c r="TL37" s="13"/>
      <c r="TM37" s="13"/>
      <c r="TN37" s="13"/>
      <c r="TO37" s="13"/>
      <c r="TP37" s="13"/>
      <c r="TQ37" s="13"/>
      <c r="TR37" s="13"/>
      <c r="TS37" s="13"/>
      <c r="TT37" s="13"/>
      <c r="TU37" s="13"/>
      <c r="TV37" s="13"/>
      <c r="TW37" s="13"/>
      <c r="TX37" s="13"/>
      <c r="TY37" s="13"/>
      <c r="TZ37" s="13"/>
      <c r="UA37" s="13"/>
      <c r="UB37" s="13"/>
      <c r="UC37" s="13"/>
      <c r="UD37" s="13"/>
      <c r="UE37" s="13"/>
      <c r="UF37" s="13"/>
      <c r="UG37" s="13"/>
      <c r="UH37" s="13"/>
      <c r="UI37" s="13"/>
      <c r="UJ37" s="13"/>
      <c r="UK37" s="13"/>
      <c r="UL37" s="13"/>
      <c r="UM37" s="13"/>
      <c r="UN37" s="13"/>
      <c r="UO37" s="13"/>
      <c r="UP37" s="13"/>
      <c r="UQ37" s="13"/>
      <c r="UR37" s="13"/>
      <c r="US37" s="13"/>
    </row>
    <row r="38" spans="1:565" s="3" customFormat="1" x14ac:dyDescent="0.3">
      <c r="A38" s="106"/>
      <c r="B38" s="111"/>
      <c r="C38" s="70" t="s">
        <v>5</v>
      </c>
      <c r="D38" s="202">
        <v>-3.9249638817557886E-2</v>
      </c>
      <c r="E38" s="202">
        <v>0.15358552133900949</v>
      </c>
      <c r="F38" s="202">
        <v>0.7991954898700977</v>
      </c>
      <c r="G38" s="202">
        <v>2.4134721894196809</v>
      </c>
      <c r="H38" s="202">
        <v>2.1346932336583468</v>
      </c>
      <c r="I38" s="202">
        <v>2.2265530989525222</v>
      </c>
      <c r="J38" s="202">
        <v>1.9396506518610006</v>
      </c>
      <c r="K38" s="202">
        <v>1.8116529694280707</v>
      </c>
      <c r="L38" s="202">
        <v>2.2642437734685421</v>
      </c>
      <c r="M38" s="202">
        <v>1.054956555924623</v>
      </c>
      <c r="N38" s="202">
        <v>0.38652083325205799</v>
      </c>
      <c r="O38" s="202">
        <v>1.3186292655507461E-2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13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13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13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3"/>
      <c r="TS38" s="13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3"/>
      <c r="UI38" s="13"/>
      <c r="UJ38" s="13"/>
      <c r="UK38" s="13"/>
      <c r="UL38" s="13"/>
      <c r="UM38" s="13"/>
      <c r="UN38" s="13"/>
      <c r="UO38" s="13"/>
      <c r="UP38" s="13"/>
      <c r="UQ38" s="13"/>
      <c r="UR38" s="13"/>
      <c r="US38" s="13"/>
    </row>
    <row r="39" spans="1:565" s="3" customFormat="1" x14ac:dyDescent="0.3">
      <c r="A39" s="106"/>
      <c r="B39" s="111"/>
      <c r="C39" s="71" t="s">
        <v>6</v>
      </c>
      <c r="D39" s="72">
        <v>8.9158346458243276</v>
      </c>
      <c r="E39" s="72">
        <v>13.686454004971035</v>
      </c>
      <c r="F39" s="72">
        <v>15.797000000217967</v>
      </c>
      <c r="G39" s="72">
        <v>26.560165382145762</v>
      </c>
      <c r="H39" s="72">
        <v>28.487398754007952</v>
      </c>
      <c r="I39" s="72">
        <v>33.44618860768275</v>
      </c>
      <c r="J39" s="72">
        <v>34.11572764428719</v>
      </c>
      <c r="K39" s="72">
        <v>31.25589475277533</v>
      </c>
      <c r="L39" s="72">
        <v>23.10005478001175</v>
      </c>
      <c r="M39" s="72">
        <v>18.278005309720527</v>
      </c>
      <c r="N39" s="72">
        <v>12.301449922126984</v>
      </c>
      <c r="O39" s="72">
        <v>7.4420753973461258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13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13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13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3"/>
      <c r="TS39" s="13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3"/>
      <c r="UI39" s="13"/>
      <c r="UJ39" s="13"/>
      <c r="UK39" s="13"/>
      <c r="UL39" s="13"/>
      <c r="UM39" s="13"/>
      <c r="UN39" s="13"/>
      <c r="UO39" s="13"/>
      <c r="UP39" s="13"/>
      <c r="UQ39" s="13"/>
      <c r="UR39" s="13"/>
      <c r="US39" s="13"/>
    </row>
    <row r="40" spans="1:565" s="3" customFormat="1" x14ac:dyDescent="0.3">
      <c r="A40" s="106" t="s">
        <v>20</v>
      </c>
      <c r="B40" s="111">
        <v>1</v>
      </c>
      <c r="C40" s="70" t="s">
        <v>3</v>
      </c>
      <c r="D40" s="203">
        <v>0</v>
      </c>
      <c r="E40" s="203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</row>
    <row r="41" spans="1:565" s="3" customFormat="1" x14ac:dyDescent="0.3">
      <c r="A41" s="106"/>
      <c r="B41" s="111"/>
      <c r="C41" s="70" t="s">
        <v>4</v>
      </c>
      <c r="D41" s="203">
        <v>0</v>
      </c>
      <c r="E41" s="203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  <c r="IZ41" s="13"/>
      <c r="JA41" s="13"/>
      <c r="JB41" s="13"/>
      <c r="JC41" s="13"/>
      <c r="JD41" s="13"/>
      <c r="JE41" s="13"/>
      <c r="JF41" s="13"/>
      <c r="JG41" s="13"/>
      <c r="JH41" s="13"/>
      <c r="JI41" s="13"/>
      <c r="JJ41" s="13"/>
      <c r="JK41" s="13"/>
      <c r="JL41" s="13"/>
      <c r="JM41" s="13"/>
      <c r="JN41" s="13"/>
      <c r="JO41" s="13"/>
      <c r="JP41" s="13"/>
      <c r="JQ41" s="13"/>
      <c r="JR41" s="13"/>
      <c r="JS41" s="13"/>
      <c r="JT41" s="13"/>
      <c r="JU41" s="13"/>
      <c r="JV41" s="13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13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13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13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3"/>
      <c r="TS41" s="13"/>
      <c r="TT41" s="13"/>
      <c r="TU41" s="13"/>
      <c r="TV41" s="13"/>
      <c r="TW41" s="13"/>
      <c r="TX41" s="13"/>
      <c r="TY41" s="13"/>
      <c r="TZ41" s="13"/>
      <c r="UA41" s="13"/>
      <c r="UB41" s="13"/>
      <c r="UC41" s="13"/>
      <c r="UD41" s="13"/>
      <c r="UE41" s="13"/>
      <c r="UF41" s="13"/>
      <c r="UG41" s="13"/>
      <c r="UH41" s="13"/>
      <c r="UI41" s="13"/>
      <c r="UJ41" s="13"/>
      <c r="UK41" s="13"/>
      <c r="UL41" s="13"/>
      <c r="UM41" s="13"/>
      <c r="UN41" s="13"/>
      <c r="UO41" s="13"/>
      <c r="UP41" s="13"/>
      <c r="UQ41" s="13"/>
      <c r="UR41" s="13"/>
      <c r="US41" s="13"/>
    </row>
    <row r="42" spans="1:565" s="3" customFormat="1" x14ac:dyDescent="0.3">
      <c r="A42" s="106"/>
      <c r="B42" s="111"/>
      <c r="C42" s="70" t="s">
        <v>5</v>
      </c>
      <c r="D42" s="203">
        <v>0</v>
      </c>
      <c r="E42" s="203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  <c r="IZ42" s="13"/>
      <c r="JA42" s="13"/>
      <c r="JB42" s="13"/>
      <c r="JC42" s="13"/>
      <c r="JD42" s="13"/>
      <c r="JE42" s="13"/>
      <c r="JF42" s="13"/>
      <c r="JG42" s="13"/>
      <c r="JH42" s="13"/>
      <c r="JI42" s="13"/>
      <c r="JJ42" s="13"/>
      <c r="JK42" s="13"/>
      <c r="JL42" s="13"/>
      <c r="JM42" s="13"/>
      <c r="JN42" s="13"/>
      <c r="JO42" s="13"/>
      <c r="JP42" s="13"/>
      <c r="JQ42" s="13"/>
      <c r="JR42" s="13"/>
      <c r="JS42" s="13"/>
      <c r="JT42" s="13"/>
      <c r="JU42" s="13"/>
      <c r="JV42" s="13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13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13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13"/>
      <c r="TD42" s="13"/>
      <c r="TE42" s="13"/>
      <c r="TF42" s="13"/>
      <c r="TG42" s="13"/>
      <c r="TH42" s="13"/>
      <c r="TI42" s="13"/>
      <c r="TJ42" s="13"/>
      <c r="TK42" s="13"/>
      <c r="TL42" s="13"/>
      <c r="TM42" s="13"/>
      <c r="TN42" s="13"/>
      <c r="TO42" s="13"/>
      <c r="TP42" s="13"/>
      <c r="TQ42" s="13"/>
      <c r="TR42" s="13"/>
      <c r="TS42" s="13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3"/>
      <c r="UI42" s="13"/>
      <c r="UJ42" s="13"/>
      <c r="UK42" s="13"/>
      <c r="UL42" s="13"/>
      <c r="UM42" s="13"/>
      <c r="UN42" s="13"/>
      <c r="UO42" s="13"/>
      <c r="UP42" s="13"/>
      <c r="UQ42" s="13"/>
      <c r="UR42" s="13"/>
      <c r="US42" s="13"/>
    </row>
    <row r="43" spans="1:565" s="3" customFormat="1" x14ac:dyDescent="0.3">
      <c r="A43" s="106"/>
      <c r="B43" s="111"/>
      <c r="C43" s="71" t="s">
        <v>6</v>
      </c>
      <c r="D43" s="72">
        <v>175.00453199999998</v>
      </c>
      <c r="E43" s="72">
        <v>169.36665199999999</v>
      </c>
      <c r="F43" s="72">
        <v>175.30056200000001</v>
      </c>
      <c r="G43" s="72">
        <v>160.51957399999998</v>
      </c>
      <c r="H43" s="72">
        <v>179.728982</v>
      </c>
      <c r="I43" s="72">
        <v>190.50160199999999</v>
      </c>
      <c r="J43" s="72">
        <v>183.914298</v>
      </c>
      <c r="K43" s="72">
        <v>178.277638</v>
      </c>
      <c r="L43" s="72">
        <v>173.65414800000002</v>
      </c>
      <c r="M43" s="72">
        <v>183.41889599999999</v>
      </c>
      <c r="N43" s="72">
        <v>181.271174</v>
      </c>
      <c r="O43" s="72">
        <v>160.15706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  <c r="IZ43" s="13"/>
      <c r="JA43" s="13"/>
      <c r="JB43" s="13"/>
      <c r="JC43" s="13"/>
      <c r="JD43" s="13"/>
      <c r="JE43" s="13"/>
      <c r="JF43" s="13"/>
      <c r="JG43" s="13"/>
      <c r="JH43" s="13"/>
      <c r="JI43" s="13"/>
      <c r="JJ43" s="13"/>
      <c r="JK43" s="13"/>
      <c r="JL43" s="13"/>
      <c r="JM43" s="13"/>
      <c r="JN43" s="13"/>
      <c r="JO43" s="13"/>
      <c r="JP43" s="13"/>
      <c r="JQ43" s="13"/>
      <c r="JR43" s="13"/>
      <c r="JS43" s="13"/>
      <c r="JT43" s="13"/>
      <c r="JU43" s="13"/>
      <c r="JV43" s="13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13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13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13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3"/>
      <c r="TS43" s="13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3"/>
      <c r="UI43" s="13"/>
      <c r="UJ43" s="13"/>
      <c r="UK43" s="13"/>
      <c r="UL43" s="13"/>
      <c r="UM43" s="13"/>
      <c r="UN43" s="13"/>
      <c r="UO43" s="13"/>
      <c r="UP43" s="13"/>
      <c r="UQ43" s="13"/>
      <c r="UR43" s="13"/>
      <c r="US43" s="13"/>
    </row>
    <row r="44" spans="1:565" s="3" customFormat="1" x14ac:dyDescent="0.3">
      <c r="A44" s="106" t="s">
        <v>21</v>
      </c>
      <c r="B44" s="111">
        <v>1</v>
      </c>
      <c r="C44" s="70" t="s">
        <v>3</v>
      </c>
      <c r="D44" s="202">
        <v>244.70367999999999</v>
      </c>
      <c r="E44" s="202">
        <v>274.57576</v>
      </c>
      <c r="F44" s="202">
        <v>235.07748000000001</v>
      </c>
      <c r="G44" s="202">
        <v>240.09297999999998</v>
      </c>
      <c r="H44" s="202">
        <v>261.96213999999998</v>
      </c>
      <c r="I44" s="202">
        <v>237.66747999999998</v>
      </c>
      <c r="J44" s="202">
        <v>243.02825999999999</v>
      </c>
      <c r="K44" s="202">
        <v>262.84917999999999</v>
      </c>
      <c r="L44" s="202">
        <v>259.38991999999996</v>
      </c>
      <c r="M44" s="202">
        <v>255.37942000000004</v>
      </c>
      <c r="N44" s="202">
        <v>269.67969999999997</v>
      </c>
      <c r="O44" s="202">
        <v>229.16702000000001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13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13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13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3"/>
      <c r="TS44" s="13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3"/>
      <c r="UI44" s="13"/>
      <c r="UJ44" s="13"/>
      <c r="UK44" s="13"/>
      <c r="UL44" s="13"/>
      <c r="UM44" s="13"/>
      <c r="UN44" s="13"/>
      <c r="UO44" s="13"/>
      <c r="UP44" s="13"/>
      <c r="UQ44" s="13"/>
      <c r="UR44" s="13"/>
      <c r="US44" s="13"/>
    </row>
    <row r="45" spans="1:565" s="3" customFormat="1" x14ac:dyDescent="0.3">
      <c r="A45" s="106"/>
      <c r="B45" s="111"/>
      <c r="C45" s="70" t="s">
        <v>4</v>
      </c>
      <c r="D45" s="202">
        <v>22.375115999999998</v>
      </c>
      <c r="E45" s="202">
        <v>23.137454000000002</v>
      </c>
      <c r="F45" s="202">
        <v>24.007017999999999</v>
      </c>
      <c r="G45" s="202">
        <v>24.32612</v>
      </c>
      <c r="H45" s="202">
        <v>21.358882000000001</v>
      </c>
      <c r="I45" s="202">
        <v>21.825753999999996</v>
      </c>
      <c r="J45" s="202">
        <v>21.5886</v>
      </c>
      <c r="K45" s="202">
        <v>18.741626</v>
      </c>
      <c r="L45" s="202">
        <v>19.123183999999998</v>
      </c>
      <c r="M45" s="202">
        <v>22.553649999999998</v>
      </c>
      <c r="N45" s="202">
        <v>21.917310000000001</v>
      </c>
      <c r="O45" s="202">
        <v>21.664891999999998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  <c r="IZ45" s="13"/>
      <c r="JA45" s="13"/>
      <c r="JB45" s="13"/>
      <c r="JC45" s="13"/>
      <c r="JD45" s="13"/>
      <c r="JE45" s="13"/>
      <c r="JF45" s="13"/>
      <c r="JG45" s="13"/>
      <c r="JH45" s="13"/>
      <c r="JI45" s="13"/>
      <c r="JJ45" s="13"/>
      <c r="JK45" s="13"/>
      <c r="JL45" s="13"/>
      <c r="JM45" s="13"/>
      <c r="JN45" s="13"/>
      <c r="JO45" s="13"/>
      <c r="JP45" s="13"/>
      <c r="JQ45" s="13"/>
      <c r="JR45" s="13"/>
      <c r="JS45" s="13"/>
      <c r="JT45" s="13"/>
      <c r="JU45" s="13"/>
      <c r="JV45" s="13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/>
      <c r="MZ45" s="13"/>
      <c r="NA45" s="13"/>
      <c r="NB45" s="13"/>
      <c r="NC45" s="13"/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  <c r="PX45" s="13"/>
      <c r="PY45" s="13"/>
      <c r="PZ45" s="13"/>
      <c r="QA45" s="13"/>
      <c r="QB45" s="13"/>
      <c r="QC45" s="13"/>
      <c r="QD45" s="13"/>
      <c r="QE45" s="13"/>
      <c r="QF45" s="13"/>
      <c r="QG45" s="13"/>
      <c r="QH45" s="13"/>
      <c r="QI45" s="13"/>
      <c r="QJ45" s="13"/>
      <c r="QK45" s="13"/>
      <c r="QL45" s="13"/>
      <c r="QM45" s="13"/>
      <c r="QN45" s="13"/>
      <c r="QO45" s="13"/>
      <c r="QP45" s="13"/>
      <c r="QQ45" s="13"/>
      <c r="QR45" s="13"/>
      <c r="QS45" s="13"/>
      <c r="QT45" s="13"/>
      <c r="QU45" s="13"/>
      <c r="QV45" s="13"/>
      <c r="QW45" s="13"/>
      <c r="QX45" s="13"/>
      <c r="QY45" s="13"/>
      <c r="QZ45" s="13"/>
      <c r="RA45" s="13"/>
      <c r="RB45" s="13"/>
      <c r="RC45" s="13"/>
      <c r="RD45" s="13"/>
      <c r="RE45" s="13"/>
      <c r="RF45" s="13"/>
      <c r="RG45" s="13"/>
      <c r="RH45" s="13"/>
      <c r="RI45" s="13"/>
      <c r="RJ45" s="13"/>
      <c r="RK45" s="13"/>
      <c r="RL45" s="13"/>
      <c r="RM45" s="13"/>
      <c r="RN45" s="13"/>
      <c r="RO45" s="13"/>
      <c r="RP45" s="13"/>
      <c r="RQ45" s="13"/>
      <c r="RR45" s="13"/>
      <c r="RS45" s="13"/>
      <c r="RT45" s="13"/>
      <c r="RU45" s="13"/>
      <c r="RV45" s="13"/>
      <c r="RW45" s="13"/>
      <c r="RX45" s="13"/>
      <c r="RY45" s="13"/>
      <c r="RZ45" s="13"/>
      <c r="SA45" s="13"/>
      <c r="SB45" s="13"/>
      <c r="SC45" s="13"/>
      <c r="SD45" s="13"/>
      <c r="SE45" s="13"/>
      <c r="SF45" s="13"/>
      <c r="SG45" s="13"/>
      <c r="SH45" s="13"/>
      <c r="SI45" s="13"/>
      <c r="SJ45" s="13"/>
      <c r="SK45" s="13"/>
      <c r="SL45" s="13"/>
      <c r="SM45" s="13"/>
      <c r="SN45" s="13"/>
      <c r="SO45" s="13"/>
      <c r="SP45" s="13"/>
      <c r="SQ45" s="13"/>
      <c r="SR45" s="13"/>
      <c r="SS45" s="13"/>
      <c r="ST45" s="13"/>
      <c r="SU45" s="13"/>
      <c r="SV45" s="13"/>
      <c r="SW45" s="13"/>
      <c r="SX45" s="13"/>
      <c r="SY45" s="13"/>
      <c r="SZ45" s="13"/>
      <c r="TA45" s="13"/>
      <c r="TB45" s="13"/>
      <c r="TC45" s="13"/>
      <c r="TD45" s="13"/>
      <c r="TE45" s="13"/>
      <c r="TF45" s="13"/>
      <c r="TG45" s="13"/>
      <c r="TH45" s="13"/>
      <c r="TI45" s="13"/>
      <c r="TJ45" s="13"/>
      <c r="TK45" s="13"/>
      <c r="TL45" s="13"/>
      <c r="TM45" s="13"/>
      <c r="TN45" s="13"/>
      <c r="TO45" s="13"/>
      <c r="TP45" s="13"/>
      <c r="TQ45" s="13"/>
      <c r="TR45" s="13"/>
      <c r="TS45" s="13"/>
      <c r="TT45" s="13"/>
      <c r="TU45" s="13"/>
      <c r="TV45" s="13"/>
      <c r="TW45" s="13"/>
      <c r="TX45" s="13"/>
      <c r="TY45" s="13"/>
      <c r="TZ45" s="13"/>
      <c r="UA45" s="13"/>
      <c r="UB45" s="13"/>
      <c r="UC45" s="13"/>
      <c r="UD45" s="13"/>
      <c r="UE45" s="13"/>
      <c r="UF45" s="13"/>
      <c r="UG45" s="13"/>
      <c r="UH45" s="13"/>
      <c r="UI45" s="13"/>
      <c r="UJ45" s="13"/>
      <c r="UK45" s="13"/>
      <c r="UL45" s="13"/>
      <c r="UM45" s="13"/>
      <c r="UN45" s="13"/>
      <c r="UO45" s="13"/>
      <c r="UP45" s="13"/>
      <c r="UQ45" s="13"/>
      <c r="UR45" s="13"/>
      <c r="US45" s="13"/>
    </row>
    <row r="46" spans="1:565" s="3" customFormat="1" x14ac:dyDescent="0.3">
      <c r="A46" s="106"/>
      <c r="B46" s="111"/>
      <c r="C46" s="70" t="s">
        <v>5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13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13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13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3"/>
      <c r="TS46" s="13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3"/>
      <c r="UI46" s="13"/>
      <c r="UJ46" s="13"/>
      <c r="UK46" s="13"/>
      <c r="UL46" s="13"/>
      <c r="UM46" s="13"/>
      <c r="UN46" s="13"/>
      <c r="UO46" s="13"/>
      <c r="UP46" s="13"/>
      <c r="UQ46" s="13"/>
      <c r="UR46" s="13"/>
      <c r="US46" s="13"/>
    </row>
    <row r="47" spans="1:565" s="3" customFormat="1" x14ac:dyDescent="0.3">
      <c r="A47" s="106"/>
      <c r="B47" s="111"/>
      <c r="C47" s="71" t="s">
        <v>6</v>
      </c>
      <c r="D47" s="203">
        <v>0</v>
      </c>
      <c r="E47" s="203">
        <v>0</v>
      </c>
      <c r="F47" s="203">
        <v>0</v>
      </c>
      <c r="G47" s="203">
        <v>0</v>
      </c>
      <c r="H47" s="203">
        <v>0</v>
      </c>
      <c r="I47" s="203">
        <v>0</v>
      </c>
      <c r="J47" s="203">
        <v>0</v>
      </c>
      <c r="K47" s="203">
        <v>0</v>
      </c>
      <c r="L47" s="203">
        <v>0</v>
      </c>
      <c r="M47" s="203">
        <v>0</v>
      </c>
      <c r="N47" s="203">
        <v>0</v>
      </c>
      <c r="O47" s="203">
        <v>0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  <c r="IY47" s="13"/>
      <c r="IZ47" s="13"/>
      <c r="JA47" s="13"/>
      <c r="JB47" s="13"/>
      <c r="JC47" s="13"/>
      <c r="JD47" s="13"/>
      <c r="JE47" s="13"/>
      <c r="JF47" s="13"/>
      <c r="JG47" s="13"/>
      <c r="JH47" s="13"/>
      <c r="JI47" s="13"/>
      <c r="JJ47" s="13"/>
      <c r="JK47" s="13"/>
      <c r="JL47" s="13"/>
      <c r="JM47" s="13"/>
      <c r="JN47" s="13"/>
      <c r="JO47" s="13"/>
      <c r="JP47" s="13"/>
      <c r="JQ47" s="13"/>
      <c r="JR47" s="13"/>
      <c r="JS47" s="13"/>
      <c r="JT47" s="13"/>
      <c r="JU47" s="13"/>
      <c r="JV47" s="13"/>
      <c r="JW47" s="13"/>
      <c r="JX47" s="13"/>
      <c r="JY47" s="13"/>
      <c r="JZ47" s="13"/>
      <c r="KA47" s="13"/>
      <c r="KB47" s="13"/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13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13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13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3"/>
      <c r="TS47" s="13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3"/>
      <c r="UI47" s="13"/>
      <c r="UJ47" s="13"/>
      <c r="UK47" s="13"/>
      <c r="UL47" s="13"/>
      <c r="UM47" s="13"/>
      <c r="UN47" s="13"/>
      <c r="UO47" s="13"/>
      <c r="UP47" s="13"/>
      <c r="UQ47" s="13"/>
      <c r="UR47" s="13"/>
      <c r="US47" s="13"/>
    </row>
    <row r="48" spans="1:565" s="3" customFormat="1" x14ac:dyDescent="0.3">
      <c r="A48" s="106" t="s">
        <v>22</v>
      </c>
      <c r="B48" s="111">
        <v>1</v>
      </c>
      <c r="C48" s="70" t="s">
        <v>3</v>
      </c>
      <c r="D48" s="203">
        <v>0</v>
      </c>
      <c r="E48" s="203">
        <v>0</v>
      </c>
      <c r="F48" s="203">
        <v>0</v>
      </c>
      <c r="G48" s="203">
        <v>0</v>
      </c>
      <c r="H48" s="202">
        <v>0.95234888792037964</v>
      </c>
      <c r="I48" s="202">
        <v>0.98241865634918213</v>
      </c>
      <c r="J48" s="202">
        <v>0.95803028345108032</v>
      </c>
      <c r="K48" s="202">
        <v>0.97053277492523193</v>
      </c>
      <c r="L48" s="202">
        <v>0.95995128154754639</v>
      </c>
      <c r="M48" s="202">
        <v>0.97079026699066162</v>
      </c>
      <c r="N48" s="203">
        <v>0</v>
      </c>
      <c r="O48" s="203">
        <v>0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  <c r="IY48" s="13"/>
      <c r="IZ48" s="13"/>
      <c r="JA48" s="13"/>
      <c r="JB48" s="13"/>
      <c r="JC48" s="13"/>
      <c r="JD48" s="13"/>
      <c r="JE48" s="13"/>
      <c r="JF48" s="13"/>
      <c r="JG48" s="13"/>
      <c r="JH48" s="13"/>
      <c r="JI48" s="13"/>
      <c r="JJ48" s="13"/>
      <c r="JK48" s="13"/>
      <c r="JL48" s="13"/>
      <c r="JM48" s="13"/>
      <c r="JN48" s="13"/>
      <c r="JO48" s="13"/>
      <c r="JP48" s="13"/>
      <c r="JQ48" s="13"/>
      <c r="JR48" s="13"/>
      <c r="JS48" s="13"/>
      <c r="JT48" s="13"/>
      <c r="JU48" s="13"/>
      <c r="JV48" s="13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13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13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13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3"/>
      <c r="TS48" s="13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3"/>
      <c r="UI48" s="13"/>
      <c r="UJ48" s="13"/>
      <c r="UK48" s="13"/>
      <c r="UL48" s="13"/>
      <c r="UM48" s="13"/>
      <c r="UN48" s="13"/>
      <c r="UO48" s="13"/>
      <c r="UP48" s="13"/>
      <c r="UQ48" s="13"/>
      <c r="UR48" s="13"/>
      <c r="US48" s="13"/>
    </row>
    <row r="49" spans="1:565" s="3" customFormat="1" x14ac:dyDescent="0.3">
      <c r="A49" s="106"/>
      <c r="B49" s="111"/>
      <c r="C49" s="70" t="s">
        <v>4</v>
      </c>
      <c r="D49" s="203">
        <v>0</v>
      </c>
      <c r="E49" s="203">
        <v>0</v>
      </c>
      <c r="F49" s="203">
        <v>0</v>
      </c>
      <c r="G49" s="203">
        <v>0</v>
      </c>
      <c r="H49" s="202">
        <v>0.54695004224777222</v>
      </c>
      <c r="I49" s="202">
        <v>0.38410735130310059</v>
      </c>
      <c r="J49" s="202">
        <v>0.29635414481163025</v>
      </c>
      <c r="K49" s="202">
        <v>0.29590907692909241</v>
      </c>
      <c r="L49" s="202">
        <v>0.29712551832199097</v>
      </c>
      <c r="M49" s="202">
        <v>0.29741114377975464</v>
      </c>
      <c r="N49" s="203">
        <v>0</v>
      </c>
      <c r="O49" s="203">
        <v>0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  <c r="IW49" s="13"/>
      <c r="IX49" s="13"/>
      <c r="IY49" s="13"/>
      <c r="IZ49" s="13"/>
      <c r="JA49" s="13"/>
      <c r="JB49" s="13"/>
      <c r="JC49" s="13"/>
      <c r="JD49" s="13"/>
      <c r="JE49" s="13"/>
      <c r="JF49" s="13"/>
      <c r="JG49" s="13"/>
      <c r="JH49" s="13"/>
      <c r="JI49" s="13"/>
      <c r="JJ49" s="13"/>
      <c r="JK49" s="13"/>
      <c r="JL49" s="13"/>
      <c r="JM49" s="13"/>
      <c r="JN49" s="13"/>
      <c r="JO49" s="13"/>
      <c r="JP49" s="13"/>
      <c r="JQ49" s="13"/>
      <c r="JR49" s="13"/>
      <c r="JS49" s="13"/>
      <c r="JT49" s="13"/>
      <c r="JU49" s="13"/>
      <c r="JV49" s="13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/>
      <c r="RH49" s="13"/>
      <c r="RI49" s="13"/>
      <c r="RJ49" s="13"/>
      <c r="RK49" s="13"/>
      <c r="RL49" s="13"/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13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13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13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3"/>
      <c r="TS49" s="13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3"/>
      <c r="UI49" s="13"/>
      <c r="UJ49" s="13"/>
      <c r="UK49" s="13"/>
      <c r="UL49" s="13"/>
      <c r="UM49" s="13"/>
      <c r="UN49" s="13"/>
      <c r="UO49" s="13"/>
      <c r="UP49" s="13"/>
      <c r="UQ49" s="13"/>
      <c r="UR49" s="13"/>
      <c r="US49" s="13"/>
    </row>
    <row r="50" spans="1:565" s="3" customFormat="1" x14ac:dyDescent="0.3">
      <c r="A50" s="106"/>
      <c r="B50" s="111"/>
      <c r="C50" s="70" t="s">
        <v>5</v>
      </c>
      <c r="D50" s="203">
        <v>0</v>
      </c>
      <c r="E50" s="203">
        <v>0</v>
      </c>
      <c r="F50" s="203">
        <v>0</v>
      </c>
      <c r="G50" s="203">
        <v>0</v>
      </c>
      <c r="H50" s="203">
        <v>3.5778391174972057E-3</v>
      </c>
      <c r="I50" s="203">
        <v>1.7809821292757988E-2</v>
      </c>
      <c r="J50" s="203">
        <v>1.8820790573954582E-2</v>
      </c>
      <c r="K50" s="203">
        <v>2.1240727975964546E-2</v>
      </c>
      <c r="L50" s="203">
        <v>2.1133989095687866E-2</v>
      </c>
      <c r="M50" s="203">
        <v>2.134854719042778E-2</v>
      </c>
      <c r="N50" s="203">
        <v>0</v>
      </c>
      <c r="O50" s="203"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  <c r="IY50" s="13"/>
      <c r="IZ50" s="13"/>
      <c r="JA50" s="13"/>
      <c r="JB50" s="13"/>
      <c r="JC50" s="13"/>
      <c r="JD50" s="13"/>
      <c r="JE50" s="13"/>
      <c r="JF50" s="13"/>
      <c r="JG50" s="13"/>
      <c r="JH50" s="13"/>
      <c r="JI50" s="13"/>
      <c r="JJ50" s="13"/>
      <c r="JK50" s="13"/>
      <c r="JL50" s="13"/>
      <c r="JM50" s="13"/>
      <c r="JN50" s="13"/>
      <c r="JO50" s="13"/>
      <c r="JP50" s="13"/>
      <c r="JQ50" s="13"/>
      <c r="JR50" s="13"/>
      <c r="JS50" s="13"/>
      <c r="JT50" s="13"/>
      <c r="JU50" s="13"/>
      <c r="JV50" s="13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13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13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13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3"/>
      <c r="TS50" s="13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3"/>
      <c r="UI50" s="13"/>
      <c r="UJ50" s="13"/>
      <c r="UK50" s="13"/>
      <c r="UL50" s="13"/>
      <c r="UM50" s="13"/>
      <c r="UN50" s="13"/>
      <c r="UO50" s="13"/>
      <c r="UP50" s="13"/>
      <c r="UQ50" s="13"/>
      <c r="UR50" s="13"/>
      <c r="US50" s="13"/>
    </row>
    <row r="51" spans="1:565" s="3" customFormat="1" x14ac:dyDescent="0.3">
      <c r="A51" s="106"/>
      <c r="B51" s="111"/>
      <c r="C51" s="71" t="s">
        <v>6</v>
      </c>
      <c r="D51" s="74">
        <v>0</v>
      </c>
      <c r="E51" s="74">
        <v>0</v>
      </c>
      <c r="F51" s="74">
        <v>0</v>
      </c>
      <c r="G51" s="74">
        <v>0</v>
      </c>
      <c r="H51" s="42">
        <v>1.5028767692856491</v>
      </c>
      <c r="I51" s="42">
        <v>1.3843358289450407</v>
      </c>
      <c r="J51" s="42">
        <v>1.2732052188366652</v>
      </c>
      <c r="K51" s="42">
        <v>1.2876825798302889</v>
      </c>
      <c r="L51" s="42">
        <v>1.2782107889652252</v>
      </c>
      <c r="M51" s="42">
        <v>1.289549957960844</v>
      </c>
      <c r="N51" s="74">
        <v>0</v>
      </c>
      <c r="O51" s="74"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/>
      <c r="OF51" s="13"/>
      <c r="OG51" s="13"/>
      <c r="OH51" s="13"/>
      <c r="OI51" s="13"/>
      <c r="OJ51" s="13"/>
      <c r="OK51" s="13"/>
      <c r="OL51" s="13"/>
      <c r="OM51" s="13"/>
      <c r="ON51" s="13"/>
      <c r="OO51" s="13"/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13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13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13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3"/>
      <c r="TS51" s="13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3"/>
      <c r="UI51" s="13"/>
      <c r="UJ51" s="13"/>
      <c r="UK51" s="13"/>
      <c r="UL51" s="13"/>
      <c r="UM51" s="13"/>
      <c r="UN51" s="13"/>
      <c r="UO51" s="13"/>
      <c r="UP51" s="13"/>
      <c r="UQ51" s="13"/>
      <c r="UR51" s="13"/>
      <c r="US51" s="13"/>
    </row>
    <row r="52" spans="1:565" s="3" customFormat="1" x14ac:dyDescent="0.3">
      <c r="A52" s="106" t="s">
        <v>24</v>
      </c>
      <c r="B52" s="111">
        <v>1</v>
      </c>
      <c r="C52" s="70" t="s">
        <v>3</v>
      </c>
      <c r="D52" s="203">
        <v>0</v>
      </c>
      <c r="E52" s="203">
        <v>0</v>
      </c>
      <c r="F52" s="203">
        <v>0</v>
      </c>
      <c r="G52" s="203">
        <v>0</v>
      </c>
      <c r="H52" s="203">
        <v>0</v>
      </c>
      <c r="I52" s="203">
        <v>0</v>
      </c>
      <c r="J52" s="203">
        <v>0</v>
      </c>
      <c r="K52" s="203">
        <v>0</v>
      </c>
      <c r="L52" s="203">
        <v>0</v>
      </c>
      <c r="M52" s="203">
        <v>0</v>
      </c>
      <c r="N52" s="203">
        <v>0</v>
      </c>
      <c r="O52" s="203"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</row>
    <row r="53" spans="1:565" s="3" customFormat="1" x14ac:dyDescent="0.3">
      <c r="A53" s="106"/>
      <c r="B53" s="111"/>
      <c r="C53" s="70" t="s">
        <v>4</v>
      </c>
      <c r="D53" s="203">
        <v>0</v>
      </c>
      <c r="E53" s="203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03">
        <v>0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  <c r="NQ53" s="13"/>
      <c r="NR53" s="13"/>
      <c r="NS53" s="13"/>
      <c r="NT53" s="13"/>
      <c r="NU53" s="13"/>
      <c r="NV53" s="13"/>
      <c r="NW53" s="13"/>
      <c r="NX53" s="13"/>
      <c r="NY53" s="13"/>
      <c r="NZ53" s="13"/>
      <c r="OA53" s="13"/>
      <c r="OB53" s="13"/>
      <c r="OC53" s="13"/>
      <c r="OD53" s="13"/>
      <c r="OE53" s="13"/>
      <c r="OF53" s="13"/>
      <c r="OG53" s="13"/>
      <c r="OH53" s="13"/>
      <c r="OI53" s="13"/>
      <c r="OJ53" s="13"/>
      <c r="OK53" s="13"/>
      <c r="OL53" s="13"/>
      <c r="OM53" s="13"/>
      <c r="ON53" s="13"/>
      <c r="OO53" s="13"/>
      <c r="OP53" s="13"/>
      <c r="OQ53" s="13"/>
      <c r="OR53" s="13"/>
      <c r="OS53" s="13"/>
      <c r="OT53" s="13"/>
      <c r="OU53" s="13"/>
      <c r="OV53" s="13"/>
      <c r="OW53" s="13"/>
      <c r="OX53" s="13"/>
      <c r="OY53" s="13"/>
      <c r="OZ53" s="13"/>
      <c r="PA53" s="13"/>
      <c r="PB53" s="13"/>
      <c r="PC53" s="13"/>
      <c r="PD53" s="13"/>
      <c r="PE53" s="13"/>
      <c r="PF53" s="13"/>
      <c r="PG53" s="13"/>
      <c r="PH53" s="13"/>
      <c r="PI53" s="13"/>
      <c r="PJ53" s="13"/>
      <c r="PK53" s="13"/>
      <c r="PL53" s="13"/>
      <c r="PM53" s="13"/>
      <c r="PN53" s="13"/>
      <c r="PO53" s="13"/>
      <c r="PP53" s="13"/>
      <c r="PQ53" s="13"/>
      <c r="PR53" s="13"/>
      <c r="PS53" s="13"/>
      <c r="PT53" s="13"/>
      <c r="PU53" s="13"/>
      <c r="PV53" s="13"/>
      <c r="PW53" s="13"/>
      <c r="PX53" s="13"/>
      <c r="PY53" s="13"/>
      <c r="PZ53" s="13"/>
      <c r="QA53" s="13"/>
      <c r="QB53" s="13"/>
      <c r="QC53" s="13"/>
      <c r="QD53" s="13"/>
      <c r="QE53" s="13"/>
      <c r="QF53" s="13"/>
      <c r="QG53" s="13"/>
      <c r="QH53" s="13"/>
      <c r="QI53" s="13"/>
      <c r="QJ53" s="13"/>
      <c r="QK53" s="13"/>
      <c r="QL53" s="13"/>
      <c r="QM53" s="13"/>
      <c r="QN53" s="13"/>
      <c r="QO53" s="13"/>
      <c r="QP53" s="13"/>
      <c r="QQ53" s="13"/>
      <c r="QR53" s="13"/>
      <c r="QS53" s="13"/>
      <c r="QT53" s="13"/>
      <c r="QU53" s="13"/>
      <c r="QV53" s="13"/>
      <c r="QW53" s="13"/>
      <c r="QX53" s="13"/>
      <c r="QY53" s="13"/>
      <c r="QZ53" s="13"/>
      <c r="RA53" s="13"/>
      <c r="RB53" s="13"/>
      <c r="RC53" s="13"/>
      <c r="RD53" s="13"/>
      <c r="RE53" s="13"/>
      <c r="RF53" s="13"/>
      <c r="RG53" s="13"/>
      <c r="RH53" s="13"/>
      <c r="RI53" s="13"/>
      <c r="RJ53" s="13"/>
      <c r="RK53" s="13"/>
      <c r="RL53" s="13"/>
      <c r="RM53" s="13"/>
      <c r="RN53" s="13"/>
      <c r="RO53" s="13"/>
      <c r="RP53" s="13"/>
      <c r="RQ53" s="13"/>
      <c r="RR53" s="13"/>
      <c r="RS53" s="13"/>
      <c r="RT53" s="13"/>
      <c r="RU53" s="13"/>
      <c r="RV53" s="13"/>
      <c r="RW53" s="13"/>
      <c r="RX53" s="13"/>
      <c r="RY53" s="13"/>
      <c r="RZ53" s="13"/>
      <c r="SA53" s="13"/>
      <c r="SB53" s="13"/>
      <c r="SC53" s="13"/>
      <c r="SD53" s="13"/>
      <c r="SE53" s="13"/>
      <c r="SF53" s="13"/>
      <c r="SG53" s="13"/>
      <c r="SH53" s="13"/>
      <c r="SI53" s="13"/>
      <c r="SJ53" s="13"/>
      <c r="SK53" s="13"/>
      <c r="SL53" s="13"/>
      <c r="SM53" s="13"/>
      <c r="SN53" s="13"/>
      <c r="SO53" s="13"/>
      <c r="SP53" s="13"/>
      <c r="SQ53" s="13"/>
      <c r="SR53" s="13"/>
      <c r="SS53" s="13"/>
      <c r="ST53" s="13"/>
      <c r="SU53" s="13"/>
      <c r="SV53" s="13"/>
      <c r="SW53" s="13"/>
      <c r="SX53" s="13"/>
      <c r="SY53" s="13"/>
      <c r="SZ53" s="13"/>
      <c r="TA53" s="13"/>
      <c r="TB53" s="13"/>
      <c r="TC53" s="13"/>
      <c r="TD53" s="13"/>
      <c r="TE53" s="13"/>
      <c r="TF53" s="13"/>
      <c r="TG53" s="13"/>
      <c r="TH53" s="13"/>
      <c r="TI53" s="13"/>
      <c r="TJ53" s="13"/>
      <c r="TK53" s="13"/>
      <c r="TL53" s="13"/>
      <c r="TM53" s="13"/>
      <c r="TN53" s="13"/>
      <c r="TO53" s="13"/>
      <c r="TP53" s="13"/>
      <c r="TQ53" s="13"/>
      <c r="TR53" s="13"/>
      <c r="TS53" s="13"/>
      <c r="TT53" s="13"/>
      <c r="TU53" s="13"/>
      <c r="TV53" s="13"/>
      <c r="TW53" s="13"/>
      <c r="TX53" s="13"/>
      <c r="TY53" s="13"/>
      <c r="TZ53" s="13"/>
      <c r="UA53" s="13"/>
      <c r="UB53" s="13"/>
      <c r="UC53" s="13"/>
      <c r="UD53" s="13"/>
      <c r="UE53" s="13"/>
      <c r="UF53" s="13"/>
      <c r="UG53" s="13"/>
      <c r="UH53" s="13"/>
      <c r="UI53" s="13"/>
      <c r="UJ53" s="13"/>
      <c r="UK53" s="13"/>
      <c r="UL53" s="13"/>
      <c r="UM53" s="13"/>
      <c r="UN53" s="13"/>
      <c r="UO53" s="13"/>
      <c r="UP53" s="13"/>
      <c r="UQ53" s="13"/>
      <c r="UR53" s="13"/>
      <c r="US53" s="13"/>
    </row>
    <row r="54" spans="1:565" s="3" customFormat="1" x14ac:dyDescent="0.3">
      <c r="A54" s="106"/>
      <c r="B54" s="111"/>
      <c r="C54" s="70" t="s">
        <v>5</v>
      </c>
      <c r="D54" s="203">
        <v>0</v>
      </c>
      <c r="E54" s="203">
        <v>0</v>
      </c>
      <c r="F54" s="203">
        <v>0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13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13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13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3"/>
      <c r="TS54" s="13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3"/>
      <c r="UI54" s="13"/>
      <c r="UJ54" s="13"/>
      <c r="UK54" s="13"/>
      <c r="UL54" s="13"/>
      <c r="UM54" s="13"/>
      <c r="UN54" s="13"/>
      <c r="UO54" s="13"/>
      <c r="UP54" s="13"/>
      <c r="UQ54" s="13"/>
      <c r="UR54" s="13"/>
      <c r="US54" s="13"/>
    </row>
    <row r="55" spans="1:565" s="3" customFormat="1" x14ac:dyDescent="0.3">
      <c r="A55" s="106"/>
      <c r="B55" s="111"/>
      <c r="C55" s="71" t="s">
        <v>6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</row>
    <row r="56" spans="1:565" s="3" customFormat="1" x14ac:dyDescent="0.3">
      <c r="A56" s="122" t="s">
        <v>23</v>
      </c>
      <c r="B56" s="123">
        <v>1</v>
      </c>
      <c r="C56" s="70" t="s">
        <v>3</v>
      </c>
      <c r="D56" s="202">
        <v>0</v>
      </c>
      <c r="E56" s="202">
        <v>0</v>
      </c>
      <c r="F56" s="202">
        <v>0</v>
      </c>
      <c r="G56" s="202">
        <v>16.74312460769378</v>
      </c>
      <c r="H56" s="202">
        <v>17.459106866314265</v>
      </c>
      <c r="I56" s="202">
        <v>26.531325706089756</v>
      </c>
      <c r="J56" s="202">
        <v>30.677007674937318</v>
      </c>
      <c r="K56" s="202">
        <v>30.850948438064194</v>
      </c>
      <c r="L56" s="202">
        <v>34.028829251223996</v>
      </c>
      <c r="M56" s="202">
        <v>29.853207442866836</v>
      </c>
      <c r="N56" s="202">
        <v>16.763776884544079</v>
      </c>
      <c r="O56" s="202">
        <v>0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</row>
    <row r="57" spans="1:565" s="3" customFormat="1" x14ac:dyDescent="0.3">
      <c r="A57" s="122"/>
      <c r="B57" s="123"/>
      <c r="C57" s="70" t="s">
        <v>4</v>
      </c>
      <c r="D57" s="202">
        <v>0</v>
      </c>
      <c r="E57" s="202">
        <v>0</v>
      </c>
      <c r="F57" s="202">
        <v>0</v>
      </c>
      <c r="G57" s="202">
        <v>3.9405330340342837</v>
      </c>
      <c r="H57" s="202">
        <v>4.6365269382322776</v>
      </c>
      <c r="I57" s="202">
        <v>6.0143906661747026</v>
      </c>
      <c r="J57" s="202">
        <v>6.0176536608632647</v>
      </c>
      <c r="K57" s="202">
        <v>6.1970159036768591</v>
      </c>
      <c r="L57" s="202">
        <v>6.1762523480833043</v>
      </c>
      <c r="M57" s="202">
        <v>4.9344472795117635</v>
      </c>
      <c r="N57" s="202">
        <v>2.1365578600578474</v>
      </c>
      <c r="O57" s="202">
        <v>0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</row>
    <row r="58" spans="1:565" s="3" customFormat="1" x14ac:dyDescent="0.3">
      <c r="A58" s="122"/>
      <c r="B58" s="123"/>
      <c r="C58" s="70" t="s">
        <v>5</v>
      </c>
      <c r="D58" s="202">
        <v>0</v>
      </c>
      <c r="E58" s="202">
        <v>0</v>
      </c>
      <c r="F58" s="202">
        <v>0</v>
      </c>
      <c r="G58" s="202">
        <v>0.54048181266139728</v>
      </c>
      <c r="H58" s="202">
        <v>0.82202486143852593</v>
      </c>
      <c r="I58" s="202">
        <v>1.1114401742234596</v>
      </c>
      <c r="J58" s="202">
        <v>1.3397133476522927</v>
      </c>
      <c r="K58" s="202">
        <v>1.1022814520140412</v>
      </c>
      <c r="L58" s="202">
        <v>1.0676264443603225</v>
      </c>
      <c r="M58" s="202">
        <v>0.6181585758774556</v>
      </c>
      <c r="N58" s="202">
        <v>0.24320420030033416</v>
      </c>
      <c r="O58" s="202">
        <v>0</v>
      </c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</row>
    <row r="59" spans="1:565" s="3" customFormat="1" x14ac:dyDescent="0.3">
      <c r="A59" s="122"/>
      <c r="B59" s="123"/>
      <c r="C59" s="71" t="s">
        <v>6</v>
      </c>
      <c r="D59" s="72">
        <v>0</v>
      </c>
      <c r="E59" s="72">
        <v>0</v>
      </c>
      <c r="F59" s="72">
        <v>0</v>
      </c>
      <c r="G59" s="72">
        <v>21.224139454389462</v>
      </c>
      <c r="H59" s="72">
        <v>22.917658665985069</v>
      </c>
      <c r="I59" s="72">
        <v>33.657156546487919</v>
      </c>
      <c r="J59" s="72">
        <v>38.034374683452874</v>
      </c>
      <c r="K59" s="72">
        <v>38.15024579375509</v>
      </c>
      <c r="L59" s="72">
        <v>41.27270804366762</v>
      </c>
      <c r="M59" s="72">
        <v>35.405813298256056</v>
      </c>
      <c r="N59" s="72">
        <v>19.143538944902261</v>
      </c>
      <c r="O59" s="74">
        <v>0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</row>
    <row r="60" spans="1:565" s="3" customFormat="1" x14ac:dyDescent="0.3">
      <c r="A60" s="110" t="s">
        <v>41</v>
      </c>
      <c r="B60" s="110"/>
      <c r="C60" s="53" t="s">
        <v>3</v>
      </c>
      <c r="D60" s="58">
        <v>316.59585735843552</v>
      </c>
      <c r="E60" s="58">
        <v>349.39965828375546</v>
      </c>
      <c r="F60" s="58">
        <v>310.75673265966731</v>
      </c>
      <c r="G60" s="58">
        <v>348.61842472627632</v>
      </c>
      <c r="H60" s="58">
        <v>384.63235334533931</v>
      </c>
      <c r="I60" s="58">
        <v>455.48916729196816</v>
      </c>
      <c r="J60" s="58">
        <v>475.6083118541996</v>
      </c>
      <c r="K60" s="58">
        <v>500.89024667461763</v>
      </c>
      <c r="L60" s="58">
        <v>502.94138325335456</v>
      </c>
      <c r="M60" s="58">
        <v>403.71543392661306</v>
      </c>
      <c r="N60" s="58">
        <v>380.30628940149955</v>
      </c>
      <c r="O60" s="58">
        <v>286.86633676665264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</row>
    <row r="61" spans="1:565" s="3" customFormat="1" x14ac:dyDescent="0.3">
      <c r="A61" s="110"/>
      <c r="B61" s="110"/>
      <c r="C61" s="53" t="s">
        <v>4</v>
      </c>
      <c r="D61" s="58">
        <v>81.325968875671762</v>
      </c>
      <c r="E61" s="58">
        <v>88.376850909512285</v>
      </c>
      <c r="F61" s="58">
        <v>89.964979005301231</v>
      </c>
      <c r="G61" s="58">
        <v>82.023878377644181</v>
      </c>
      <c r="H61" s="58">
        <v>98.982152964262085</v>
      </c>
      <c r="I61" s="58">
        <v>132.67533711334156</v>
      </c>
      <c r="J61" s="58">
        <v>131.56910083008771</v>
      </c>
      <c r="K61" s="58">
        <v>118.74760200896546</v>
      </c>
      <c r="L61" s="58">
        <v>112.23344043332119</v>
      </c>
      <c r="M61" s="58">
        <v>98.457826510240992</v>
      </c>
      <c r="N61" s="58">
        <v>92.370001305192389</v>
      </c>
      <c r="O61" s="58">
        <v>77.078350299297071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</row>
    <row r="62" spans="1:565" s="3" customFormat="1" x14ac:dyDescent="0.3">
      <c r="A62" s="110"/>
      <c r="B62" s="110"/>
      <c r="C62" s="53" t="s">
        <v>5</v>
      </c>
      <c r="D62" s="58">
        <v>89.383910122925755</v>
      </c>
      <c r="E62" s="58">
        <v>68.479676997981755</v>
      </c>
      <c r="F62" s="58">
        <v>86.910917041035589</v>
      </c>
      <c r="G62" s="58">
        <v>101.63292795393147</v>
      </c>
      <c r="H62" s="58">
        <v>98.902957352232534</v>
      </c>
      <c r="I62" s="58">
        <v>109.85759728993294</v>
      </c>
      <c r="J62" s="58">
        <v>108.04119927525826</v>
      </c>
      <c r="K62" s="58">
        <v>109.1723628710982</v>
      </c>
      <c r="L62" s="58">
        <v>99.55026966908089</v>
      </c>
      <c r="M62" s="58">
        <v>99.676265733141207</v>
      </c>
      <c r="N62" s="58">
        <v>86.326019046019667</v>
      </c>
      <c r="O62" s="58">
        <v>88.227672167158502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</row>
    <row r="63" spans="1:565" s="3" customFormat="1" x14ac:dyDescent="0.3">
      <c r="A63" s="110"/>
      <c r="B63" s="110"/>
      <c r="C63" s="53" t="s">
        <v>6</v>
      </c>
      <c r="D63" s="54">
        <v>487.30573635703308</v>
      </c>
      <c r="E63" s="54">
        <v>506.25618619124953</v>
      </c>
      <c r="F63" s="54">
        <v>487.63262870600414</v>
      </c>
      <c r="G63" s="54">
        <v>532.2752310578519</v>
      </c>
      <c r="H63" s="54">
        <v>582.51746366183397</v>
      </c>
      <c r="I63" s="54">
        <v>698.02210169524267</v>
      </c>
      <c r="J63" s="54">
        <v>715.21861195954557</v>
      </c>
      <c r="K63" s="54">
        <v>728.81021155468136</v>
      </c>
      <c r="L63" s="54">
        <v>714.7250933557566</v>
      </c>
      <c r="M63" s="54">
        <v>601.84952616999522</v>
      </c>
      <c r="N63" s="54">
        <v>559.00230975271165</v>
      </c>
      <c r="O63" s="54">
        <v>452.17235923310824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</row>
    <row r="64" spans="1:565" s="3" customFormat="1" x14ac:dyDescent="0.3">
      <c r="A64" s="14"/>
      <c r="B64" s="14"/>
      <c r="C64" s="14"/>
      <c r="D64" s="38"/>
      <c r="E64" s="38"/>
      <c r="F64" s="38"/>
      <c r="G64" s="38"/>
      <c r="H64" s="38"/>
      <c r="I64" s="38"/>
      <c r="J64" s="38"/>
      <c r="K64" s="39"/>
      <c r="L64" s="38"/>
      <c r="M64" s="38"/>
      <c r="N64" s="38"/>
      <c r="O64" s="38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</row>
    <row r="65" spans="1:565" s="3" customFormat="1" ht="30.6" customHeight="1" x14ac:dyDescent="0.3">
      <c r="A65" s="120" t="s">
        <v>42</v>
      </c>
      <c r="B65" s="120"/>
      <c r="C65" s="120"/>
      <c r="D65" s="56">
        <v>493.73565087703309</v>
      </c>
      <c r="E65" s="56">
        <v>512.8259321512495</v>
      </c>
      <c r="F65" s="56">
        <v>493.90073742600413</v>
      </c>
      <c r="G65" s="56">
        <v>539.12623753785192</v>
      </c>
      <c r="H65" s="56">
        <v>589.62294780183402</v>
      </c>
      <c r="I65" s="56">
        <v>708.00614433524265</v>
      </c>
      <c r="J65" s="56">
        <v>723.71656999954553</v>
      </c>
      <c r="K65" s="56">
        <v>737.56890743468136</v>
      </c>
      <c r="L65" s="56">
        <v>721.7699864957566</v>
      </c>
      <c r="M65" s="56">
        <v>610.37930112999527</v>
      </c>
      <c r="N65" s="56">
        <v>566.2025916527117</v>
      </c>
      <c r="O65" s="56">
        <v>458.66318183310824</v>
      </c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</row>
    <row r="66" spans="1:565" s="3" customFormat="1" x14ac:dyDescent="0.3">
      <c r="A66" s="14"/>
      <c r="B66" s="14"/>
      <c r="C66" s="14"/>
      <c r="D66" s="15"/>
      <c r="E66" s="15"/>
      <c r="F66" s="15"/>
      <c r="G66" s="15"/>
      <c r="H66" s="15"/>
      <c r="I66" s="15"/>
      <c r="J66" s="15"/>
      <c r="K66" s="16"/>
      <c r="L66" s="15"/>
      <c r="M66" s="15"/>
      <c r="N66" s="15"/>
      <c r="O66" s="15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  <c r="IW66" s="13"/>
      <c r="IX66" s="13"/>
      <c r="IY66" s="13"/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  <c r="MY66" s="13"/>
      <c r="MZ66" s="13"/>
      <c r="NA66" s="13"/>
      <c r="NB66" s="13"/>
      <c r="NC66" s="13"/>
      <c r="ND66" s="13"/>
      <c r="NE66" s="13"/>
      <c r="NF66" s="13"/>
      <c r="NG66" s="13"/>
      <c r="NH66" s="13"/>
      <c r="NI66" s="13"/>
      <c r="NJ66" s="13"/>
      <c r="NK66" s="13"/>
      <c r="NL66" s="13"/>
      <c r="NM66" s="13"/>
      <c r="NN66" s="13"/>
      <c r="NO66" s="13"/>
      <c r="NP66" s="13"/>
      <c r="NQ66" s="13"/>
      <c r="NR66" s="13"/>
      <c r="NS66" s="13"/>
      <c r="NT66" s="13"/>
      <c r="NU66" s="13"/>
      <c r="NV66" s="13"/>
      <c r="NW66" s="13"/>
      <c r="NX66" s="13"/>
      <c r="NY66" s="13"/>
      <c r="NZ66" s="13"/>
      <c r="OA66" s="13"/>
      <c r="OB66" s="13"/>
      <c r="OC66" s="13"/>
      <c r="OD66" s="13"/>
      <c r="OE66" s="13"/>
      <c r="OF66" s="13"/>
      <c r="OG66" s="13"/>
      <c r="OH66" s="13"/>
      <c r="OI66" s="13"/>
      <c r="OJ66" s="13"/>
      <c r="OK66" s="13"/>
      <c r="OL66" s="13"/>
      <c r="OM66" s="13"/>
      <c r="ON66" s="13"/>
      <c r="OO66" s="13"/>
      <c r="OP66" s="13"/>
      <c r="OQ66" s="13"/>
      <c r="OR66" s="13"/>
      <c r="OS66" s="13"/>
      <c r="OT66" s="13"/>
      <c r="OU66" s="13"/>
      <c r="OV66" s="13"/>
      <c r="OW66" s="13"/>
      <c r="OX66" s="13"/>
      <c r="OY66" s="13"/>
      <c r="OZ66" s="13"/>
      <c r="PA66" s="13"/>
      <c r="PB66" s="13"/>
      <c r="PC66" s="13"/>
      <c r="PD66" s="13"/>
      <c r="PE66" s="13"/>
      <c r="PF66" s="13"/>
      <c r="PG66" s="13"/>
      <c r="PH66" s="13"/>
      <c r="PI66" s="13"/>
      <c r="PJ66" s="13"/>
      <c r="PK66" s="13"/>
      <c r="PL66" s="13"/>
      <c r="PM66" s="13"/>
      <c r="PN66" s="13"/>
      <c r="PO66" s="13"/>
      <c r="PP66" s="13"/>
      <c r="PQ66" s="13"/>
      <c r="PR66" s="13"/>
      <c r="PS66" s="13"/>
      <c r="PT66" s="13"/>
      <c r="PU66" s="13"/>
      <c r="PV66" s="13"/>
      <c r="PW66" s="13"/>
      <c r="PX66" s="13"/>
      <c r="PY66" s="13"/>
      <c r="PZ66" s="13"/>
      <c r="QA66" s="13"/>
      <c r="QB66" s="13"/>
      <c r="QC66" s="13"/>
      <c r="QD66" s="13"/>
      <c r="QE66" s="13"/>
      <c r="QF66" s="13"/>
      <c r="QG66" s="13"/>
      <c r="QH66" s="13"/>
      <c r="QI66" s="13"/>
      <c r="QJ66" s="13"/>
      <c r="QK66" s="13"/>
      <c r="QL66" s="13"/>
      <c r="QM66" s="13"/>
      <c r="QN66" s="13"/>
      <c r="QO66" s="13"/>
      <c r="QP66" s="13"/>
      <c r="QQ66" s="13"/>
      <c r="QR66" s="13"/>
      <c r="QS66" s="13"/>
      <c r="QT66" s="13"/>
      <c r="QU66" s="13"/>
      <c r="QV66" s="13"/>
      <c r="QW66" s="13"/>
      <c r="QX66" s="13"/>
      <c r="QY66" s="13"/>
      <c r="QZ66" s="13"/>
      <c r="RA66" s="13"/>
      <c r="RB66" s="13"/>
      <c r="RC66" s="13"/>
      <c r="RD66" s="13"/>
      <c r="RE66" s="13"/>
      <c r="RF66" s="13"/>
      <c r="RG66" s="13"/>
      <c r="RH66" s="13"/>
      <c r="RI66" s="13"/>
      <c r="RJ66" s="13"/>
      <c r="RK66" s="13"/>
      <c r="RL66" s="13"/>
      <c r="RM66" s="13"/>
      <c r="RN66" s="13"/>
      <c r="RO66" s="13"/>
      <c r="RP66" s="13"/>
      <c r="RQ66" s="13"/>
      <c r="RR66" s="13"/>
      <c r="RS66" s="13"/>
      <c r="RT66" s="13"/>
      <c r="RU66" s="13"/>
      <c r="RV66" s="13"/>
      <c r="RW66" s="13"/>
      <c r="RX66" s="13"/>
      <c r="RY66" s="13"/>
      <c r="RZ66" s="13"/>
      <c r="SA66" s="13"/>
      <c r="SB66" s="13"/>
      <c r="SC66" s="13"/>
      <c r="SD66" s="13"/>
      <c r="SE66" s="13"/>
      <c r="SF66" s="13"/>
      <c r="SG66" s="13"/>
      <c r="SH66" s="13"/>
      <c r="SI66" s="13"/>
      <c r="SJ66" s="13"/>
      <c r="SK66" s="13"/>
      <c r="SL66" s="13"/>
      <c r="SM66" s="13"/>
      <c r="SN66" s="13"/>
      <c r="SO66" s="13"/>
      <c r="SP66" s="13"/>
      <c r="SQ66" s="13"/>
      <c r="SR66" s="13"/>
      <c r="SS66" s="13"/>
      <c r="ST66" s="13"/>
      <c r="SU66" s="13"/>
      <c r="SV66" s="13"/>
      <c r="SW66" s="13"/>
      <c r="SX66" s="13"/>
      <c r="SY66" s="13"/>
      <c r="SZ66" s="13"/>
      <c r="TA66" s="13"/>
      <c r="TB66" s="13"/>
      <c r="TC66" s="13"/>
      <c r="TD66" s="13"/>
      <c r="TE66" s="13"/>
      <c r="TF66" s="13"/>
      <c r="TG66" s="13"/>
      <c r="TH66" s="13"/>
      <c r="TI66" s="13"/>
      <c r="TJ66" s="13"/>
      <c r="TK66" s="13"/>
      <c r="TL66" s="13"/>
      <c r="TM66" s="13"/>
      <c r="TN66" s="13"/>
      <c r="TO66" s="13"/>
      <c r="TP66" s="13"/>
      <c r="TQ66" s="13"/>
      <c r="TR66" s="13"/>
      <c r="TS66" s="13"/>
      <c r="TT66" s="13"/>
      <c r="TU66" s="13"/>
      <c r="TV66" s="13"/>
      <c r="TW66" s="13"/>
      <c r="TX66" s="13"/>
      <c r="TY66" s="13"/>
      <c r="TZ66" s="13"/>
      <c r="UA66" s="13"/>
      <c r="UB66" s="13"/>
      <c r="UC66" s="13"/>
      <c r="UD66" s="13"/>
      <c r="UE66" s="13"/>
      <c r="UF66" s="13"/>
      <c r="UG66" s="13"/>
      <c r="UH66" s="13"/>
      <c r="UI66" s="13"/>
      <c r="UJ66" s="13"/>
      <c r="UK66" s="13"/>
      <c r="UL66" s="13"/>
      <c r="UM66" s="13"/>
      <c r="UN66" s="13"/>
      <c r="UO66" s="13"/>
      <c r="UP66" s="13"/>
      <c r="UQ66" s="13"/>
      <c r="UR66" s="13"/>
      <c r="US66" s="13"/>
    </row>
    <row r="67" spans="1:565" s="3" customFormat="1" x14ac:dyDescent="0.3">
      <c r="A67" s="14"/>
      <c r="B67" s="14"/>
      <c r="C67" s="14"/>
      <c r="D67" s="15"/>
      <c r="E67" s="15"/>
      <c r="F67" s="15"/>
      <c r="G67" s="15"/>
      <c r="H67" s="15"/>
      <c r="I67" s="15"/>
      <c r="J67" s="15"/>
      <c r="K67" s="16"/>
      <c r="L67" s="15"/>
      <c r="M67" s="15"/>
      <c r="N67" s="15"/>
      <c r="O67" s="15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  <c r="IW67" s="13"/>
      <c r="IX67" s="13"/>
      <c r="IY67" s="13"/>
      <c r="IZ67" s="13"/>
      <c r="JA67" s="13"/>
      <c r="JB67" s="13"/>
      <c r="JC67" s="13"/>
      <c r="JD67" s="13"/>
      <c r="JE67" s="13"/>
      <c r="JF67" s="13"/>
      <c r="JG67" s="13"/>
      <c r="JH67" s="13"/>
      <c r="JI67" s="13"/>
      <c r="JJ67" s="13"/>
      <c r="JK67" s="13"/>
      <c r="JL67" s="13"/>
      <c r="JM67" s="13"/>
      <c r="JN67" s="13"/>
      <c r="JO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  <c r="MY67" s="13"/>
      <c r="MZ67" s="13"/>
      <c r="NA67" s="13"/>
      <c r="NB67" s="13"/>
      <c r="NC67" s="13"/>
      <c r="ND67" s="13"/>
      <c r="NE67" s="13"/>
      <c r="NF67" s="13"/>
      <c r="NG67" s="13"/>
      <c r="NH67" s="13"/>
      <c r="NI67" s="13"/>
      <c r="NJ67" s="13"/>
      <c r="NK67" s="13"/>
      <c r="NL67" s="13"/>
      <c r="NM67" s="13"/>
      <c r="NN67" s="13"/>
      <c r="NO67" s="13"/>
      <c r="NP67" s="13"/>
      <c r="NQ67" s="13"/>
      <c r="NR67" s="13"/>
      <c r="NS67" s="13"/>
      <c r="NT67" s="13"/>
      <c r="NU67" s="13"/>
      <c r="NV67" s="13"/>
      <c r="NW67" s="13"/>
      <c r="NX67" s="13"/>
      <c r="NY67" s="13"/>
      <c r="NZ67" s="13"/>
      <c r="OA67" s="13"/>
      <c r="OB67" s="13"/>
      <c r="OC67" s="13"/>
      <c r="OD67" s="13"/>
      <c r="OE67" s="13"/>
      <c r="OF67" s="13"/>
      <c r="OG67" s="13"/>
      <c r="OH67" s="13"/>
      <c r="OI67" s="13"/>
      <c r="OJ67" s="13"/>
      <c r="OK67" s="13"/>
      <c r="OL67" s="13"/>
      <c r="OM67" s="13"/>
      <c r="ON67" s="13"/>
      <c r="OO67" s="13"/>
      <c r="OP67" s="13"/>
      <c r="OQ67" s="13"/>
      <c r="OR67" s="13"/>
      <c r="OS67" s="13"/>
      <c r="OT67" s="13"/>
      <c r="OU67" s="13"/>
      <c r="OV67" s="13"/>
      <c r="OW67" s="13"/>
      <c r="OX67" s="13"/>
      <c r="OY67" s="13"/>
      <c r="OZ67" s="13"/>
      <c r="PA67" s="13"/>
      <c r="PB67" s="13"/>
      <c r="PC67" s="13"/>
      <c r="PD67" s="13"/>
      <c r="PE67" s="13"/>
      <c r="PF67" s="13"/>
      <c r="PG67" s="13"/>
      <c r="PH67" s="13"/>
      <c r="PI67" s="13"/>
      <c r="PJ67" s="13"/>
      <c r="PK67" s="13"/>
      <c r="PL67" s="13"/>
      <c r="PM67" s="13"/>
      <c r="PN67" s="13"/>
      <c r="PO67" s="13"/>
      <c r="PP67" s="13"/>
      <c r="PQ67" s="13"/>
      <c r="PR67" s="13"/>
      <c r="PS67" s="13"/>
      <c r="PT67" s="13"/>
      <c r="PU67" s="13"/>
      <c r="PV67" s="13"/>
      <c r="PW67" s="13"/>
      <c r="PX67" s="13"/>
      <c r="PY67" s="13"/>
      <c r="PZ67" s="13"/>
      <c r="QA67" s="13"/>
      <c r="QB67" s="13"/>
      <c r="QC67" s="13"/>
      <c r="QD67" s="13"/>
      <c r="QE67" s="13"/>
      <c r="QF67" s="13"/>
      <c r="QG67" s="13"/>
      <c r="QH67" s="13"/>
      <c r="QI67" s="13"/>
      <c r="QJ67" s="13"/>
      <c r="QK67" s="13"/>
      <c r="QL67" s="13"/>
      <c r="QM67" s="13"/>
      <c r="QN67" s="13"/>
      <c r="QO67" s="13"/>
      <c r="QP67" s="13"/>
      <c r="QQ67" s="13"/>
      <c r="QR67" s="13"/>
      <c r="QS67" s="13"/>
      <c r="QT67" s="13"/>
      <c r="QU67" s="13"/>
      <c r="QV67" s="13"/>
      <c r="QW67" s="13"/>
      <c r="QX67" s="13"/>
      <c r="QY67" s="13"/>
      <c r="QZ67" s="13"/>
      <c r="RA67" s="13"/>
      <c r="RB67" s="13"/>
      <c r="RC67" s="13"/>
      <c r="RD67" s="13"/>
      <c r="RE67" s="13"/>
      <c r="RF67" s="13"/>
      <c r="RG67" s="13"/>
      <c r="RH67" s="13"/>
      <c r="RI67" s="13"/>
      <c r="RJ67" s="13"/>
      <c r="RK67" s="13"/>
      <c r="RL67" s="13"/>
      <c r="RM67" s="13"/>
      <c r="RN67" s="13"/>
      <c r="RO67" s="13"/>
      <c r="RP67" s="13"/>
      <c r="RQ67" s="13"/>
      <c r="RR67" s="13"/>
      <c r="RS67" s="13"/>
      <c r="RT67" s="13"/>
      <c r="RU67" s="13"/>
      <c r="RV67" s="13"/>
      <c r="RW67" s="13"/>
      <c r="RX67" s="13"/>
      <c r="RY67" s="13"/>
      <c r="RZ67" s="13"/>
      <c r="SA67" s="13"/>
      <c r="SB67" s="13"/>
      <c r="SC67" s="13"/>
      <c r="SD67" s="13"/>
      <c r="SE67" s="13"/>
      <c r="SF67" s="13"/>
      <c r="SG67" s="13"/>
      <c r="SH67" s="13"/>
      <c r="SI67" s="13"/>
      <c r="SJ67" s="13"/>
      <c r="SK67" s="13"/>
      <c r="SL67" s="13"/>
      <c r="SM67" s="13"/>
      <c r="SN67" s="13"/>
      <c r="SO67" s="13"/>
      <c r="SP67" s="13"/>
      <c r="SQ67" s="13"/>
      <c r="SR67" s="13"/>
      <c r="SS67" s="13"/>
      <c r="ST67" s="13"/>
      <c r="SU67" s="13"/>
      <c r="SV67" s="13"/>
      <c r="SW67" s="13"/>
      <c r="SX67" s="13"/>
      <c r="SY67" s="13"/>
      <c r="SZ67" s="13"/>
      <c r="TA67" s="13"/>
      <c r="TB67" s="13"/>
      <c r="TC67" s="13"/>
      <c r="TD67" s="13"/>
      <c r="TE67" s="13"/>
      <c r="TF67" s="13"/>
      <c r="TG67" s="13"/>
      <c r="TH67" s="13"/>
      <c r="TI67" s="13"/>
      <c r="TJ67" s="13"/>
      <c r="TK67" s="13"/>
      <c r="TL67" s="13"/>
      <c r="TM67" s="13"/>
      <c r="TN67" s="13"/>
      <c r="TO67" s="13"/>
      <c r="TP67" s="13"/>
      <c r="TQ67" s="13"/>
      <c r="TR67" s="13"/>
      <c r="TS67" s="13"/>
      <c r="TT67" s="13"/>
      <c r="TU67" s="13"/>
      <c r="TV67" s="13"/>
      <c r="TW67" s="13"/>
      <c r="TX67" s="13"/>
      <c r="TY67" s="13"/>
      <c r="TZ67" s="13"/>
      <c r="UA67" s="13"/>
      <c r="UB67" s="13"/>
      <c r="UC67" s="13"/>
      <c r="UD67" s="13"/>
      <c r="UE67" s="13"/>
      <c r="UF67" s="13"/>
      <c r="UG67" s="13"/>
      <c r="UH67" s="13"/>
      <c r="UI67" s="13"/>
      <c r="UJ67" s="13"/>
      <c r="UK67" s="13"/>
      <c r="UL67" s="13"/>
      <c r="UM67" s="13"/>
      <c r="UN67" s="13"/>
      <c r="UO67" s="13"/>
      <c r="UP67" s="13"/>
      <c r="UQ67" s="13"/>
      <c r="UR67" s="13"/>
      <c r="US67" s="13"/>
    </row>
    <row r="68" spans="1:565" ht="15.6" customHeight="1" x14ac:dyDescent="0.3">
      <c r="A68" s="107" t="s">
        <v>8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9"/>
    </row>
    <row r="69" spans="1:565" ht="15.6" customHeight="1" x14ac:dyDescent="0.3">
      <c r="A69" s="107" t="s">
        <v>9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9"/>
    </row>
    <row r="70" spans="1:565" x14ac:dyDescent="0.3">
      <c r="K70" s="13"/>
    </row>
    <row r="71" spans="1:565" x14ac:dyDescent="0.3">
      <c r="K71" s="13"/>
    </row>
    <row r="72" spans="1:565" x14ac:dyDescent="0.3">
      <c r="K72" s="13"/>
    </row>
  </sheetData>
  <mergeCells count="33">
    <mergeCell ref="A1:O1"/>
    <mergeCell ref="A2:O2"/>
    <mergeCell ref="B10:B13"/>
    <mergeCell ref="A65:C65"/>
    <mergeCell ref="B28:B31"/>
    <mergeCell ref="A28:A31"/>
    <mergeCell ref="B52:B55"/>
    <mergeCell ref="A52:A55"/>
    <mergeCell ref="A56:A59"/>
    <mergeCell ref="B56:B59"/>
    <mergeCell ref="A60:B63"/>
    <mergeCell ref="B40:B43"/>
    <mergeCell ref="A40:A43"/>
    <mergeCell ref="B44:B47"/>
    <mergeCell ref="A44:A47"/>
    <mergeCell ref="B18:B21"/>
    <mergeCell ref="A18:A21"/>
    <mergeCell ref="A10:A13"/>
    <mergeCell ref="B36:B39"/>
    <mergeCell ref="A36:A39"/>
    <mergeCell ref="A32:A35"/>
    <mergeCell ref="B32:B35"/>
    <mergeCell ref="A3:O3"/>
    <mergeCell ref="A4:O4"/>
    <mergeCell ref="B6:B9"/>
    <mergeCell ref="A6:A9"/>
    <mergeCell ref="B14:B17"/>
    <mergeCell ref="A14:A17"/>
    <mergeCell ref="A48:A51"/>
    <mergeCell ref="A68:O68"/>
    <mergeCell ref="A69:O69"/>
    <mergeCell ref="A22:B25"/>
    <mergeCell ref="B48:B51"/>
  </mergeCells>
  <pageMargins left="0.7" right="0.7" top="0.75" bottom="0.75" header="0.3" footer="0.3"/>
  <pageSetup paperSize="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8"/>
  <sheetViews>
    <sheetView topLeftCell="A33" zoomScale="95" zoomScaleNormal="95" workbookViewId="0">
      <selection activeCell="D40" sqref="D40"/>
    </sheetView>
  </sheetViews>
  <sheetFormatPr defaultColWidth="11" defaultRowHeight="15.6" x14ac:dyDescent="0.3"/>
  <cols>
    <col min="1" max="1" width="50.19921875" customWidth="1"/>
    <col min="2" max="2" width="8.5" bestFit="1" customWidth="1"/>
    <col min="3" max="3" width="20.3984375" bestFit="1" customWidth="1"/>
    <col min="4" max="4" width="6.3984375" bestFit="1" customWidth="1"/>
    <col min="5" max="5" width="6.09765625" bestFit="1" customWidth="1"/>
    <col min="6" max="7" width="6.3984375" bestFit="1" customWidth="1"/>
    <col min="8" max="8" width="6.69921875" bestFit="1" customWidth="1"/>
    <col min="9" max="10" width="6.3984375" bestFit="1" customWidth="1"/>
    <col min="11" max="11" width="6.19921875" style="1" bestFit="1" customWidth="1"/>
    <col min="12" max="12" width="6.09765625" bestFit="1" customWidth="1"/>
    <col min="13" max="14" width="6.3984375" bestFit="1" customWidth="1"/>
    <col min="15" max="15" width="6.09765625" bestFit="1" customWidth="1"/>
  </cols>
  <sheetData>
    <row r="1" spans="1:15" x14ac:dyDescent="0.3">
      <c r="A1" s="142" t="s">
        <v>30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33" customHeight="1" x14ac:dyDescent="0.3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31.8" customHeight="1" x14ac:dyDescent="0.3">
      <c r="A3" s="143" t="s">
        <v>27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x14ac:dyDescent="0.3">
      <c r="A4" s="144" t="s">
        <v>16</v>
      </c>
      <c r="B4" s="145"/>
      <c r="C4" s="146">
        <v>1.0509999999999999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1:15" x14ac:dyDescent="0.3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1"/>
    </row>
    <row r="6" spans="1:15" ht="28.8" x14ac:dyDescent="0.3">
      <c r="A6" s="52" t="s">
        <v>35</v>
      </c>
      <c r="B6" s="59" t="s">
        <v>1</v>
      </c>
      <c r="C6" s="29" t="s">
        <v>2</v>
      </c>
      <c r="D6" s="31">
        <v>45310</v>
      </c>
      <c r="E6" s="31">
        <v>45341</v>
      </c>
      <c r="F6" s="31">
        <v>45370</v>
      </c>
      <c r="G6" s="31">
        <v>45401</v>
      </c>
      <c r="H6" s="31">
        <v>45431</v>
      </c>
      <c r="I6" s="31">
        <v>45462</v>
      </c>
      <c r="J6" s="31">
        <v>45492</v>
      </c>
      <c r="K6" s="31">
        <v>45523</v>
      </c>
      <c r="L6" s="31">
        <v>45554</v>
      </c>
      <c r="M6" s="31">
        <v>45584</v>
      </c>
      <c r="N6" s="31">
        <v>45615</v>
      </c>
      <c r="O6" s="31">
        <v>45645</v>
      </c>
    </row>
    <row r="7" spans="1:15" ht="15.6" customHeight="1" x14ac:dyDescent="0.3">
      <c r="A7" s="125" t="s">
        <v>11</v>
      </c>
      <c r="B7" s="137">
        <v>0</v>
      </c>
      <c r="C7" s="64" t="s">
        <v>3</v>
      </c>
      <c r="D7" s="75">
        <f>'SCE 2024 DR Allocations'!D6*'SCE 2024 DR Allocations wDLF'!$C$4</f>
        <v>1.15926775604</v>
      </c>
      <c r="E7" s="75">
        <f>'SCE 2024 DR Allocations'!E6*'SCE 2024 DR Allocations wDLF'!$C$4</f>
        <v>1.2221101149599998</v>
      </c>
      <c r="F7" s="75">
        <f>'SCE 2024 DR Allocations'!F6*'SCE 2024 DR Allocations wDLF'!$C$4</f>
        <v>0.76351738453999995</v>
      </c>
      <c r="G7" s="75">
        <f>'SCE 2024 DR Allocations'!G6*'SCE 2024 DR Allocations wDLF'!$C$4</f>
        <v>0.85740565286000003</v>
      </c>
      <c r="H7" s="75">
        <f>'SCE 2024 DR Allocations'!H6*'SCE 2024 DR Allocations wDLF'!$C$4</f>
        <v>0.85446531219999999</v>
      </c>
      <c r="I7" s="75">
        <f>'SCE 2024 DR Allocations'!I6*'SCE 2024 DR Allocations wDLF'!$C$4</f>
        <v>1.5699785239799999</v>
      </c>
      <c r="J7" s="75">
        <f>'SCE 2024 DR Allocations'!J6*'SCE 2024 DR Allocations wDLF'!$C$4</f>
        <v>1.6578476101999999</v>
      </c>
      <c r="K7" s="75">
        <f>'SCE 2024 DR Allocations'!K6*'SCE 2024 DR Allocations wDLF'!$C$4</f>
        <v>1.7258786930600001</v>
      </c>
      <c r="L7" s="75">
        <f>'SCE 2024 DR Allocations'!L6*'SCE 2024 DR Allocations wDLF'!$C$4</f>
        <v>1.7493639186600001</v>
      </c>
      <c r="M7" s="75">
        <f>'SCE 2024 DR Allocations'!M6*'SCE 2024 DR Allocations wDLF'!$C$4</f>
        <v>1.5398297061399997</v>
      </c>
      <c r="N7" s="75">
        <f>'SCE 2024 DR Allocations'!N6*'SCE 2024 DR Allocations wDLF'!$C$4</f>
        <v>1.3459507902399996</v>
      </c>
      <c r="O7" s="75">
        <f>'SCE 2024 DR Allocations'!O6*'SCE 2024 DR Allocations wDLF'!$C$4</f>
        <v>1.26475036208</v>
      </c>
    </row>
    <row r="8" spans="1:15" x14ac:dyDescent="0.3">
      <c r="A8" s="126"/>
      <c r="B8" s="138"/>
      <c r="C8" s="64" t="s">
        <v>4</v>
      </c>
      <c r="D8" s="75">
        <f>'SCE 2024 DR Allocations'!D7*'SCE 2024 DR Allocations wDLF'!$C$4</f>
        <v>0.22668417827999998</v>
      </c>
      <c r="E8" s="75">
        <f>'SCE 2024 DR Allocations'!E7*'SCE 2024 DR Allocations wDLF'!$C$4</f>
        <v>0.23327977081999998</v>
      </c>
      <c r="F8" s="75">
        <f>'SCE 2024 DR Allocations'!F7*'SCE 2024 DR Allocations wDLF'!$C$4</f>
        <v>0.24275655373999999</v>
      </c>
      <c r="G8" s="75">
        <f>'SCE 2024 DR Allocations'!G7*'SCE 2024 DR Allocations wDLF'!$C$4</f>
        <v>0.28933681067999995</v>
      </c>
      <c r="H8" s="75">
        <f>'SCE 2024 DR Allocations'!H7*'SCE 2024 DR Allocations wDLF'!$C$4</f>
        <v>0.33788956339999998</v>
      </c>
      <c r="I8" s="75">
        <f>'SCE 2024 DR Allocations'!I7*'SCE 2024 DR Allocations wDLF'!$C$4</f>
        <v>0.38083291891999999</v>
      </c>
      <c r="J8" s="75">
        <f>'SCE 2024 DR Allocations'!J7*'SCE 2024 DR Allocations wDLF'!$C$4</f>
        <v>0.39332563041999996</v>
      </c>
      <c r="K8" s="75">
        <f>'SCE 2024 DR Allocations'!K7*'SCE 2024 DR Allocations wDLF'!$C$4</f>
        <v>0.40466732875999994</v>
      </c>
      <c r="L8" s="75">
        <f>'SCE 2024 DR Allocations'!L7*'SCE 2024 DR Allocations wDLF'!$C$4</f>
        <v>0.36692114722000002</v>
      </c>
      <c r="M8" s="75">
        <f>'SCE 2024 DR Allocations'!M7*'SCE 2024 DR Allocations wDLF'!$C$4</f>
        <v>0.28876632788000001</v>
      </c>
      <c r="N8" s="75">
        <f>'SCE 2024 DR Allocations'!N7*'SCE 2024 DR Allocations wDLF'!$C$4</f>
        <v>0.23036198461999999</v>
      </c>
      <c r="O8" s="75">
        <f>'SCE 2024 DR Allocations'!O7*'SCE 2024 DR Allocations wDLF'!$C$4</f>
        <v>0.2350356555</v>
      </c>
    </row>
    <row r="9" spans="1:15" x14ac:dyDescent="0.3">
      <c r="A9" s="126"/>
      <c r="B9" s="138"/>
      <c r="C9" s="64" t="s">
        <v>5</v>
      </c>
      <c r="D9" s="75">
        <f>'SCE 2024 DR Allocations'!D8*'SCE 2024 DR Allocations wDLF'!$C$4</f>
        <v>9.517708859999998E-3</v>
      </c>
      <c r="E9" s="75">
        <f>'SCE 2024 DR Allocations'!E8*'SCE 2024 DR Allocations wDLF'!$C$4</f>
        <v>1.0142002859999999E-2</v>
      </c>
      <c r="F9" s="75">
        <f>'SCE 2024 DR Allocations'!F8*'SCE 2024 DR Allocations wDLF'!$C$4</f>
        <v>2.3332431219999998E-2</v>
      </c>
      <c r="G9" s="75">
        <f>'SCE 2024 DR Allocations'!G8*'SCE 2024 DR Allocations wDLF'!$C$4</f>
        <v>2.2348274819999996E-2</v>
      </c>
      <c r="H9" s="75">
        <f>'SCE 2024 DR Allocations'!H8*'SCE 2024 DR Allocations wDLF'!$C$4</f>
        <v>2.62283356E-2</v>
      </c>
      <c r="I9" s="75">
        <f>'SCE 2024 DR Allocations'!I8*'SCE 2024 DR Allocations wDLF'!$C$4</f>
        <v>0.12157276441999999</v>
      </c>
      <c r="J9" s="75">
        <f>'SCE 2024 DR Allocations'!J8*'SCE 2024 DR Allocations wDLF'!$C$4</f>
        <v>1.8317059219999998E-2</v>
      </c>
      <c r="K9" s="75">
        <f>'SCE 2024 DR Allocations'!K8*'SCE 2024 DR Allocations wDLF'!$C$4</f>
        <v>8.7354537639999993E-2</v>
      </c>
      <c r="L9" s="75">
        <f>'SCE 2024 DR Allocations'!L8*'SCE 2024 DR Allocations wDLF'!$C$4</f>
        <v>0.13190766781999999</v>
      </c>
      <c r="M9" s="75">
        <f>'SCE 2024 DR Allocations'!M8*'SCE 2024 DR Allocations wDLF'!$C$4</f>
        <v>1.1754993579999999E-2</v>
      </c>
      <c r="N9" s="75">
        <f>'SCE 2024 DR Allocations'!N8*'SCE 2024 DR Allocations wDLF'!$C$4</f>
        <v>8.4953591200000022E-3</v>
      </c>
      <c r="O9" s="75">
        <f>'SCE 2024 DR Allocations'!O8*'SCE 2024 DR Allocations wDLF'!$C$4</f>
        <v>1.0412088839999997E-2</v>
      </c>
    </row>
    <row r="10" spans="1:15" x14ac:dyDescent="0.3">
      <c r="A10" s="127"/>
      <c r="B10" s="139"/>
      <c r="C10" s="64" t="s">
        <v>6</v>
      </c>
      <c r="D10" s="76">
        <f>'SCE 2024 DR Allocations'!D9*'SCE 2024 DR Allocations wDLF'!$C$4</f>
        <v>1.3954695591000001</v>
      </c>
      <c r="E10" s="76">
        <f>'SCE 2024 DR Allocations'!E9*'SCE 2024 DR Allocations wDLF'!$C$4</f>
        <v>1.4655322039399998</v>
      </c>
      <c r="F10" s="76">
        <f>'SCE 2024 DR Allocations'!F9*'SCE 2024 DR Allocations wDLF'!$C$4</f>
        <v>1.02960645358</v>
      </c>
      <c r="G10" s="76">
        <f>'SCE 2024 DR Allocations'!G9*'SCE 2024 DR Allocations wDLF'!$C$4</f>
        <v>1.16909061224</v>
      </c>
      <c r="H10" s="76">
        <f>'SCE 2024 DR Allocations'!H9*'SCE 2024 DR Allocations wDLF'!$C$4</f>
        <v>1.2185831061000001</v>
      </c>
      <c r="I10" s="76">
        <f>'SCE 2024 DR Allocations'!I9*'SCE 2024 DR Allocations wDLF'!$C$4</f>
        <v>2.0723845226199993</v>
      </c>
      <c r="J10" s="76">
        <f>'SCE 2024 DR Allocations'!J9*'SCE 2024 DR Allocations wDLF'!$C$4</f>
        <v>2.0694903418799999</v>
      </c>
      <c r="K10" s="76">
        <f>'SCE 2024 DR Allocations'!K9*'SCE 2024 DR Allocations wDLF'!$C$4</f>
        <v>2.2179004964</v>
      </c>
      <c r="L10" s="76">
        <f>'SCE 2024 DR Allocations'!L9*'SCE 2024 DR Allocations wDLF'!$C$4</f>
        <v>2.2481930700199997</v>
      </c>
      <c r="M10" s="76">
        <f>'SCE 2024 DR Allocations'!M9*'SCE 2024 DR Allocations wDLF'!$C$4</f>
        <v>1.8403508174000001</v>
      </c>
      <c r="N10" s="76">
        <f>'SCE 2024 DR Allocations'!N9*'SCE 2024 DR Allocations wDLF'!$C$4</f>
        <v>1.5848079658199998</v>
      </c>
      <c r="O10" s="76">
        <f>'SCE 2024 DR Allocations'!O9*'SCE 2024 DR Allocations wDLF'!$C$4</f>
        <v>1.5101978541800001</v>
      </c>
    </row>
    <row r="11" spans="1:15" x14ac:dyDescent="0.3">
      <c r="A11" s="125" t="s">
        <v>12</v>
      </c>
      <c r="B11" s="137">
        <v>0</v>
      </c>
      <c r="C11" s="64" t="s">
        <v>3</v>
      </c>
      <c r="D11" s="75">
        <f>'SCE 2024 DR Allocations'!D10*'SCE 2024 DR Allocations wDLF'!$C$4</f>
        <v>0.11943414757999997</v>
      </c>
      <c r="E11" s="75">
        <f>'SCE 2024 DR Allocations'!E10*'SCE 2024 DR Allocations wDLF'!$C$4</f>
        <v>0.11465358999999994</v>
      </c>
      <c r="F11" s="75">
        <f>'SCE 2024 DR Allocations'!F10*'SCE 2024 DR Allocations wDLF'!$C$4</f>
        <v>-0.29191241230000003</v>
      </c>
      <c r="G11" s="75">
        <f>'SCE 2024 DR Allocations'!G10*'SCE 2024 DR Allocations wDLF'!$C$4</f>
        <v>-0.31150420839999998</v>
      </c>
      <c r="H11" s="75">
        <f>'SCE 2024 DR Allocations'!H10*'SCE 2024 DR Allocations wDLF'!$C$4</f>
        <v>-0.32103459231999998</v>
      </c>
      <c r="I11" s="75">
        <f>'SCE 2024 DR Allocations'!I10*'SCE 2024 DR Allocations wDLF'!$C$4</f>
        <v>0.21479539240000001</v>
      </c>
      <c r="J11" s="75">
        <f>'SCE 2024 DR Allocations'!J10*'SCE 2024 DR Allocations wDLF'!$C$4</f>
        <v>6.7728058539999983E-2</v>
      </c>
      <c r="K11" s="75">
        <f>'SCE 2024 DR Allocations'!K10*'SCE 2024 DR Allocations wDLF'!$C$4</f>
        <v>7.0021508699999985E-2</v>
      </c>
      <c r="L11" s="75">
        <f>'SCE 2024 DR Allocations'!L10*'SCE 2024 DR Allocations wDLF'!$C$4</f>
        <v>5.9310263219999992E-2</v>
      </c>
      <c r="M11" s="75">
        <f>'SCE 2024 DR Allocations'!M10*'SCE 2024 DR Allocations wDLF'!$C$4</f>
        <v>0.21575302155999995</v>
      </c>
      <c r="N11" s="75">
        <f>'SCE 2024 DR Allocations'!N10*'SCE 2024 DR Allocations wDLF'!$C$4</f>
        <v>0.17612519267999993</v>
      </c>
      <c r="O11" s="75">
        <f>'SCE 2024 DR Allocations'!O10*'SCE 2024 DR Allocations wDLF'!$C$4</f>
        <v>0.11389794201999995</v>
      </c>
    </row>
    <row r="12" spans="1:15" x14ac:dyDescent="0.3">
      <c r="A12" s="126"/>
      <c r="B12" s="138"/>
      <c r="C12" s="64" t="s">
        <v>4</v>
      </c>
      <c r="D12" s="75">
        <f>'SCE 2024 DR Allocations'!D11*'SCE 2024 DR Allocations wDLF'!$C$4</f>
        <v>0.27261737655999996</v>
      </c>
      <c r="E12" s="75">
        <f>'SCE 2024 DR Allocations'!E11*'SCE 2024 DR Allocations wDLF'!$C$4</f>
        <v>0.27578776009999995</v>
      </c>
      <c r="F12" s="75">
        <f>'SCE 2024 DR Allocations'!F11*'SCE 2024 DR Allocations wDLF'!$C$4</f>
        <v>0.30304231311999996</v>
      </c>
      <c r="G12" s="75">
        <f>'SCE 2024 DR Allocations'!G11*'SCE 2024 DR Allocations wDLF'!$C$4</f>
        <v>0.36975977209999999</v>
      </c>
      <c r="H12" s="75">
        <f>'SCE 2024 DR Allocations'!H11*'SCE 2024 DR Allocations wDLF'!$C$4</f>
        <v>0.40301526186000003</v>
      </c>
      <c r="I12" s="75">
        <f>'SCE 2024 DR Allocations'!I11*'SCE 2024 DR Allocations wDLF'!$C$4</f>
        <v>0.43984314265999996</v>
      </c>
      <c r="J12" s="75">
        <f>'SCE 2024 DR Allocations'!J11*'SCE 2024 DR Allocations wDLF'!$C$4</f>
        <v>0.44073029176</v>
      </c>
      <c r="K12" s="75">
        <f>'SCE 2024 DR Allocations'!K11*'SCE 2024 DR Allocations wDLF'!$C$4</f>
        <v>0.46060650947999987</v>
      </c>
      <c r="L12" s="75">
        <f>'SCE 2024 DR Allocations'!L11*'SCE 2024 DR Allocations wDLF'!$C$4</f>
        <v>0.43332692163999992</v>
      </c>
      <c r="M12" s="75">
        <f>'SCE 2024 DR Allocations'!M11*'SCE 2024 DR Allocations wDLF'!$C$4</f>
        <v>0.35634995799999997</v>
      </c>
      <c r="N12" s="75">
        <f>'SCE 2024 DR Allocations'!N11*'SCE 2024 DR Allocations wDLF'!$C$4</f>
        <v>0.30734723014000004</v>
      </c>
      <c r="O12" s="75">
        <f>'SCE 2024 DR Allocations'!O11*'SCE 2024 DR Allocations wDLF'!$C$4</f>
        <v>0.27919945323999995</v>
      </c>
    </row>
    <row r="13" spans="1:15" x14ac:dyDescent="0.3">
      <c r="A13" s="126"/>
      <c r="B13" s="138"/>
      <c r="C13" s="64" t="s">
        <v>5</v>
      </c>
      <c r="D13" s="75">
        <f>'SCE 2024 DR Allocations'!D12*'SCE 2024 DR Allocations wDLF'!$C$4</f>
        <v>8.0136542899999996E-2</v>
      </c>
      <c r="E13" s="75">
        <f>'SCE 2024 DR Allocations'!E12*'SCE 2024 DR Allocations wDLF'!$C$4</f>
        <v>8.256822057999999E-2</v>
      </c>
      <c r="F13" s="75">
        <f>'SCE 2024 DR Allocations'!F12*'SCE 2024 DR Allocations wDLF'!$C$4</f>
        <v>0.10646859117999999</v>
      </c>
      <c r="G13" s="75">
        <f>'SCE 2024 DR Allocations'!G12*'SCE 2024 DR Allocations wDLF'!$C$4</f>
        <v>0.1157796314</v>
      </c>
      <c r="H13" s="75">
        <f>'SCE 2024 DR Allocations'!H12*'SCE 2024 DR Allocations wDLF'!$C$4</f>
        <v>0.13266367313999999</v>
      </c>
      <c r="I13" s="75">
        <f>'SCE 2024 DR Allocations'!I12*'SCE 2024 DR Allocations wDLF'!$C$4</f>
        <v>0.11699040441999999</v>
      </c>
      <c r="J13" s="75">
        <f>'SCE 2024 DR Allocations'!J12*'SCE 2024 DR Allocations wDLF'!$C$4</f>
        <v>0.12553907026</v>
      </c>
      <c r="K13" s="75">
        <f>'SCE 2024 DR Allocations'!K12*'SCE 2024 DR Allocations wDLF'!$C$4</f>
        <v>0.12304271404</v>
      </c>
      <c r="L13" s="75">
        <f>'SCE 2024 DR Allocations'!L12*'SCE 2024 DR Allocations wDLF'!$C$4</f>
        <v>0.11193929841999999</v>
      </c>
      <c r="M13" s="75">
        <f>'SCE 2024 DR Allocations'!M12*'SCE 2024 DR Allocations wDLF'!$C$4</f>
        <v>9.9002938799999995E-2</v>
      </c>
      <c r="N13" s="75">
        <f>'SCE 2024 DR Allocations'!N12*'SCE 2024 DR Allocations wDLF'!$C$4</f>
        <v>8.3367358939999997E-2</v>
      </c>
      <c r="O13" s="75">
        <f>'SCE 2024 DR Allocations'!O12*'SCE 2024 DR Allocations wDLF'!$C$4</f>
        <v>8.2985930019999987E-2</v>
      </c>
    </row>
    <row r="14" spans="1:15" x14ac:dyDescent="0.3">
      <c r="A14" s="127"/>
      <c r="B14" s="139"/>
      <c r="C14" s="64" t="s">
        <v>6</v>
      </c>
      <c r="D14" s="76">
        <f>'SCE 2024 DR Allocations'!D13*'SCE 2024 DR Allocations wDLF'!$C$4</f>
        <v>0.47218819315999999</v>
      </c>
      <c r="E14" s="76">
        <f>'SCE 2024 DR Allocations'!E13*'SCE 2024 DR Allocations wDLF'!$C$4</f>
        <v>0.47300950762000005</v>
      </c>
      <c r="F14" s="76">
        <f>'SCE 2024 DR Allocations'!F13*'SCE 2024 DR Allocations wDLF'!$C$4</f>
        <v>0.11759842893999999</v>
      </c>
      <c r="G14" s="76">
        <f>'SCE 2024 DR Allocations'!G13*'SCE 2024 DR Allocations wDLF'!$C$4</f>
        <v>0.17403521612</v>
      </c>
      <c r="H14" s="76">
        <f>'SCE 2024 DR Allocations'!H13*'SCE 2024 DR Allocations wDLF'!$C$4</f>
        <v>0.21464430064000001</v>
      </c>
      <c r="I14" s="76">
        <f>'SCE 2024 DR Allocations'!I13*'SCE 2024 DR Allocations wDLF'!$C$4</f>
        <v>0.77162923375999981</v>
      </c>
      <c r="J14" s="76">
        <f>'SCE 2024 DR Allocations'!J13*'SCE 2024 DR Allocations wDLF'!$C$4</f>
        <v>0.63399750463999982</v>
      </c>
      <c r="K14" s="76">
        <f>'SCE 2024 DR Allocations'!K13*'SCE 2024 DR Allocations wDLF'!$C$4</f>
        <v>0.65367079527999994</v>
      </c>
      <c r="L14" s="76">
        <f>'SCE 2024 DR Allocations'!L13*'SCE 2024 DR Allocations wDLF'!$C$4</f>
        <v>0.60457650429999998</v>
      </c>
      <c r="M14" s="76">
        <f>'SCE 2024 DR Allocations'!M13*'SCE 2024 DR Allocations wDLF'!$C$4</f>
        <v>0.67110587631999985</v>
      </c>
      <c r="N14" s="76">
        <f>'SCE 2024 DR Allocations'!N13*'SCE 2024 DR Allocations wDLF'!$C$4</f>
        <v>0.56683978176000005</v>
      </c>
      <c r="O14" s="76">
        <f>'SCE 2024 DR Allocations'!O13*'SCE 2024 DR Allocations wDLF'!$C$4</f>
        <v>0.47608324120000006</v>
      </c>
    </row>
    <row r="15" spans="1:15" s="12" customFormat="1" x14ac:dyDescent="0.3">
      <c r="A15" s="134" t="s">
        <v>7</v>
      </c>
      <c r="B15" s="137">
        <v>0</v>
      </c>
      <c r="C15" s="68" t="s">
        <v>3</v>
      </c>
      <c r="D15" s="75">
        <f>'SCE 2024 DR Allocations'!D14*'SCE 2024 DR Allocations wDLF'!$C$4</f>
        <v>4.3583582679999999</v>
      </c>
      <c r="E15" s="75">
        <f>'SCE 2024 DR Allocations'!E14*'SCE 2024 DR Allocations wDLF'!$C$4</f>
        <v>4.3889598145999997</v>
      </c>
      <c r="F15" s="75">
        <f>'SCE 2024 DR Allocations'!F14*'SCE 2024 DR Allocations wDLF'!$C$4</f>
        <v>4.7009939371999998</v>
      </c>
      <c r="G15" s="75">
        <f>'SCE 2024 DR Allocations'!G14*'SCE 2024 DR Allocations wDLF'!$C$4</f>
        <v>5.0282381317999993</v>
      </c>
      <c r="H15" s="75">
        <f>'SCE 2024 DR Allocations'!H14*'SCE 2024 DR Allocations wDLF'!$C$4</f>
        <v>5.0875147420000006</v>
      </c>
      <c r="I15" s="75">
        <f>'SCE 2024 DR Allocations'!I14*'SCE 2024 DR Allocations wDLF'!$C$4</f>
        <v>5.3906677044000002</v>
      </c>
      <c r="J15" s="75">
        <f>'SCE 2024 DR Allocations'!J14*'SCE 2024 DR Allocations wDLF'!$C$4</f>
        <v>4.0826368259999999</v>
      </c>
      <c r="K15" s="75">
        <f>'SCE 2024 DR Allocations'!K14*'SCE 2024 DR Allocations wDLF'!$C$4</f>
        <v>4.0215890706000001</v>
      </c>
      <c r="L15" s="75">
        <f>'SCE 2024 DR Allocations'!L14*'SCE 2024 DR Allocations wDLF'!$C$4</f>
        <v>2.3740116642400002</v>
      </c>
      <c r="M15" s="75">
        <f>'SCE 2024 DR Allocations'!M14*'SCE 2024 DR Allocations wDLF'!$C$4</f>
        <v>5.143224888799999</v>
      </c>
      <c r="N15" s="75">
        <f>'SCE 2024 DR Allocations'!N14*'SCE 2024 DR Allocations wDLF'!$C$4</f>
        <v>4.8368453563999996</v>
      </c>
      <c r="O15" s="75">
        <f>'SCE 2024 DR Allocations'!O14*'SCE 2024 DR Allocations wDLF'!$C$4</f>
        <v>4.2854997950000007</v>
      </c>
    </row>
    <row r="16" spans="1:15" s="12" customFormat="1" x14ac:dyDescent="0.3">
      <c r="A16" s="135"/>
      <c r="B16" s="138"/>
      <c r="C16" s="68" t="s">
        <v>4</v>
      </c>
      <c r="D16" s="75">
        <f>'SCE 2024 DR Allocations'!D15*'SCE 2024 DR Allocations wDLF'!$C$4</f>
        <v>0.18067558125999997</v>
      </c>
      <c r="E16" s="75">
        <f>'SCE 2024 DR Allocations'!E15*'SCE 2024 DR Allocations wDLF'!$C$4</f>
        <v>0.20130572331999999</v>
      </c>
      <c r="F16" s="75">
        <f>'SCE 2024 DR Allocations'!F15*'SCE 2024 DR Allocations wDLF'!$C$4</f>
        <v>0.28009547277999997</v>
      </c>
      <c r="G16" s="75">
        <f>'SCE 2024 DR Allocations'!G15*'SCE 2024 DR Allocations wDLF'!$C$4</f>
        <v>0.34642267443999997</v>
      </c>
      <c r="H16" s="75">
        <f>'SCE 2024 DR Allocations'!H15*'SCE 2024 DR Allocations wDLF'!$C$4</f>
        <v>0.41366138737999991</v>
      </c>
      <c r="I16" s="75">
        <f>'SCE 2024 DR Allocations'!I15*'SCE 2024 DR Allocations wDLF'!$C$4</f>
        <v>0.35213284151999996</v>
      </c>
      <c r="J16" s="75">
        <f>'SCE 2024 DR Allocations'!J15*'SCE 2024 DR Allocations wDLF'!$C$4</f>
        <v>0.22230962199999998</v>
      </c>
      <c r="K16" s="75">
        <f>'SCE 2024 DR Allocations'!K15*'SCE 2024 DR Allocations wDLF'!$C$4</f>
        <v>0.32882637000000003</v>
      </c>
      <c r="L16" s="75">
        <f>'SCE 2024 DR Allocations'!L15*'SCE 2024 DR Allocations wDLF'!$C$4</f>
        <v>0.26697363267999996</v>
      </c>
      <c r="M16" s="75">
        <f>'SCE 2024 DR Allocations'!M15*'SCE 2024 DR Allocations wDLF'!$C$4</f>
        <v>0.2734077916199999</v>
      </c>
      <c r="N16" s="75">
        <f>'SCE 2024 DR Allocations'!N15*'SCE 2024 DR Allocations wDLF'!$C$4</f>
        <v>0.21664433261999996</v>
      </c>
      <c r="O16" s="75">
        <f>'SCE 2024 DR Allocations'!O15*'SCE 2024 DR Allocations wDLF'!$C$4</f>
        <v>0.18247695321999999</v>
      </c>
    </row>
    <row r="17" spans="1:15" s="12" customFormat="1" x14ac:dyDescent="0.3">
      <c r="A17" s="135"/>
      <c r="B17" s="138"/>
      <c r="C17" s="68" t="s">
        <v>5</v>
      </c>
      <c r="D17" s="75">
        <f>'SCE 2024 DR Allocations'!D16*'SCE 2024 DR Allocations wDLF'!$C$4</f>
        <v>0.30309498923999989</v>
      </c>
      <c r="E17" s="75">
        <f>'SCE 2024 DR Allocations'!E16*'SCE 2024 DR Allocations wDLF'!$C$4</f>
        <v>0.32854230571999993</v>
      </c>
      <c r="F17" s="75">
        <f>'SCE 2024 DR Allocations'!F16*'SCE 2024 DR Allocations wDLF'!$C$4</f>
        <v>0.37582755243999993</v>
      </c>
      <c r="G17" s="75">
        <f>'SCE 2024 DR Allocations'!G16*'SCE 2024 DR Allocations wDLF'!$C$4</f>
        <v>0.40092326737999995</v>
      </c>
      <c r="H17" s="75">
        <f>'SCE 2024 DR Allocations'!H16*'SCE 2024 DR Allocations wDLF'!$C$4</f>
        <v>0.45024217808</v>
      </c>
      <c r="I17" s="75">
        <f>'SCE 2024 DR Allocations'!I16*'SCE 2024 DR Allocations wDLF'!$C$4</f>
        <v>0.40030479592000001</v>
      </c>
      <c r="J17" s="75">
        <f>'SCE 2024 DR Allocations'!J16*'SCE 2024 DR Allocations wDLF'!$C$4</f>
        <v>0.43870257644000005</v>
      </c>
      <c r="K17" s="75">
        <f>'SCE 2024 DR Allocations'!K16*'SCE 2024 DR Allocations wDLF'!$C$4</f>
        <v>0.4585912379999999</v>
      </c>
      <c r="L17" s="75">
        <f>'SCE 2024 DR Allocations'!L16*'SCE 2024 DR Allocations wDLF'!$C$4</f>
        <v>0.43383844333999994</v>
      </c>
      <c r="M17" s="75">
        <f>'SCE 2024 DR Allocations'!M16*'SCE 2024 DR Allocations wDLF'!$C$4</f>
        <v>0.35565312397999999</v>
      </c>
      <c r="N17" s="75">
        <f>'SCE 2024 DR Allocations'!N16*'SCE 2024 DR Allocations wDLF'!$C$4</f>
        <v>0.32238462283999997</v>
      </c>
      <c r="O17" s="75">
        <f>'SCE 2024 DR Allocations'!O16*'SCE 2024 DR Allocations wDLF'!$C$4</f>
        <v>0.32293833167999997</v>
      </c>
    </row>
    <row r="18" spans="1:15" s="12" customFormat="1" x14ac:dyDescent="0.3">
      <c r="A18" s="136"/>
      <c r="B18" s="139"/>
      <c r="C18" s="68" t="s">
        <v>6</v>
      </c>
      <c r="D18" s="76">
        <f>'SCE 2024 DR Allocations'!D17*'SCE 2024 DR Allocations wDLF'!$C$4</f>
        <v>4.8421289435999997</v>
      </c>
      <c r="E18" s="76">
        <f>'SCE 2024 DR Allocations'!E17*'SCE 2024 DR Allocations wDLF'!$C$4</f>
        <v>4.9188080117999995</v>
      </c>
      <c r="F18" s="76">
        <f>'SCE 2024 DR Allocations'!F17*'SCE 2024 DR Allocations wDLF'!$C$4</f>
        <v>5.3569165209999996</v>
      </c>
      <c r="G18" s="76">
        <f>'SCE 2024 DR Allocations'!G17*'SCE 2024 DR Allocations wDLF'!$C$4</f>
        <v>5.7755840525999993</v>
      </c>
      <c r="H18" s="76">
        <f>'SCE 2024 DR Allocations'!H17*'SCE 2024 DR Allocations wDLF'!$C$4</f>
        <v>5.9514182444000001</v>
      </c>
      <c r="I18" s="76">
        <f>'SCE 2024 DR Allocations'!I17*'SCE 2024 DR Allocations wDLF'!$C$4</f>
        <v>6.1431052998000011</v>
      </c>
      <c r="J18" s="76">
        <f>'SCE 2024 DR Allocations'!J17*'SCE 2024 DR Allocations wDLF'!$C$4</f>
        <v>4.7436491925999995</v>
      </c>
      <c r="K18" s="76">
        <f>'SCE 2024 DR Allocations'!K17*'SCE 2024 DR Allocations wDLF'!$C$4</f>
        <v>4.8090064683999998</v>
      </c>
      <c r="L18" s="76">
        <f>'SCE 2024 DR Allocations'!L17*'SCE 2024 DR Allocations wDLF'!$C$4</f>
        <v>3.07482365618</v>
      </c>
      <c r="M18" s="76">
        <f>'SCE 2024 DR Allocations'!M17*'SCE 2024 DR Allocations wDLF'!$C$4</f>
        <v>5.7722858044000001</v>
      </c>
      <c r="N18" s="76">
        <f>'SCE 2024 DR Allocations'!N17*'SCE 2024 DR Allocations wDLF'!$C$4</f>
        <v>5.3758742487999998</v>
      </c>
      <c r="O18" s="76">
        <f>'SCE 2024 DR Allocations'!O17*'SCE 2024 DR Allocations wDLF'!$C$4</f>
        <v>4.7909149748000006</v>
      </c>
    </row>
    <row r="19" spans="1:15" x14ac:dyDescent="0.3">
      <c r="A19" s="116" t="s">
        <v>0</v>
      </c>
      <c r="B19" s="137">
        <v>0</v>
      </c>
      <c r="C19" s="64" t="s">
        <v>3</v>
      </c>
      <c r="D19" s="75">
        <f>'SCE 2024 DR Allocations'!D18*'SCE 2024 DR Allocations wDLF'!$C$4</f>
        <v>4.3665686799999999E-2</v>
      </c>
      <c r="E19" s="75">
        <f>'SCE 2024 DR Allocations'!E18*'SCE 2024 DR Allocations wDLF'!$C$4</f>
        <v>4.33724578E-2</v>
      </c>
      <c r="F19" s="75">
        <f>'SCE 2024 DR Allocations'!F18*'SCE 2024 DR Allocations wDLF'!$C$4</f>
        <v>7.7689079199999997E-2</v>
      </c>
      <c r="G19" s="75">
        <f>'SCE 2024 DR Allocations'!G18*'SCE 2024 DR Allocations wDLF'!$C$4</f>
        <v>7.5606943100000004E-2</v>
      </c>
      <c r="H19" s="75">
        <f>'SCE 2024 DR Allocations'!H18*'SCE 2024 DR Allocations wDLF'!$C$4</f>
        <v>7.7040717299999992E-2</v>
      </c>
      <c r="I19" s="75">
        <f>'SCE 2024 DR Allocations'!I18*'SCE 2024 DR Allocations wDLF'!$C$4</f>
        <v>1.406893824</v>
      </c>
      <c r="J19" s="75">
        <f>'SCE 2024 DR Allocations'!J18*'SCE 2024 DR Allocations wDLF'!$C$4</f>
        <v>1.386139727</v>
      </c>
      <c r="K19" s="75">
        <f>'SCE 2024 DR Allocations'!K18*'SCE 2024 DR Allocations wDLF'!$C$4</f>
        <v>1.4258391499999998</v>
      </c>
      <c r="L19" s="75">
        <f>'SCE 2024 DR Allocations'!L18*'SCE 2024 DR Allocations wDLF'!$C$4</f>
        <v>1.3810402749999999</v>
      </c>
      <c r="M19" s="75">
        <f>'SCE 2024 DR Allocations'!M18*'SCE 2024 DR Allocations wDLF'!$C$4</f>
        <v>0.62590707479999996</v>
      </c>
      <c r="N19" s="75">
        <f>'SCE 2024 DR Allocations'!N18*'SCE 2024 DR Allocations wDLF'!$C$4</f>
        <v>3.6295444199999999E-2</v>
      </c>
      <c r="O19" s="75">
        <f>'SCE 2024 DR Allocations'!O18*'SCE 2024 DR Allocations wDLF'!$C$4</f>
        <v>4.0947380399999997E-2</v>
      </c>
    </row>
    <row r="20" spans="1:15" x14ac:dyDescent="0.3">
      <c r="A20" s="116"/>
      <c r="B20" s="138"/>
      <c r="C20" s="64" t="s">
        <v>4</v>
      </c>
      <c r="D20" s="75">
        <f>'SCE 2024 DR Allocations'!D19*'SCE 2024 DR Allocations wDLF'!$C$4</f>
        <v>5.9164993999999997E-3</v>
      </c>
      <c r="E20" s="75">
        <f>'SCE 2024 DR Allocations'!E19*'SCE 2024 DR Allocations wDLF'!$C$4</f>
        <v>5.6217989999999994E-3</v>
      </c>
      <c r="F20" s="75">
        <f>'SCE 2024 DR Allocations'!F19*'SCE 2024 DR Allocations wDLF'!$C$4</f>
        <v>9.7704113000000002E-3</v>
      </c>
      <c r="G20" s="75">
        <f>'SCE 2024 DR Allocations'!G19*'SCE 2024 DR Allocations wDLF'!$C$4</f>
        <v>9.8904354999999992E-3</v>
      </c>
      <c r="H20" s="75">
        <f>'SCE 2024 DR Allocations'!H19*'SCE 2024 DR Allocations wDLF'!$C$4</f>
        <v>9.9385713000000007E-3</v>
      </c>
      <c r="I20" s="75">
        <f>'SCE 2024 DR Allocations'!I19*'SCE 2024 DR Allocations wDLF'!$C$4</f>
        <v>0.1795991891</v>
      </c>
      <c r="J20" s="75">
        <f>'SCE 2024 DR Allocations'!J19*'SCE 2024 DR Allocations wDLF'!$C$4</f>
        <v>0.17723485949999998</v>
      </c>
      <c r="K20" s="75">
        <f>'SCE 2024 DR Allocations'!K19*'SCE 2024 DR Allocations wDLF'!$C$4</f>
        <v>0.18064451369999998</v>
      </c>
      <c r="L20" s="75">
        <f>'SCE 2024 DR Allocations'!L19*'SCE 2024 DR Allocations wDLF'!$C$4</f>
        <v>0.17470289539999997</v>
      </c>
      <c r="M20" s="75">
        <f>'SCE 2024 DR Allocations'!M19*'SCE 2024 DR Allocations wDLF'!$C$4</f>
        <v>8.3618926299999993E-2</v>
      </c>
      <c r="N20" s="75">
        <f>'SCE 2024 DR Allocations'!N19*'SCE 2024 DR Allocations wDLF'!$C$4</f>
        <v>4.6600289E-3</v>
      </c>
      <c r="O20" s="75">
        <f>'SCE 2024 DR Allocations'!O19*'SCE 2024 DR Allocations wDLF'!$C$4</f>
        <v>5.2352411999999999E-3</v>
      </c>
    </row>
    <row r="21" spans="1:15" x14ac:dyDescent="0.3">
      <c r="A21" s="116"/>
      <c r="B21" s="138"/>
      <c r="C21" s="64" t="s">
        <v>5</v>
      </c>
      <c r="D21" s="75">
        <f>'SCE 2024 DR Allocations'!D20*'SCE 2024 DR Allocations wDLF'!$C$4</f>
        <v>-1.5285743999999999E-3</v>
      </c>
      <c r="E21" s="75">
        <f>'SCE 2024 DR Allocations'!E20*'SCE 2024 DR Allocations wDLF'!$C$4</f>
        <v>-1.5405557999999999E-3</v>
      </c>
      <c r="F21" s="75">
        <f>'SCE 2024 DR Allocations'!F20*'SCE 2024 DR Allocations wDLF'!$C$4</f>
        <v>-3.7990496999999999E-3</v>
      </c>
      <c r="G21" s="75">
        <f>'SCE 2024 DR Allocations'!G20*'SCE 2024 DR Allocations wDLF'!$C$4</f>
        <v>-3.7995751999999995E-3</v>
      </c>
      <c r="H21" s="75">
        <f>'SCE 2024 DR Allocations'!H20*'SCE 2024 DR Allocations wDLF'!$C$4</f>
        <v>-3.7613187999999999E-3</v>
      </c>
      <c r="I21" s="75">
        <f>'SCE 2024 DR Allocations'!I20*'SCE 2024 DR Allocations wDLF'!$C$4</f>
        <v>-8.0382687099999989E-2</v>
      </c>
      <c r="J21" s="75">
        <f>'SCE 2024 DR Allocations'!J20*'SCE 2024 DR Allocations wDLF'!$C$4</f>
        <v>-7.9157431299999997E-2</v>
      </c>
      <c r="K21" s="75">
        <f>'SCE 2024 DR Allocations'!K20*'SCE 2024 DR Allocations wDLF'!$C$4</f>
        <v>-8.1672264100000003E-2</v>
      </c>
      <c r="L21" s="75">
        <f>'SCE 2024 DR Allocations'!L20*'SCE 2024 DR Allocations wDLF'!$C$4</f>
        <v>-7.9153437499999993E-2</v>
      </c>
      <c r="M21" s="75">
        <f>'SCE 2024 DR Allocations'!M20*'SCE 2024 DR Allocations wDLF'!$C$4</f>
        <v>-2.8475268499999998E-2</v>
      </c>
      <c r="N21" s="75">
        <f>'SCE 2024 DR Allocations'!N20*'SCE 2024 DR Allocations wDLF'!$C$4</f>
        <v>-9.8142379999999999E-4</v>
      </c>
      <c r="O21" s="75">
        <f>'SCE 2024 DR Allocations'!O20*'SCE 2024 DR Allocations wDLF'!$C$4</f>
        <v>-1.5245806E-3</v>
      </c>
    </row>
    <row r="22" spans="1:15" x14ac:dyDescent="0.3">
      <c r="A22" s="116"/>
      <c r="B22" s="139"/>
      <c r="C22" s="64" t="s">
        <v>6</v>
      </c>
      <c r="D22" s="76">
        <f>'SCE 2024 DR Allocations'!D21*'SCE 2024 DR Allocations wDLF'!$C$4</f>
        <v>4.8221456499999996E-2</v>
      </c>
      <c r="E22" s="76">
        <f>'SCE 2024 DR Allocations'!E21*'SCE 2024 DR Allocations wDLF'!$C$4</f>
        <v>4.7624803799999997E-2</v>
      </c>
      <c r="F22" s="76">
        <f>'SCE 2024 DR Allocations'!F21*'SCE 2024 DR Allocations wDLF'!$C$4</f>
        <v>8.2694992199999984E-2</v>
      </c>
      <c r="G22" s="76">
        <f>'SCE 2024 DR Allocations'!G21*'SCE 2024 DR Allocations wDLF'!$C$4</f>
        <v>8.2341856199999994E-2</v>
      </c>
      <c r="H22" s="76">
        <f>'SCE 2024 DR Allocations'!H21*'SCE 2024 DR Allocations wDLF'!$C$4</f>
        <v>8.2558151999999996E-2</v>
      </c>
      <c r="I22" s="76">
        <f>'SCE 2024 DR Allocations'!I21*'SCE 2024 DR Allocations wDLF'!$C$4</f>
        <v>1.5102649289999999</v>
      </c>
      <c r="J22" s="76">
        <f>'SCE 2024 DR Allocations'!J21*'SCE 2024 DR Allocations wDLF'!$C$4</f>
        <v>1.488318998</v>
      </c>
      <c r="K22" s="76">
        <f>'SCE 2024 DR Allocations'!K21*'SCE 2024 DR Allocations wDLF'!$C$4</f>
        <v>1.5344463369999999</v>
      </c>
      <c r="L22" s="76">
        <f>'SCE 2024 DR Allocations'!L21*'SCE 2024 DR Allocations wDLF'!$C$4</f>
        <v>1.4859174629999998</v>
      </c>
      <c r="M22" s="76">
        <f>'SCE 2024 DR Allocations'!M21*'SCE 2024 DR Allocations wDLF'!$C$4</f>
        <v>0.68473091419999998</v>
      </c>
      <c r="N22" s="76">
        <f>'SCE 2024 DR Allocations'!N21*'SCE 2024 DR Allocations wDLF'!$C$4</f>
        <v>4.0319197699999997E-2</v>
      </c>
      <c r="O22" s="76">
        <f>'SCE 2024 DR Allocations'!O21*'SCE 2024 DR Allocations wDLF'!$C$4</f>
        <v>4.5078440999999997E-2</v>
      </c>
    </row>
    <row r="23" spans="1:15" x14ac:dyDescent="0.3">
      <c r="A23" s="128" t="s">
        <v>39</v>
      </c>
      <c r="B23" s="129"/>
      <c r="C23" s="53" t="s">
        <v>3</v>
      </c>
      <c r="D23" s="54">
        <f>SUM(D7,D11,D15,D19)</f>
        <v>5.6807258584199998</v>
      </c>
      <c r="E23" s="54">
        <f t="shared" ref="E23:O23" si="0">SUM(E7,E11,E15,E19)</f>
        <v>5.7690959773599992</v>
      </c>
      <c r="F23" s="54">
        <f t="shared" si="0"/>
        <v>5.2502879886399993</v>
      </c>
      <c r="G23" s="54">
        <f t="shared" si="0"/>
        <v>5.6497465193599998</v>
      </c>
      <c r="H23" s="54">
        <f t="shared" si="0"/>
        <v>5.6979861791800008</v>
      </c>
      <c r="I23" s="54">
        <f t="shared" si="0"/>
        <v>8.58233544478</v>
      </c>
      <c r="J23" s="54">
        <f t="shared" si="0"/>
        <v>7.1943522217399991</v>
      </c>
      <c r="K23" s="54">
        <f t="shared" si="0"/>
        <v>7.2433284223600003</v>
      </c>
      <c r="L23" s="54">
        <f t="shared" si="0"/>
        <v>5.5637261211200002</v>
      </c>
      <c r="M23" s="54">
        <f t="shared" si="0"/>
        <v>7.524714691299998</v>
      </c>
      <c r="N23" s="54">
        <f t="shared" si="0"/>
        <v>6.3952167835199996</v>
      </c>
      <c r="O23" s="54">
        <f t="shared" si="0"/>
        <v>5.7050954794999997</v>
      </c>
    </row>
    <row r="24" spans="1:15" x14ac:dyDescent="0.3">
      <c r="A24" s="130"/>
      <c r="B24" s="131"/>
      <c r="C24" s="53" t="s">
        <v>4</v>
      </c>
      <c r="D24" s="54">
        <f t="shared" ref="D24:O24" si="1">SUM(D8,D12,D16,D20)</f>
        <v>0.68589363549999993</v>
      </c>
      <c r="E24" s="54">
        <f t="shared" si="1"/>
        <v>0.7159950532399999</v>
      </c>
      <c r="F24" s="54">
        <f t="shared" si="1"/>
        <v>0.83566475094000003</v>
      </c>
      <c r="G24" s="54">
        <f t="shared" si="1"/>
        <v>1.01540969272</v>
      </c>
      <c r="H24" s="54">
        <f t="shared" si="1"/>
        <v>1.1645047839399998</v>
      </c>
      <c r="I24" s="54">
        <f t="shared" si="1"/>
        <v>1.3524080921999999</v>
      </c>
      <c r="J24" s="54">
        <f t="shared" si="1"/>
        <v>1.2336004036799999</v>
      </c>
      <c r="K24" s="54">
        <f t="shared" si="1"/>
        <v>1.3747447219399997</v>
      </c>
      <c r="L24" s="54">
        <f t="shared" si="1"/>
        <v>1.2419245969399999</v>
      </c>
      <c r="M24" s="54">
        <f t="shared" si="1"/>
        <v>1.0021430037999999</v>
      </c>
      <c r="N24" s="54">
        <f t="shared" si="1"/>
        <v>0.75901357627999988</v>
      </c>
      <c r="O24" s="54">
        <f t="shared" si="1"/>
        <v>0.70194730315999987</v>
      </c>
    </row>
    <row r="25" spans="1:15" x14ac:dyDescent="0.3">
      <c r="A25" s="130"/>
      <c r="B25" s="131"/>
      <c r="C25" s="53" t="s">
        <v>5</v>
      </c>
      <c r="D25" s="54">
        <f t="shared" ref="D25:O25" si="2">SUM(D9,D13,D17,D21)</f>
        <v>0.39122066659999988</v>
      </c>
      <c r="E25" s="54">
        <f t="shared" si="2"/>
        <v>0.41971197335999988</v>
      </c>
      <c r="F25" s="54">
        <f t="shared" si="2"/>
        <v>0.5018295251399999</v>
      </c>
      <c r="G25" s="54">
        <f t="shared" si="2"/>
        <v>0.53525159839999992</v>
      </c>
      <c r="H25" s="54">
        <f t="shared" si="2"/>
        <v>0.60537286802000001</v>
      </c>
      <c r="I25" s="54">
        <f t="shared" si="2"/>
        <v>0.55848527766</v>
      </c>
      <c r="J25" s="54">
        <f t="shared" si="2"/>
        <v>0.50340127462000006</v>
      </c>
      <c r="K25" s="54">
        <f t="shared" si="2"/>
        <v>0.58731622557999996</v>
      </c>
      <c r="L25" s="54">
        <f t="shared" si="2"/>
        <v>0.59853197207999986</v>
      </c>
      <c r="M25" s="54">
        <f t="shared" si="2"/>
        <v>0.43793578785999998</v>
      </c>
      <c r="N25" s="54">
        <f t="shared" si="2"/>
        <v>0.41326591709999999</v>
      </c>
      <c r="O25" s="54">
        <f t="shared" si="2"/>
        <v>0.41481176993999996</v>
      </c>
    </row>
    <row r="26" spans="1:15" x14ac:dyDescent="0.3">
      <c r="A26" s="132"/>
      <c r="B26" s="133"/>
      <c r="C26" s="53" t="s">
        <v>6</v>
      </c>
      <c r="D26" s="54">
        <f>SUM(D23:D25)</f>
        <v>6.7578401605199998</v>
      </c>
      <c r="E26" s="54">
        <f t="shared" ref="E26:O26" si="3">SUM(E23:E25)</f>
        <v>6.9048030039599997</v>
      </c>
      <c r="F26" s="54">
        <f t="shared" si="3"/>
        <v>6.5877822647199995</v>
      </c>
      <c r="G26" s="54">
        <f t="shared" si="3"/>
        <v>7.2004078104799998</v>
      </c>
      <c r="H26" s="54">
        <f t="shared" si="3"/>
        <v>7.4678638311400007</v>
      </c>
      <c r="I26" s="54">
        <f t="shared" si="3"/>
        <v>10.493228814639998</v>
      </c>
      <c r="J26" s="54">
        <f t="shared" si="3"/>
        <v>8.9313539000399995</v>
      </c>
      <c r="K26" s="54">
        <f t="shared" si="3"/>
        <v>9.2053893698800007</v>
      </c>
      <c r="L26" s="54">
        <f t="shared" si="3"/>
        <v>7.4041826901399999</v>
      </c>
      <c r="M26" s="54">
        <f t="shared" si="3"/>
        <v>8.9647934829599993</v>
      </c>
      <c r="N26" s="54">
        <f t="shared" si="3"/>
        <v>7.5674962769</v>
      </c>
      <c r="O26" s="54">
        <f t="shared" si="3"/>
        <v>6.8218545525999996</v>
      </c>
    </row>
    <row r="27" spans="1:1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6.8" customHeight="1" x14ac:dyDescent="0.3">
      <c r="A28" s="52" t="s">
        <v>36</v>
      </c>
      <c r="B28" s="60" t="s">
        <v>1</v>
      </c>
      <c r="C28" s="41" t="s">
        <v>2</v>
      </c>
      <c r="D28" s="21">
        <v>45292</v>
      </c>
      <c r="E28" s="21">
        <v>45323</v>
      </c>
      <c r="F28" s="21">
        <v>45352</v>
      </c>
      <c r="G28" s="21">
        <v>45383</v>
      </c>
      <c r="H28" s="21">
        <v>45413</v>
      </c>
      <c r="I28" s="21">
        <v>45444</v>
      </c>
      <c r="J28" s="21">
        <v>45474</v>
      </c>
      <c r="K28" s="21">
        <v>45505</v>
      </c>
      <c r="L28" s="21">
        <v>45536</v>
      </c>
      <c r="M28" s="21">
        <v>45566</v>
      </c>
      <c r="N28" s="21">
        <v>45597</v>
      </c>
      <c r="O28" s="21">
        <v>45627</v>
      </c>
    </row>
    <row r="29" spans="1:15" x14ac:dyDescent="0.3">
      <c r="A29" s="121" t="s">
        <v>17</v>
      </c>
      <c r="B29" s="140">
        <v>1</v>
      </c>
      <c r="C29" s="70" t="s">
        <v>3</v>
      </c>
      <c r="D29" s="78">
        <v>6.3028081763487318</v>
      </c>
      <c r="E29" s="78">
        <v>5.1405902313083436</v>
      </c>
      <c r="F29" s="78">
        <v>5.5095681217089245</v>
      </c>
      <c r="G29" s="78">
        <v>9.5612575974792176</v>
      </c>
      <c r="H29" s="78">
        <v>9.7209075049385181</v>
      </c>
      <c r="I29" s="78">
        <v>10.256920889826198</v>
      </c>
      <c r="J29" s="78">
        <v>11.077167293433202</v>
      </c>
      <c r="K29" s="78">
        <v>11.474736076922806</v>
      </c>
      <c r="L29" s="78">
        <v>12.102531787728914</v>
      </c>
      <c r="M29" s="78">
        <v>11.889461383185168</v>
      </c>
      <c r="N29" s="78">
        <v>10.05696430807355</v>
      </c>
      <c r="O29" s="78">
        <v>5.0190077788980538</v>
      </c>
    </row>
    <row r="30" spans="1:15" x14ac:dyDescent="0.3">
      <c r="A30" s="121"/>
      <c r="B30" s="140"/>
      <c r="C30" s="70" t="s">
        <v>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</row>
    <row r="31" spans="1:15" x14ac:dyDescent="0.3">
      <c r="A31" s="121"/>
      <c r="B31" s="140"/>
      <c r="C31" s="70" t="s">
        <v>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</row>
    <row r="32" spans="1:15" x14ac:dyDescent="0.3">
      <c r="A32" s="121"/>
      <c r="B32" s="140"/>
      <c r="C32" s="71" t="s">
        <v>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</row>
    <row r="33" spans="1:15" x14ac:dyDescent="0.3">
      <c r="A33" s="121" t="s">
        <v>18</v>
      </c>
      <c r="B33" s="140">
        <v>1</v>
      </c>
      <c r="C33" s="70" t="s">
        <v>3</v>
      </c>
      <c r="D33" s="78">
        <v>0</v>
      </c>
      <c r="E33" s="78">
        <v>0</v>
      </c>
      <c r="F33" s="78">
        <v>0</v>
      </c>
      <c r="G33" s="78">
        <v>12.909022512762558</v>
      </c>
      <c r="H33" s="78">
        <v>18.795244945596117</v>
      </c>
      <c r="I33" s="78">
        <v>108.85524425710301</v>
      </c>
      <c r="J33" s="78">
        <v>121.16879594700445</v>
      </c>
      <c r="K33" s="78">
        <v>125.35584742282113</v>
      </c>
      <c r="L33" s="78">
        <v>130.11643614178752</v>
      </c>
      <c r="M33" s="78">
        <v>38.813203218514758</v>
      </c>
      <c r="N33" s="78">
        <v>15.06168582599531</v>
      </c>
      <c r="O33" s="78">
        <v>0</v>
      </c>
    </row>
    <row r="34" spans="1:15" x14ac:dyDescent="0.3">
      <c r="A34" s="121"/>
      <c r="B34" s="140"/>
      <c r="C34" s="70" t="s">
        <v>4</v>
      </c>
      <c r="D34" s="78">
        <v>0</v>
      </c>
      <c r="E34" s="78">
        <v>0</v>
      </c>
      <c r="F34" s="78">
        <v>0</v>
      </c>
      <c r="G34" s="78">
        <v>0.12507748678464459</v>
      </c>
      <c r="H34" s="78">
        <v>1.725275309499757</v>
      </c>
      <c r="I34" s="78">
        <v>21.349979678366768</v>
      </c>
      <c r="J34" s="78">
        <v>21.061052718204174</v>
      </c>
      <c r="K34" s="78">
        <v>22.60088376148186</v>
      </c>
      <c r="L34" s="78">
        <v>20.937366811207909</v>
      </c>
      <c r="M34" s="78">
        <v>0.98780066921861831</v>
      </c>
      <c r="N34" s="78">
        <v>5.112605085451373E-2</v>
      </c>
      <c r="O34" s="78">
        <v>0</v>
      </c>
    </row>
    <row r="35" spans="1:15" x14ac:dyDescent="0.3">
      <c r="A35" s="121"/>
      <c r="B35" s="140"/>
      <c r="C35" s="70" t="s">
        <v>5</v>
      </c>
      <c r="D35" s="78">
        <v>0</v>
      </c>
      <c r="E35" s="78">
        <v>0</v>
      </c>
      <c r="F35" s="78">
        <v>0</v>
      </c>
      <c r="G35" s="78">
        <v>6.6917960053037018E-2</v>
      </c>
      <c r="H35" s="78">
        <v>0.9309705358635525</v>
      </c>
      <c r="I35" s="78">
        <v>9.0425459410747546</v>
      </c>
      <c r="J35" s="78">
        <v>10.656904587228722</v>
      </c>
      <c r="K35" s="78">
        <v>9.8679811892606537</v>
      </c>
      <c r="L35" s="78">
        <v>8.1740887981598522</v>
      </c>
      <c r="M35" s="78">
        <v>9.6953072799669776E-2</v>
      </c>
      <c r="N35" s="78">
        <v>3.4802891925922244E-2</v>
      </c>
      <c r="O35" s="78">
        <v>0</v>
      </c>
    </row>
    <row r="36" spans="1:15" x14ac:dyDescent="0.3">
      <c r="A36" s="121"/>
      <c r="B36" s="140"/>
      <c r="C36" s="71" t="s">
        <v>6</v>
      </c>
      <c r="D36" s="79">
        <v>0</v>
      </c>
      <c r="E36" s="79">
        <v>0</v>
      </c>
      <c r="F36" s="79">
        <v>0</v>
      </c>
      <c r="G36" s="79">
        <v>13.10101795960024</v>
      </c>
      <c r="H36" s="79">
        <v>21.451490790959433</v>
      </c>
      <c r="I36" s="79">
        <v>139.24776987654454</v>
      </c>
      <c r="J36" s="79">
        <v>152.88675325243736</v>
      </c>
      <c r="K36" s="79">
        <v>157.82471237356367</v>
      </c>
      <c r="L36" s="79">
        <v>159.22789175115525</v>
      </c>
      <c r="M36" s="79">
        <v>39.897956960533037</v>
      </c>
      <c r="N36" s="79">
        <v>15.147614768775748</v>
      </c>
      <c r="O36" s="79">
        <v>0</v>
      </c>
    </row>
    <row r="37" spans="1:15" x14ac:dyDescent="0.3">
      <c r="A37" s="106" t="s">
        <v>19</v>
      </c>
      <c r="B37" s="140">
        <v>1</v>
      </c>
      <c r="C37" s="70" t="s">
        <v>3</v>
      </c>
      <c r="D37" s="78">
        <v>3.3292971553669957</v>
      </c>
      <c r="E37" s="78">
        <v>3.2328657989186675</v>
      </c>
      <c r="F37" s="78">
        <v>3.8434308136013802</v>
      </c>
      <c r="G37" s="78">
        <v>4.0380315043884671</v>
      </c>
      <c r="H37" s="78">
        <v>3.95556203771641</v>
      </c>
      <c r="I37" s="78">
        <v>3.8016657400059848</v>
      </c>
      <c r="J37" s="78">
        <v>3.796559180059877</v>
      </c>
      <c r="K37" s="78">
        <v>3.7583080204273114</v>
      </c>
      <c r="L37" s="78">
        <v>3.3773324358163399</v>
      </c>
      <c r="M37" s="78">
        <v>4.1943951941101378</v>
      </c>
      <c r="N37" s="78">
        <v>4.1044117152513806</v>
      </c>
      <c r="O37" s="78">
        <v>3.161329610853878</v>
      </c>
    </row>
    <row r="38" spans="1:15" x14ac:dyDescent="0.3">
      <c r="A38" s="106"/>
      <c r="B38" s="140"/>
      <c r="C38" s="70" t="s">
        <v>4</v>
      </c>
      <c r="D38" s="78">
        <v>6.082496427791626</v>
      </c>
      <c r="E38" s="78">
        <v>10.990178977378589</v>
      </c>
      <c r="F38" s="78">
        <v>11.919261726774229</v>
      </c>
      <c r="G38" s="78">
        <v>21.340143041166641</v>
      </c>
      <c r="H38" s="78">
        <v>23.741131464171023</v>
      </c>
      <c r="I38" s="78">
        <v>29.010171179669481</v>
      </c>
      <c r="J38" s="78">
        <v>30.020497738980044</v>
      </c>
      <c r="K38" s="78">
        <v>27.187590093870654</v>
      </c>
      <c r="L38" s="78">
        <v>18.52110493206057</v>
      </c>
      <c r="M38" s="78">
        <v>13.907029046129358</v>
      </c>
      <c r="N38" s="78">
        <v>8.4181787571561664</v>
      </c>
      <c r="O38" s="78">
        <v>4.6464328381759623</v>
      </c>
    </row>
    <row r="39" spans="1:15" x14ac:dyDescent="0.3">
      <c r="A39" s="106"/>
      <c r="B39" s="140"/>
      <c r="C39" s="70" t="s">
        <v>5</v>
      </c>
      <c r="D39" s="78">
        <v>-4.1251370397253337E-2</v>
      </c>
      <c r="E39" s="78">
        <v>0.16141838292729896</v>
      </c>
      <c r="F39" s="78">
        <v>0.83995445985347261</v>
      </c>
      <c r="G39" s="78">
        <v>2.5365592710800846</v>
      </c>
      <c r="H39" s="78">
        <v>2.2435625885749224</v>
      </c>
      <c r="I39" s="78">
        <v>2.3401073069991005</v>
      </c>
      <c r="J39" s="78">
        <v>2.0385728351059114</v>
      </c>
      <c r="K39" s="78">
        <v>1.9040472708689022</v>
      </c>
      <c r="L39" s="78">
        <v>2.3797202059154374</v>
      </c>
      <c r="M39" s="78">
        <v>1.1087593402767788</v>
      </c>
      <c r="N39" s="78">
        <v>0.40623339574791295</v>
      </c>
      <c r="O39" s="78">
        <v>1.385879358093834E-2</v>
      </c>
    </row>
    <row r="40" spans="1:15" x14ac:dyDescent="0.3">
      <c r="A40" s="106"/>
      <c r="B40" s="140"/>
      <c r="C40" s="71" t="s">
        <v>6</v>
      </c>
      <c r="D40" s="79">
        <v>9.370542212761368</v>
      </c>
      <c r="E40" s="79">
        <v>14.384463159224557</v>
      </c>
      <c r="F40" s="79">
        <v>16.602647000229084</v>
      </c>
      <c r="G40" s="79">
        <v>27.914733816635195</v>
      </c>
      <c r="H40" s="79">
        <v>29.940256090462356</v>
      </c>
      <c r="I40" s="79">
        <v>35.151944226674566</v>
      </c>
      <c r="J40" s="79">
        <v>35.855629754145838</v>
      </c>
      <c r="K40" s="79">
        <v>32.849945385166869</v>
      </c>
      <c r="L40" s="79">
        <v>24.278157573792349</v>
      </c>
      <c r="M40" s="79">
        <v>19.210183580516272</v>
      </c>
      <c r="N40" s="79">
        <v>12.92882386815546</v>
      </c>
      <c r="O40" s="79">
        <v>7.8216212426107781</v>
      </c>
    </row>
    <row r="41" spans="1:15" x14ac:dyDescent="0.3">
      <c r="A41" s="106" t="s">
        <v>20</v>
      </c>
      <c r="B41" s="140">
        <v>1</v>
      </c>
      <c r="C41" s="70" t="s">
        <v>3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</row>
    <row r="42" spans="1:15" x14ac:dyDescent="0.3">
      <c r="A42" s="106"/>
      <c r="B42" s="140"/>
      <c r="C42" s="70" t="s">
        <v>4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</row>
    <row r="43" spans="1:15" x14ac:dyDescent="0.3">
      <c r="A43" s="106"/>
      <c r="B43" s="140"/>
      <c r="C43" s="70" t="s">
        <v>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</row>
    <row r="44" spans="1:15" x14ac:dyDescent="0.3">
      <c r="A44" s="106"/>
      <c r="B44" s="140"/>
      <c r="C44" s="71" t="s">
        <v>6</v>
      </c>
      <c r="D44" s="79">
        <v>183.92976313199998</v>
      </c>
      <c r="E44" s="79">
        <v>178.00435125199996</v>
      </c>
      <c r="F44" s="79">
        <v>184.240890662</v>
      </c>
      <c r="G44" s="79">
        <v>168.70607227399998</v>
      </c>
      <c r="H44" s="79">
        <v>188.89516008199999</v>
      </c>
      <c r="I44" s="79">
        <v>200.21718370199997</v>
      </c>
      <c r="J44" s="79">
        <v>193.29392719799998</v>
      </c>
      <c r="K44" s="79">
        <v>187.36979753799997</v>
      </c>
      <c r="L44" s="79">
        <v>182.51050954800002</v>
      </c>
      <c r="M44" s="79">
        <v>192.77325969599997</v>
      </c>
      <c r="N44" s="79">
        <v>190.51600387399998</v>
      </c>
      <c r="O44" s="79">
        <v>168.32507006</v>
      </c>
    </row>
    <row r="45" spans="1:15" x14ac:dyDescent="0.3">
      <c r="A45" s="106" t="s">
        <v>21</v>
      </c>
      <c r="B45" s="140">
        <v>1</v>
      </c>
      <c r="C45" s="70" t="s">
        <v>3</v>
      </c>
      <c r="D45" s="78">
        <v>257.18356767999995</v>
      </c>
      <c r="E45" s="78">
        <v>288.57912375999996</v>
      </c>
      <c r="F45" s="78">
        <v>247.06643148000001</v>
      </c>
      <c r="G45" s="78">
        <v>252.33772197999997</v>
      </c>
      <c r="H45" s="78">
        <v>275.32220913999998</v>
      </c>
      <c r="I45" s="78">
        <v>249.78852147999996</v>
      </c>
      <c r="J45" s="78">
        <v>255.42270125999997</v>
      </c>
      <c r="K45" s="78">
        <v>276.25448817999995</v>
      </c>
      <c r="L45" s="78">
        <v>272.61880591999994</v>
      </c>
      <c r="M45" s="78">
        <v>268.40377042</v>
      </c>
      <c r="N45" s="78">
        <v>283.43336469999997</v>
      </c>
      <c r="O45" s="78">
        <v>240.85453802000001</v>
      </c>
    </row>
    <row r="46" spans="1:15" x14ac:dyDescent="0.3">
      <c r="A46" s="106"/>
      <c r="B46" s="140"/>
      <c r="C46" s="70" t="s">
        <v>4</v>
      </c>
      <c r="D46" s="78">
        <v>23.516246915999997</v>
      </c>
      <c r="E46" s="78">
        <v>24.317464154</v>
      </c>
      <c r="F46" s="78">
        <v>25.231375917999998</v>
      </c>
      <c r="G46" s="78">
        <v>25.566752119999997</v>
      </c>
      <c r="H46" s="78">
        <v>22.448184982000001</v>
      </c>
      <c r="I46" s="78">
        <v>22.938867453999993</v>
      </c>
      <c r="J46" s="78">
        <v>22.689618599999999</v>
      </c>
      <c r="K46" s="78">
        <v>19.697448926</v>
      </c>
      <c r="L46" s="78">
        <v>20.098466383999998</v>
      </c>
      <c r="M46" s="78">
        <v>23.703886149999995</v>
      </c>
      <c r="N46" s="78">
        <v>23.035092809999998</v>
      </c>
      <c r="O46" s="78">
        <v>22.769801491999996</v>
      </c>
    </row>
    <row r="47" spans="1:15" x14ac:dyDescent="0.3">
      <c r="A47" s="106"/>
      <c r="B47" s="140"/>
      <c r="C47" s="70" t="s">
        <v>5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</row>
    <row r="48" spans="1:15" x14ac:dyDescent="0.3">
      <c r="A48" s="106"/>
      <c r="B48" s="140"/>
      <c r="C48" s="71" t="s">
        <v>6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</row>
    <row r="49" spans="1:15" x14ac:dyDescent="0.3">
      <c r="A49" s="106" t="s">
        <v>22</v>
      </c>
      <c r="B49" s="152">
        <v>1</v>
      </c>
      <c r="C49" s="70" t="s">
        <v>3</v>
      </c>
      <c r="D49" s="43">
        <v>0</v>
      </c>
      <c r="E49" s="43">
        <v>0</v>
      </c>
      <c r="F49" s="43">
        <v>0</v>
      </c>
      <c r="G49" s="43">
        <v>0</v>
      </c>
      <c r="H49" s="78">
        <v>1.0009186812043189</v>
      </c>
      <c r="I49" s="78">
        <v>1.0325220078229904</v>
      </c>
      <c r="J49" s="78">
        <v>1.0068898279070853</v>
      </c>
      <c r="K49" s="78">
        <v>1.0200299464464186</v>
      </c>
      <c r="L49" s="78">
        <v>1.0089087969064712</v>
      </c>
      <c r="M49" s="78">
        <v>1.0203005706071853</v>
      </c>
      <c r="N49" s="43">
        <v>0</v>
      </c>
      <c r="O49" s="43">
        <v>0</v>
      </c>
    </row>
    <row r="50" spans="1:15" x14ac:dyDescent="0.3">
      <c r="A50" s="106"/>
      <c r="B50" s="152"/>
      <c r="C50" s="70" t="s">
        <v>4</v>
      </c>
      <c r="D50" s="43">
        <v>0</v>
      </c>
      <c r="E50" s="43">
        <v>0</v>
      </c>
      <c r="F50" s="43">
        <v>0</v>
      </c>
      <c r="G50" s="43">
        <v>0</v>
      </c>
      <c r="H50" s="78">
        <v>0.57484449440240859</v>
      </c>
      <c r="I50" s="78">
        <v>0.40369682621955871</v>
      </c>
      <c r="J50" s="78">
        <v>0.31146820619702337</v>
      </c>
      <c r="K50" s="78">
        <v>0.31100043985247611</v>
      </c>
      <c r="L50" s="78">
        <v>0.31227891975641248</v>
      </c>
      <c r="M50" s="78">
        <v>0.3125791121125221</v>
      </c>
      <c r="N50" s="43">
        <v>0</v>
      </c>
      <c r="O50" s="43">
        <v>0</v>
      </c>
    </row>
    <row r="51" spans="1:15" x14ac:dyDescent="0.3">
      <c r="A51" s="106"/>
      <c r="B51" s="152"/>
      <c r="C51" s="70" t="s">
        <v>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</row>
    <row r="52" spans="1:15" x14ac:dyDescent="0.3">
      <c r="A52" s="106"/>
      <c r="B52" s="152"/>
      <c r="C52" s="71" t="s">
        <v>6</v>
      </c>
      <c r="D52" s="79">
        <v>0</v>
      </c>
      <c r="E52" s="79">
        <v>0</v>
      </c>
      <c r="F52" s="79">
        <v>0</v>
      </c>
      <c r="G52" s="79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79">
        <v>0</v>
      </c>
      <c r="O52" s="79">
        <v>0</v>
      </c>
    </row>
    <row r="53" spans="1:15" x14ac:dyDescent="0.3">
      <c r="A53" s="106" t="s">
        <v>24</v>
      </c>
      <c r="B53" s="140">
        <v>1</v>
      </c>
      <c r="C53" s="70" t="s">
        <v>3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</row>
    <row r="54" spans="1:15" x14ac:dyDescent="0.3">
      <c r="A54" s="106"/>
      <c r="B54" s="140"/>
      <c r="C54" s="70" t="s">
        <v>4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</row>
    <row r="55" spans="1:15" x14ac:dyDescent="0.3">
      <c r="A55" s="106"/>
      <c r="B55" s="140"/>
      <c r="C55" s="70" t="s">
        <v>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</row>
    <row r="56" spans="1:15" x14ac:dyDescent="0.3">
      <c r="A56" s="106"/>
      <c r="B56" s="140"/>
      <c r="C56" s="71" t="s">
        <v>6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</row>
    <row r="57" spans="1:15" x14ac:dyDescent="0.3">
      <c r="A57" s="106" t="s">
        <v>23</v>
      </c>
      <c r="B57" s="140">
        <v>1</v>
      </c>
      <c r="C57" s="77" t="s">
        <v>3</v>
      </c>
      <c r="D57" s="78">
        <v>0</v>
      </c>
      <c r="E57" s="78">
        <v>0</v>
      </c>
      <c r="F57" s="78">
        <v>0</v>
      </c>
      <c r="G57" s="78">
        <v>17.597023962686162</v>
      </c>
      <c r="H57" s="78">
        <v>18.34952131649629</v>
      </c>
      <c r="I57" s="78">
        <v>27.884423317100332</v>
      </c>
      <c r="J57" s="78">
        <v>32.24153506635912</v>
      </c>
      <c r="K57" s="78">
        <v>32.424346808405467</v>
      </c>
      <c r="L57" s="78">
        <v>35.764299543036415</v>
      </c>
      <c r="M57" s="78">
        <v>31.375721022453043</v>
      </c>
      <c r="N57" s="78">
        <v>17.618729505655825</v>
      </c>
      <c r="O57" s="78">
        <v>0</v>
      </c>
    </row>
    <row r="58" spans="1:15" x14ac:dyDescent="0.3">
      <c r="A58" s="106"/>
      <c r="B58" s="140"/>
      <c r="C58" s="70" t="s">
        <v>4</v>
      </c>
      <c r="D58" s="78">
        <v>0</v>
      </c>
      <c r="E58" s="78">
        <v>0</v>
      </c>
      <c r="F58" s="78">
        <v>0</v>
      </c>
      <c r="G58" s="78">
        <v>4.141500218770032</v>
      </c>
      <c r="H58" s="78">
        <v>4.8729898120821238</v>
      </c>
      <c r="I58" s="78">
        <v>6.321124590149612</v>
      </c>
      <c r="J58" s="78">
        <v>6.3245539975672909</v>
      </c>
      <c r="K58" s="78">
        <v>6.5130637147643782</v>
      </c>
      <c r="L58" s="78">
        <v>6.4912412178355527</v>
      </c>
      <c r="M58" s="78">
        <v>5.1861040907668627</v>
      </c>
      <c r="N58" s="78">
        <v>2.2455223109207973</v>
      </c>
      <c r="O58" s="78">
        <v>0</v>
      </c>
    </row>
    <row r="59" spans="1:15" x14ac:dyDescent="0.3">
      <c r="A59" s="106"/>
      <c r="B59" s="140"/>
      <c r="C59" s="70" t="s">
        <v>5</v>
      </c>
      <c r="D59" s="78">
        <v>0</v>
      </c>
      <c r="E59" s="78">
        <v>0</v>
      </c>
      <c r="F59" s="78">
        <v>0</v>
      </c>
      <c r="G59" s="78">
        <v>0.56804638510712846</v>
      </c>
      <c r="H59" s="78">
        <v>0.86394812937189069</v>
      </c>
      <c r="I59" s="78">
        <v>1.1681236231088561</v>
      </c>
      <c r="J59" s="78">
        <v>1.4080387283825595</v>
      </c>
      <c r="K59" s="78">
        <v>1.1584978060667572</v>
      </c>
      <c r="L59" s="78">
        <v>1.122075393022699</v>
      </c>
      <c r="M59" s="78">
        <v>0.64968466324720575</v>
      </c>
      <c r="N59" s="78">
        <v>0.25560761451565117</v>
      </c>
      <c r="O59" s="78">
        <v>0</v>
      </c>
    </row>
    <row r="60" spans="1:15" x14ac:dyDescent="0.3">
      <c r="A60" s="106"/>
      <c r="B60" s="140"/>
      <c r="C60" s="71" t="s">
        <v>6</v>
      </c>
      <c r="D60" s="79">
        <v>0</v>
      </c>
      <c r="E60" s="79">
        <v>0</v>
      </c>
      <c r="F60" s="79">
        <v>0</v>
      </c>
      <c r="G60" s="79">
        <v>22.306570566563323</v>
      </c>
      <c r="H60" s="79">
        <v>24.086459257950306</v>
      </c>
      <c r="I60" s="79">
        <v>35.373671530358799</v>
      </c>
      <c r="J60" s="79">
        <v>39.97412779230897</v>
      </c>
      <c r="K60" s="79">
        <v>40.0959083292366</v>
      </c>
      <c r="L60" s="79">
        <v>43.377616153894664</v>
      </c>
      <c r="M60" s="79">
        <v>37.211509776467111</v>
      </c>
      <c r="N60" s="79">
        <v>20.119859431092276</v>
      </c>
      <c r="O60" s="79">
        <v>0</v>
      </c>
    </row>
    <row r="61" spans="1:15" ht="15.6" customHeight="1" x14ac:dyDescent="0.3">
      <c r="A61" s="120" t="s">
        <v>38</v>
      </c>
      <c r="B61" s="120"/>
      <c r="C61" s="55" t="s">
        <v>3</v>
      </c>
      <c r="D61" s="56">
        <v>332.74224608371566</v>
      </c>
      <c r="E61" s="56">
        <v>367.21904085622697</v>
      </c>
      <c r="F61" s="56">
        <v>326.60532602531032</v>
      </c>
      <c r="G61" s="56">
        <v>366.39796438731634</v>
      </c>
      <c r="H61" s="56">
        <v>404.24860336595168</v>
      </c>
      <c r="I61" s="56">
        <v>478.71911482385855</v>
      </c>
      <c r="J61" s="56">
        <v>499.86433575876367</v>
      </c>
      <c r="K61" s="56">
        <v>526.43564925502312</v>
      </c>
      <c r="L61" s="56">
        <v>528.59139379927558</v>
      </c>
      <c r="M61" s="56">
        <v>424.30492105687023</v>
      </c>
      <c r="N61" s="56">
        <v>399.70191016097607</v>
      </c>
      <c r="O61" s="56">
        <v>301.49651994175196</v>
      </c>
    </row>
    <row r="62" spans="1:15" x14ac:dyDescent="0.3">
      <c r="A62" s="120"/>
      <c r="B62" s="120"/>
      <c r="C62" s="57" t="s">
        <v>4</v>
      </c>
      <c r="D62" s="56">
        <v>85.473593288331017</v>
      </c>
      <c r="E62" s="56">
        <v>92.88407030589741</v>
      </c>
      <c r="F62" s="56">
        <v>94.553192934571584</v>
      </c>
      <c r="G62" s="56">
        <v>86.207096174904024</v>
      </c>
      <c r="H62" s="56">
        <v>104.03024276543944</v>
      </c>
      <c r="I62" s="56">
        <v>139.44177930612199</v>
      </c>
      <c r="J62" s="56">
        <v>138.27912497242212</v>
      </c>
      <c r="K62" s="56">
        <v>124.80372971142268</v>
      </c>
      <c r="L62" s="56">
        <v>117.95734589542056</v>
      </c>
      <c r="M62" s="56">
        <v>103.47917566226324</v>
      </c>
      <c r="N62" s="56">
        <v>97.080871371757183</v>
      </c>
      <c r="O62" s="56">
        <v>81.009346164561208</v>
      </c>
    </row>
    <row r="63" spans="1:15" x14ac:dyDescent="0.3">
      <c r="A63" s="120"/>
      <c r="B63" s="120"/>
      <c r="C63" s="57" t="s">
        <v>5</v>
      </c>
      <c r="D63" s="56">
        <v>93.942489539194966</v>
      </c>
      <c r="E63" s="56">
        <v>71.972140524878824</v>
      </c>
      <c r="F63" s="56">
        <v>91.343373810128384</v>
      </c>
      <c r="G63" s="56">
        <v>106.81620727958196</v>
      </c>
      <c r="H63" s="56">
        <v>103.94700817719639</v>
      </c>
      <c r="I63" s="56">
        <v>115.46033475171949</v>
      </c>
      <c r="J63" s="56">
        <v>113.55130043829645</v>
      </c>
      <c r="K63" s="56">
        <v>114.74015337752422</v>
      </c>
      <c r="L63" s="56">
        <v>104.627333422204</v>
      </c>
      <c r="M63" s="56">
        <v>104.75975528553138</v>
      </c>
      <c r="N63" s="56">
        <v>90.728646017366657</v>
      </c>
      <c r="O63" s="56">
        <v>92.727283447683575</v>
      </c>
    </row>
    <row r="64" spans="1:15" x14ac:dyDescent="0.3">
      <c r="A64" s="120"/>
      <c r="B64" s="120"/>
      <c r="C64" s="57" t="s">
        <v>6</v>
      </c>
      <c r="D64" s="56">
        <v>512.1583289112416</v>
      </c>
      <c r="E64" s="56">
        <v>532.07525168700317</v>
      </c>
      <c r="F64" s="56">
        <v>512.50189277001027</v>
      </c>
      <c r="G64" s="56">
        <v>559.42126784180232</v>
      </c>
      <c r="H64" s="56">
        <v>612.22585430858749</v>
      </c>
      <c r="I64" s="56">
        <v>733.62122888170006</v>
      </c>
      <c r="J64" s="56">
        <v>751.69476116948226</v>
      </c>
      <c r="K64" s="56">
        <v>765.97953234397005</v>
      </c>
      <c r="L64" s="56">
        <v>751.17607311690017</v>
      </c>
      <c r="M64" s="56">
        <v>632.54385200466481</v>
      </c>
      <c r="N64" s="56">
        <v>587.51142755009982</v>
      </c>
      <c r="O64" s="56">
        <v>475.23314955399678</v>
      </c>
    </row>
    <row r="65" spans="1:15" x14ac:dyDescent="0.3">
      <c r="A65" s="12"/>
      <c r="B65" s="12"/>
      <c r="C65" s="12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28.2" customHeight="1" x14ac:dyDescent="0.3">
      <c r="A66" s="141" t="s">
        <v>37</v>
      </c>
      <c r="B66" s="141"/>
      <c r="C66" s="141"/>
      <c r="D66" s="56">
        <v>518.9161690717616</v>
      </c>
      <c r="E66" s="56">
        <v>538.98005469096313</v>
      </c>
      <c r="F66" s="56">
        <v>519.08967503473025</v>
      </c>
      <c r="G66" s="56">
        <v>566.62167565228231</v>
      </c>
      <c r="H66" s="56">
        <v>619.69371813972748</v>
      </c>
      <c r="I66" s="56">
        <v>744.11445769634008</v>
      </c>
      <c r="J66" s="56">
        <v>760.62611506952226</v>
      </c>
      <c r="K66" s="56">
        <v>775.18492171385003</v>
      </c>
      <c r="L66" s="56">
        <v>758.5802558070402</v>
      </c>
      <c r="M66" s="56">
        <v>641.50864548762479</v>
      </c>
      <c r="N66" s="56">
        <v>595.07892382699981</v>
      </c>
      <c r="O66" s="56">
        <v>482.05500410659675</v>
      </c>
    </row>
    <row r="67" spans="1:15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3">
      <c r="A68" s="124" t="s">
        <v>8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</row>
    <row r="69" spans="1:15" x14ac:dyDescent="0.3">
      <c r="A69" s="124" t="s">
        <v>9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</row>
    <row r="70" spans="1:15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</sheetData>
  <mergeCells count="35">
    <mergeCell ref="A61:B64"/>
    <mergeCell ref="A45:A48"/>
    <mergeCell ref="B49:B52"/>
    <mergeCell ref="A49:A52"/>
    <mergeCell ref="B53:B56"/>
    <mergeCell ref="A53:A56"/>
    <mergeCell ref="A5:O5"/>
    <mergeCell ref="A7:A10"/>
    <mergeCell ref="B7:B10"/>
    <mergeCell ref="B29:B32"/>
    <mergeCell ref="A29:A32"/>
    <mergeCell ref="A19:A22"/>
    <mergeCell ref="B19:B22"/>
    <mergeCell ref="B11:B14"/>
    <mergeCell ref="A1:O1"/>
    <mergeCell ref="A2:O2"/>
    <mergeCell ref="A3:O3"/>
    <mergeCell ref="A4:B4"/>
    <mergeCell ref="C4:O4"/>
    <mergeCell ref="A69:O69"/>
    <mergeCell ref="A68:O68"/>
    <mergeCell ref="A11:A14"/>
    <mergeCell ref="A23:B26"/>
    <mergeCell ref="A15:A18"/>
    <mergeCell ref="B15:B18"/>
    <mergeCell ref="B33:B36"/>
    <mergeCell ref="A33:A36"/>
    <mergeCell ref="B37:B40"/>
    <mergeCell ref="A37:A40"/>
    <mergeCell ref="A41:A44"/>
    <mergeCell ref="B41:B44"/>
    <mergeCell ref="B45:B48"/>
    <mergeCell ref="A66:C66"/>
    <mergeCell ref="B57:B60"/>
    <mergeCell ref="A57:A6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9"/>
  <sheetViews>
    <sheetView topLeftCell="A27" zoomScale="85" zoomScaleNormal="85" workbookViewId="0">
      <selection activeCell="K65" sqref="K65"/>
    </sheetView>
  </sheetViews>
  <sheetFormatPr defaultColWidth="11" defaultRowHeight="14.4" x14ac:dyDescent="0.3"/>
  <cols>
    <col min="1" max="1" width="43.8984375" style="11" bestFit="1" customWidth="1"/>
    <col min="2" max="2" width="8.5" style="11" bestFit="1" customWidth="1"/>
    <col min="3" max="3" width="20.3984375" style="11" bestFit="1" customWidth="1"/>
    <col min="4" max="4" width="6.796875" style="11" bestFit="1" customWidth="1"/>
    <col min="5" max="5" width="6.09765625" style="11" bestFit="1" customWidth="1"/>
    <col min="6" max="6" width="6.3984375" style="11" bestFit="1" customWidth="1"/>
    <col min="7" max="7" width="6" style="11" bestFit="1" customWidth="1"/>
    <col min="8" max="8" width="6.69921875" style="11" bestFit="1" customWidth="1"/>
    <col min="9" max="9" width="5.8984375" style="11" bestFit="1" customWidth="1"/>
    <col min="10" max="10" width="6.3984375" style="11" bestFit="1" customWidth="1"/>
    <col min="11" max="11" width="6.19921875" style="11" bestFit="1" customWidth="1"/>
    <col min="12" max="12" width="6.09765625" style="11" bestFit="1" customWidth="1"/>
    <col min="13" max="13" width="5.8984375" style="11" bestFit="1" customWidth="1"/>
    <col min="14" max="14" width="6.3984375" style="11" bestFit="1" customWidth="1"/>
    <col min="15" max="15" width="6.09765625" style="11" bestFit="1" customWidth="1"/>
    <col min="16" max="16384" width="11" style="11"/>
  </cols>
  <sheetData>
    <row r="1" spans="1:15" ht="15.6" x14ac:dyDescent="0.3">
      <c r="A1" s="153" t="s">
        <v>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31.95" customHeight="1" x14ac:dyDescent="0.3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31.2" customHeight="1" x14ac:dyDescent="0.3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</row>
    <row r="5" spans="1:15" ht="30" customHeight="1" x14ac:dyDescent="0.3">
      <c r="A5" s="52" t="s">
        <v>35</v>
      </c>
      <c r="B5" s="61" t="s">
        <v>1</v>
      </c>
      <c r="C5" s="29" t="s">
        <v>2</v>
      </c>
      <c r="D5" s="31">
        <v>45676</v>
      </c>
      <c r="E5" s="31">
        <v>45707</v>
      </c>
      <c r="F5" s="31">
        <v>45735</v>
      </c>
      <c r="G5" s="31">
        <v>45766</v>
      </c>
      <c r="H5" s="31">
        <v>45796</v>
      </c>
      <c r="I5" s="31">
        <v>45827</v>
      </c>
      <c r="J5" s="31">
        <v>45857</v>
      </c>
      <c r="K5" s="31">
        <v>45888</v>
      </c>
      <c r="L5" s="31">
        <v>45919</v>
      </c>
      <c r="M5" s="31">
        <v>45949</v>
      </c>
      <c r="N5" s="31">
        <v>45980</v>
      </c>
      <c r="O5" s="31">
        <v>46010</v>
      </c>
    </row>
    <row r="6" spans="1:15" ht="16.95" customHeight="1" x14ac:dyDescent="0.3">
      <c r="A6" s="125" t="s">
        <v>11</v>
      </c>
      <c r="B6" s="154">
        <v>0</v>
      </c>
      <c r="C6" s="83" t="s">
        <v>3</v>
      </c>
      <c r="D6" s="75">
        <v>1.0720809599999999</v>
      </c>
      <c r="E6" s="65">
        <v>1.13020174</v>
      </c>
      <c r="F6" s="65">
        <v>0.70609675999999999</v>
      </c>
      <c r="G6" s="65">
        <v>0.79292046000000016</v>
      </c>
      <c r="H6" s="65">
        <v>0.79020060000000003</v>
      </c>
      <c r="I6" s="65">
        <v>1.4518935399999999</v>
      </c>
      <c r="J6" s="65">
        <v>1.5331527599999999</v>
      </c>
      <c r="K6" s="69">
        <v>1.5960693200000002</v>
      </c>
      <c r="L6" s="65">
        <v>1.61778756</v>
      </c>
      <c r="M6" s="65">
        <v>1.4240145800000001</v>
      </c>
      <c r="N6" s="65">
        <v>1.24471716</v>
      </c>
      <c r="O6" s="65">
        <v>1.16963456</v>
      </c>
    </row>
    <row r="7" spans="1:15" x14ac:dyDescent="0.3">
      <c r="A7" s="126"/>
      <c r="B7" s="155"/>
      <c r="C7" s="83" t="s">
        <v>4</v>
      </c>
      <c r="D7" s="75">
        <v>0.20964242</v>
      </c>
      <c r="E7" s="65">
        <v>0.21574156000000003</v>
      </c>
      <c r="F7" s="65">
        <v>0.22450040000000002</v>
      </c>
      <c r="G7" s="65">
        <v>0.26757801999999997</v>
      </c>
      <c r="H7" s="65">
        <v>0.31247661999999998</v>
      </c>
      <c r="I7" s="65">
        <v>0.35219804000000005</v>
      </c>
      <c r="J7" s="65">
        <v>0.36375000000000002</v>
      </c>
      <c r="K7" s="69">
        <v>0.37424208000000003</v>
      </c>
      <c r="L7" s="65">
        <v>0.33933767999999997</v>
      </c>
      <c r="M7" s="65">
        <v>0.26705958000000002</v>
      </c>
      <c r="N7" s="65">
        <v>0.21304724</v>
      </c>
      <c r="O7" s="65">
        <v>0.21736610000000001</v>
      </c>
    </row>
    <row r="8" spans="1:15" x14ac:dyDescent="0.3">
      <c r="A8" s="126"/>
      <c r="B8" s="155"/>
      <c r="C8" s="83" t="s">
        <v>5</v>
      </c>
      <c r="D8" s="75">
        <v>8.8278200000000036E-3</v>
      </c>
      <c r="E8" s="65">
        <v>9.4063799999999972E-3</v>
      </c>
      <c r="F8" s="65">
        <v>2.1594679999999998E-2</v>
      </c>
      <c r="G8" s="65">
        <v>2.0680180000000003E-2</v>
      </c>
      <c r="H8" s="65">
        <v>2.427516E-2</v>
      </c>
      <c r="I8" s="65">
        <v>0.11246663999999999</v>
      </c>
      <c r="J8" s="65">
        <v>1.6974759999999998E-2</v>
      </c>
      <c r="K8" s="69">
        <v>8.0829899999999996E-2</v>
      </c>
      <c r="L8" s="65">
        <v>0.12203336000000001</v>
      </c>
      <c r="M8" s="65">
        <v>1.0896859999999998E-2</v>
      </c>
      <c r="N8" s="65">
        <v>7.8726999999999998E-3</v>
      </c>
      <c r="O8" s="65">
        <v>9.6549400000000007E-3</v>
      </c>
    </row>
    <row r="9" spans="1:15" ht="16.2" customHeight="1" x14ac:dyDescent="0.3">
      <c r="A9" s="127"/>
      <c r="B9" s="156"/>
      <c r="C9" s="64" t="s">
        <v>6</v>
      </c>
      <c r="D9" s="67">
        <f>SUM(D6:D8)</f>
        <v>1.2905511999999999</v>
      </c>
      <c r="E9" s="67">
        <f t="shared" ref="E9:O9" si="0">SUM(E6:E8)</f>
        <v>1.35534968</v>
      </c>
      <c r="F9" s="67">
        <f t="shared" si="0"/>
        <v>0.95219184000000001</v>
      </c>
      <c r="G9" s="67">
        <f t="shared" si="0"/>
        <v>1.0811786600000002</v>
      </c>
      <c r="H9" s="67">
        <f t="shared" si="0"/>
        <v>1.1269523799999999</v>
      </c>
      <c r="I9" s="67">
        <f t="shared" si="0"/>
        <v>1.91655822</v>
      </c>
      <c r="J9" s="67">
        <f t="shared" si="0"/>
        <v>1.91387752</v>
      </c>
      <c r="K9" s="67">
        <f t="shared" si="0"/>
        <v>2.0511413000000003</v>
      </c>
      <c r="L9" s="67">
        <f t="shared" si="0"/>
        <v>2.0791586</v>
      </c>
      <c r="M9" s="67">
        <f t="shared" si="0"/>
        <v>1.70197102</v>
      </c>
      <c r="N9" s="67">
        <f t="shared" si="0"/>
        <v>1.4656371000000001</v>
      </c>
      <c r="O9" s="67">
        <f t="shared" si="0"/>
        <v>1.3966555999999999</v>
      </c>
    </row>
    <row r="10" spans="1:15" ht="16.2" customHeight="1" x14ac:dyDescent="0.3">
      <c r="A10" s="125" t="s">
        <v>12</v>
      </c>
      <c r="B10" s="154">
        <v>0</v>
      </c>
      <c r="C10" s="83" t="s">
        <v>3</v>
      </c>
      <c r="D10" s="76">
        <v>0.11083089999999995</v>
      </c>
      <c r="E10" s="80">
        <v>0.10642316</v>
      </c>
      <c r="F10" s="80">
        <v>-0.26958282</v>
      </c>
      <c r="G10" s="80">
        <v>-0.28764647999999993</v>
      </c>
      <c r="H10" s="80">
        <v>-0.29642352</v>
      </c>
      <c r="I10" s="80">
        <v>0.19916444000000003</v>
      </c>
      <c r="J10" s="80">
        <v>6.3201440000000011E-2</v>
      </c>
      <c r="K10" s="81">
        <v>6.5327880000000005E-2</v>
      </c>
      <c r="L10" s="80">
        <v>5.5111460000000001E-2</v>
      </c>
      <c r="M10" s="80">
        <v>0.20007403999999998</v>
      </c>
      <c r="N10" s="80">
        <v>0.16332644000000002</v>
      </c>
      <c r="O10" s="80">
        <v>0.10570279999999999</v>
      </c>
    </row>
    <row r="11" spans="1:15" ht="16.2" customHeight="1" x14ac:dyDescent="0.3">
      <c r="A11" s="126"/>
      <c r="B11" s="155"/>
      <c r="C11" s="83" t="s">
        <v>4</v>
      </c>
      <c r="D11" s="76">
        <v>0.25209916000000004</v>
      </c>
      <c r="E11" s="80">
        <v>0.25502539999999996</v>
      </c>
      <c r="F11" s="80">
        <v>0.28025230000000001</v>
      </c>
      <c r="G11" s="80">
        <v>0.34195247999999995</v>
      </c>
      <c r="H11" s="80">
        <v>0.37270821999999998</v>
      </c>
      <c r="I11" s="80">
        <v>0.40675568000000001</v>
      </c>
      <c r="J11" s="80">
        <v>0.40755841999999998</v>
      </c>
      <c r="K11" s="81">
        <v>0.42596565999999997</v>
      </c>
      <c r="L11" s="80">
        <v>0.40074664000000004</v>
      </c>
      <c r="M11" s="80">
        <v>0.32955574000000004</v>
      </c>
      <c r="N11" s="80">
        <v>0.28428417999999994</v>
      </c>
      <c r="O11" s="80">
        <v>0.25818861999999998</v>
      </c>
    </row>
    <row r="12" spans="1:15" ht="16.2" customHeight="1" x14ac:dyDescent="0.3">
      <c r="A12" s="126"/>
      <c r="B12" s="155"/>
      <c r="C12" s="83" t="s">
        <v>5</v>
      </c>
      <c r="D12" s="76">
        <v>7.421599999999999E-2</v>
      </c>
      <c r="E12" s="80">
        <v>7.6474359999999991E-2</v>
      </c>
      <c r="F12" s="80">
        <v>9.8543179999999994E-2</v>
      </c>
      <c r="G12" s="80">
        <v>0.10713404</v>
      </c>
      <c r="H12" s="80">
        <v>0.12276462000000002</v>
      </c>
      <c r="I12" s="80">
        <v>0.10832134</v>
      </c>
      <c r="J12" s="80">
        <v>0.11623164</v>
      </c>
      <c r="K12" s="81">
        <v>0.11390381999999999</v>
      </c>
      <c r="L12" s="80">
        <v>0.10362362</v>
      </c>
      <c r="M12" s="80">
        <v>9.1676900000000006E-2</v>
      </c>
      <c r="N12" s="80">
        <v>7.7182920000000002E-2</v>
      </c>
      <c r="O12" s="80">
        <v>7.6850679999999991E-2</v>
      </c>
    </row>
    <row r="13" spans="1:15" ht="16.2" customHeight="1" x14ac:dyDescent="0.3">
      <c r="A13" s="127"/>
      <c r="B13" s="156"/>
      <c r="C13" s="64" t="s">
        <v>6</v>
      </c>
      <c r="D13" s="67">
        <f>SUM(D10:D12)</f>
        <v>0.43714606</v>
      </c>
      <c r="E13" s="67">
        <f t="shared" ref="E13:O13" si="1">SUM(E10:E12)</f>
        <v>0.43792291999999999</v>
      </c>
      <c r="F13" s="67">
        <f t="shared" si="1"/>
        <v>0.10921266</v>
      </c>
      <c r="G13" s="67">
        <f t="shared" si="1"/>
        <v>0.16144004000000001</v>
      </c>
      <c r="H13" s="67">
        <f t="shared" si="1"/>
        <v>0.19904932</v>
      </c>
      <c r="I13" s="67">
        <f t="shared" si="1"/>
        <v>0.71424146000000011</v>
      </c>
      <c r="J13" s="67">
        <f t="shared" si="1"/>
        <v>0.5869915</v>
      </c>
      <c r="K13" s="67">
        <f t="shared" si="1"/>
        <v>0.60519736000000002</v>
      </c>
      <c r="L13" s="67">
        <f t="shared" si="1"/>
        <v>0.55948172000000007</v>
      </c>
      <c r="M13" s="67">
        <f t="shared" si="1"/>
        <v>0.62130668</v>
      </c>
      <c r="N13" s="67">
        <f t="shared" si="1"/>
        <v>0.52479354</v>
      </c>
      <c r="O13" s="67">
        <f t="shared" si="1"/>
        <v>0.44074209999999997</v>
      </c>
    </row>
    <row r="14" spans="1:15" s="18" customFormat="1" x14ac:dyDescent="0.3">
      <c r="A14" s="134" t="s">
        <v>7</v>
      </c>
      <c r="B14" s="154">
        <v>0</v>
      </c>
      <c r="C14" s="84" t="s">
        <v>3</v>
      </c>
      <c r="D14" s="82">
        <v>4.0353931999999997</v>
      </c>
      <c r="E14" s="69">
        <v>4.0638109999999994</v>
      </c>
      <c r="F14" s="69">
        <v>4.3515827999999992</v>
      </c>
      <c r="G14" s="69">
        <v>4.6541676000000001</v>
      </c>
      <c r="H14" s="69">
        <v>4.7090335999999997</v>
      </c>
      <c r="I14" s="69">
        <v>4.9901444000000001</v>
      </c>
      <c r="J14" s="69">
        <v>3.7809892000000005</v>
      </c>
      <c r="K14" s="69">
        <v>3.7253239999999996</v>
      </c>
      <c r="L14" s="69">
        <v>2.2024750000000002</v>
      </c>
      <c r="M14" s="69">
        <v>4.7619198000000003</v>
      </c>
      <c r="N14" s="69">
        <v>4.4785544000000002</v>
      </c>
      <c r="O14" s="69">
        <v>3.9675132000000004</v>
      </c>
    </row>
    <row r="15" spans="1:15" s="18" customFormat="1" x14ac:dyDescent="0.3">
      <c r="A15" s="135"/>
      <c r="B15" s="155"/>
      <c r="C15" s="84" t="s">
        <v>4</v>
      </c>
      <c r="D15" s="82">
        <v>0.16743818000000002</v>
      </c>
      <c r="E15" s="69">
        <v>0.18655294</v>
      </c>
      <c r="F15" s="69">
        <v>0.25927095999999999</v>
      </c>
      <c r="G15" s="69">
        <v>0.32055555999999996</v>
      </c>
      <c r="H15" s="69">
        <v>0.38305844</v>
      </c>
      <c r="I15" s="69">
        <v>0.32609083999999999</v>
      </c>
      <c r="J15" s="69">
        <v>0.20605604</v>
      </c>
      <c r="K15" s="69">
        <v>0.30450936000000001</v>
      </c>
      <c r="L15" s="69">
        <v>0.24726802000000001</v>
      </c>
      <c r="M15" s="69">
        <v>0.25329151999999999</v>
      </c>
      <c r="N15" s="69">
        <v>0.20069220000000004</v>
      </c>
      <c r="O15" s="69">
        <v>0.16905724</v>
      </c>
    </row>
    <row r="16" spans="1:15" s="18" customFormat="1" x14ac:dyDescent="0.3">
      <c r="A16" s="135"/>
      <c r="B16" s="155"/>
      <c r="C16" s="84" t="s">
        <v>5</v>
      </c>
      <c r="D16" s="82">
        <v>0.28154041999999996</v>
      </c>
      <c r="E16" s="69">
        <v>0.30520192000000002</v>
      </c>
      <c r="F16" s="69">
        <v>0.34854066</v>
      </c>
      <c r="G16" s="69">
        <v>0.37183675999999999</v>
      </c>
      <c r="H16" s="69">
        <v>0.41774240000000001</v>
      </c>
      <c r="I16" s="69">
        <v>0.37224788000000003</v>
      </c>
      <c r="J16" s="69">
        <v>0.40810723999999998</v>
      </c>
      <c r="K16" s="69">
        <v>0.42646449999999997</v>
      </c>
      <c r="L16" s="69">
        <v>0.40329356</v>
      </c>
      <c r="M16" s="69">
        <v>0.33030495999999998</v>
      </c>
      <c r="N16" s="69">
        <v>0.29930968000000002</v>
      </c>
      <c r="O16" s="69">
        <v>0.29998991999999997</v>
      </c>
    </row>
    <row r="17" spans="1:15" s="18" customFormat="1" ht="15" customHeight="1" x14ac:dyDescent="0.3">
      <c r="A17" s="136"/>
      <c r="B17" s="156"/>
      <c r="C17" s="68" t="s">
        <v>6</v>
      </c>
      <c r="D17" s="67">
        <f>SUM(D14:D16)</f>
        <v>4.4843717999999999</v>
      </c>
      <c r="E17" s="67">
        <f t="shared" ref="E17:O17" si="2">SUM(E14:E16)</f>
        <v>4.5555658599999997</v>
      </c>
      <c r="F17" s="67">
        <f t="shared" si="2"/>
        <v>4.9593944199999997</v>
      </c>
      <c r="G17" s="67">
        <f t="shared" si="2"/>
        <v>5.3465599199999998</v>
      </c>
      <c r="H17" s="67">
        <f t="shared" si="2"/>
        <v>5.5098344399999997</v>
      </c>
      <c r="I17" s="67">
        <f t="shared" si="2"/>
        <v>5.6884831199999999</v>
      </c>
      <c r="J17" s="67">
        <f t="shared" si="2"/>
        <v>4.3951524800000001</v>
      </c>
      <c r="K17" s="67">
        <f t="shared" si="2"/>
        <v>4.4562978599999994</v>
      </c>
      <c r="L17" s="67">
        <f t="shared" si="2"/>
        <v>2.8530365799999999</v>
      </c>
      <c r="M17" s="67">
        <f t="shared" si="2"/>
        <v>5.3455162800000009</v>
      </c>
      <c r="N17" s="67">
        <f t="shared" si="2"/>
        <v>4.9785562800000003</v>
      </c>
      <c r="O17" s="67">
        <f t="shared" si="2"/>
        <v>4.4365603600000005</v>
      </c>
    </row>
    <row r="18" spans="1:15" x14ac:dyDescent="0.3">
      <c r="A18" s="125" t="s">
        <v>0</v>
      </c>
      <c r="B18" s="154">
        <v>0</v>
      </c>
      <c r="C18" s="83" t="s">
        <v>3</v>
      </c>
      <c r="D18" s="75">
        <v>3.8950100000000001E-2</v>
      </c>
      <c r="E18" s="65">
        <v>3.8688599999999997E-2</v>
      </c>
      <c r="F18" s="65">
        <v>6.7759299999999995E-2</v>
      </c>
      <c r="G18" s="65">
        <v>6.7346299999999998E-2</v>
      </c>
      <c r="H18" s="65">
        <v>6.8720900000000001E-2</v>
      </c>
      <c r="I18" s="65">
        <v>1.2270719999999999</v>
      </c>
      <c r="J18" s="65">
        <v>1.2089700000000001</v>
      </c>
      <c r="K18" s="69">
        <v>1.27186</v>
      </c>
      <c r="L18" s="65">
        <v>1.2318990000000001</v>
      </c>
      <c r="M18" s="65">
        <v>0.5558324</v>
      </c>
      <c r="N18" s="65">
        <v>3.2999399999999998E-2</v>
      </c>
      <c r="O18" s="65">
        <v>3.7228799999999999E-2</v>
      </c>
    </row>
    <row r="19" spans="1:15" x14ac:dyDescent="0.3">
      <c r="A19" s="126"/>
      <c r="B19" s="155"/>
      <c r="C19" s="83" t="s">
        <v>4</v>
      </c>
      <c r="D19" s="75">
        <v>5.1602999999999996E-3</v>
      </c>
      <c r="E19" s="65">
        <v>4.9033000000000002E-3</v>
      </c>
      <c r="F19" s="65">
        <v>8.5216000000000007E-3</v>
      </c>
      <c r="G19" s="65">
        <v>8.6262999999999999E-3</v>
      </c>
      <c r="H19" s="65">
        <v>8.6683000000000003E-3</v>
      </c>
      <c r="I19" s="65">
        <v>0.17088410000000001</v>
      </c>
      <c r="J19" s="65">
        <v>0.16863449999999999</v>
      </c>
      <c r="K19" s="69">
        <v>0.1718787</v>
      </c>
      <c r="L19" s="65">
        <v>0.1662254</v>
      </c>
      <c r="M19" s="65">
        <v>7.9561300000000001E-2</v>
      </c>
      <c r="N19" s="65">
        <v>4.4339000000000002E-3</v>
      </c>
      <c r="O19" s="65">
        <v>4.9811999999999999E-3</v>
      </c>
    </row>
    <row r="20" spans="1:15" x14ac:dyDescent="0.3">
      <c r="A20" s="126"/>
      <c r="B20" s="155"/>
      <c r="C20" s="83" t="s">
        <v>5</v>
      </c>
      <c r="D20" s="75">
        <v>-1.4544E-3</v>
      </c>
      <c r="E20" s="65">
        <v>-1.4658E-3</v>
      </c>
      <c r="F20" s="65">
        <v>-3.6147000000000002E-3</v>
      </c>
      <c r="G20" s="65">
        <v>-3.6151999999999998E-3</v>
      </c>
      <c r="H20" s="65">
        <v>-2.8630000000000001E-3</v>
      </c>
      <c r="I20" s="65">
        <v>-6.1185700000000003E-2</v>
      </c>
      <c r="J20" s="65">
        <v>-6.0253099999999997E-2</v>
      </c>
      <c r="K20" s="69">
        <v>-6.2167300000000002E-2</v>
      </c>
      <c r="L20" s="65">
        <v>-6.0249999999999998E-2</v>
      </c>
      <c r="M20" s="65">
        <v>-2.70935E-2</v>
      </c>
      <c r="N20" s="65">
        <v>-7.4700000000000005E-4</v>
      </c>
      <c r="O20" s="65">
        <v>-1.1605000000000001E-3</v>
      </c>
    </row>
    <row r="21" spans="1:15" ht="13.95" customHeight="1" x14ac:dyDescent="0.3">
      <c r="A21" s="127"/>
      <c r="B21" s="156"/>
      <c r="C21" s="64" t="s">
        <v>6</v>
      </c>
      <c r="D21" s="67">
        <f>SUM(D18:D20)</f>
        <v>4.2655999999999999E-2</v>
      </c>
      <c r="E21" s="67">
        <f t="shared" ref="E21:O21" si="3">SUM(E18:E20)</f>
        <v>4.2126099999999993E-2</v>
      </c>
      <c r="F21" s="67">
        <f t="shared" si="3"/>
        <v>7.26662E-2</v>
      </c>
      <c r="G21" s="67">
        <f t="shared" si="3"/>
        <v>7.2357400000000002E-2</v>
      </c>
      <c r="H21" s="67">
        <f t="shared" si="3"/>
        <v>7.4526200000000001E-2</v>
      </c>
      <c r="I21" s="67">
        <f t="shared" si="3"/>
        <v>1.3367704</v>
      </c>
      <c r="J21" s="67">
        <f t="shared" si="3"/>
        <v>1.3173514000000002</v>
      </c>
      <c r="K21" s="67">
        <f t="shared" si="3"/>
        <v>1.3815713999999999</v>
      </c>
      <c r="L21" s="67">
        <f t="shared" si="3"/>
        <v>1.3378744000000002</v>
      </c>
      <c r="M21" s="67">
        <f t="shared" si="3"/>
        <v>0.60830020000000007</v>
      </c>
      <c r="N21" s="67">
        <f t="shared" si="3"/>
        <v>3.6686299999999998E-2</v>
      </c>
      <c r="O21" s="67">
        <f t="shared" si="3"/>
        <v>4.1049499999999996E-2</v>
      </c>
    </row>
    <row r="22" spans="1:15" ht="18" customHeight="1" x14ac:dyDescent="0.3">
      <c r="A22" s="110" t="s">
        <v>43</v>
      </c>
      <c r="B22" s="110"/>
      <c r="C22" s="53" t="s">
        <v>3</v>
      </c>
      <c r="D22" s="54">
        <f>SUM(D6,D10,D14,D18)</f>
        <v>5.2572551599999997</v>
      </c>
      <c r="E22" s="54">
        <f t="shared" ref="E22:O22" si="4">SUM(E6,E10,E14,E18)</f>
        <v>5.3391244999999996</v>
      </c>
      <c r="F22" s="54">
        <f t="shared" si="4"/>
        <v>4.855856039999999</v>
      </c>
      <c r="G22" s="54">
        <f t="shared" si="4"/>
        <v>5.2267878799999998</v>
      </c>
      <c r="H22" s="54">
        <f t="shared" si="4"/>
        <v>5.2715315799999996</v>
      </c>
      <c r="I22" s="54">
        <f t="shared" si="4"/>
        <v>7.8682743799999999</v>
      </c>
      <c r="J22" s="54">
        <f t="shared" si="4"/>
        <v>6.5863134000000008</v>
      </c>
      <c r="K22" s="54">
        <f t="shared" si="4"/>
        <v>6.6585812000000004</v>
      </c>
      <c r="L22" s="54">
        <f t="shared" si="4"/>
        <v>5.1072730200000001</v>
      </c>
      <c r="M22" s="54">
        <f t="shared" si="4"/>
        <v>6.9418408200000004</v>
      </c>
      <c r="N22" s="54">
        <f t="shared" si="4"/>
        <v>5.9195973999999998</v>
      </c>
      <c r="O22" s="54">
        <f t="shared" si="4"/>
        <v>5.2800793600000011</v>
      </c>
    </row>
    <row r="23" spans="1:15" x14ac:dyDescent="0.3">
      <c r="A23" s="110"/>
      <c r="B23" s="110"/>
      <c r="C23" s="53" t="s">
        <v>4</v>
      </c>
      <c r="D23" s="54">
        <f t="shared" ref="D23:O23" si="5">SUM(D7,D11,D15,D19)</f>
        <v>0.63434006000000009</v>
      </c>
      <c r="E23" s="54">
        <f t="shared" si="5"/>
        <v>0.66222320000000001</v>
      </c>
      <c r="F23" s="54">
        <f t="shared" si="5"/>
        <v>0.77254526000000012</v>
      </c>
      <c r="G23" s="54">
        <f t="shared" si="5"/>
        <v>0.93871235999999991</v>
      </c>
      <c r="H23" s="54">
        <f t="shared" si="5"/>
        <v>1.07691158</v>
      </c>
      <c r="I23" s="54">
        <f t="shared" si="5"/>
        <v>1.2559286600000001</v>
      </c>
      <c r="J23" s="54">
        <f t="shared" si="5"/>
        <v>1.14599896</v>
      </c>
      <c r="K23" s="54">
        <f t="shared" si="5"/>
        <v>1.2765957999999999</v>
      </c>
      <c r="L23" s="54">
        <f t="shared" si="5"/>
        <v>1.15357774</v>
      </c>
      <c r="M23" s="54">
        <f t="shared" si="5"/>
        <v>0.92946814</v>
      </c>
      <c r="N23" s="54">
        <f t="shared" si="5"/>
        <v>0.70245752000000006</v>
      </c>
      <c r="O23" s="54">
        <f t="shared" si="5"/>
        <v>0.64959316</v>
      </c>
    </row>
    <row r="24" spans="1:15" x14ac:dyDescent="0.3">
      <c r="A24" s="110"/>
      <c r="B24" s="110"/>
      <c r="C24" s="53" t="s">
        <v>5</v>
      </c>
      <c r="D24" s="54">
        <f t="shared" ref="D24:O24" si="6">SUM(D8,D12,D16,D20)</f>
        <v>0.36312983999999993</v>
      </c>
      <c r="E24" s="54">
        <f t="shared" si="6"/>
        <v>0.38961686000000001</v>
      </c>
      <c r="F24" s="54">
        <f t="shared" si="6"/>
        <v>0.46506381999999996</v>
      </c>
      <c r="G24" s="54">
        <f t="shared" si="6"/>
        <v>0.49603577999999998</v>
      </c>
      <c r="H24" s="54">
        <f t="shared" si="6"/>
        <v>0.56191918000000007</v>
      </c>
      <c r="I24" s="54">
        <f t="shared" si="6"/>
        <v>0.53185016000000007</v>
      </c>
      <c r="J24" s="54">
        <f t="shared" si="6"/>
        <v>0.48106054000000004</v>
      </c>
      <c r="K24" s="54">
        <f t="shared" si="6"/>
        <v>0.55903091999999988</v>
      </c>
      <c r="L24" s="54">
        <f t="shared" si="6"/>
        <v>0.56870053999999992</v>
      </c>
      <c r="M24" s="54">
        <f t="shared" si="6"/>
        <v>0.40578522</v>
      </c>
      <c r="N24" s="54">
        <f t="shared" si="6"/>
        <v>0.38361830000000002</v>
      </c>
      <c r="O24" s="54">
        <f t="shared" si="6"/>
        <v>0.38533503999999996</v>
      </c>
    </row>
    <row r="25" spans="1:15" ht="18" customHeight="1" x14ac:dyDescent="0.3">
      <c r="A25" s="110"/>
      <c r="B25" s="110"/>
      <c r="C25" s="53" t="s">
        <v>6</v>
      </c>
      <c r="D25" s="54">
        <f>SUM(D22:D24)</f>
        <v>6.2547250600000002</v>
      </c>
      <c r="E25" s="54">
        <f t="shared" ref="E25:O25" si="7">SUM(E22:E24)</f>
        <v>6.3909645599999996</v>
      </c>
      <c r="F25" s="54">
        <f t="shared" si="7"/>
        <v>6.0934651199999994</v>
      </c>
      <c r="G25" s="54">
        <f t="shared" si="7"/>
        <v>6.6615360199999998</v>
      </c>
      <c r="H25" s="54">
        <f t="shared" si="7"/>
        <v>6.9103623399999998</v>
      </c>
      <c r="I25" s="54">
        <f t="shared" si="7"/>
        <v>9.6560531999999988</v>
      </c>
      <c r="J25" s="54">
        <f t="shared" si="7"/>
        <v>8.2133729000000013</v>
      </c>
      <c r="K25" s="54">
        <f t="shared" si="7"/>
        <v>8.4942079200000009</v>
      </c>
      <c r="L25" s="54">
        <f t="shared" si="7"/>
        <v>6.8295513000000003</v>
      </c>
      <c r="M25" s="54">
        <f t="shared" si="7"/>
        <v>8.2770941800000006</v>
      </c>
      <c r="N25" s="54">
        <f t="shared" si="7"/>
        <v>7.0056732200000003</v>
      </c>
      <c r="O25" s="54">
        <f t="shared" si="7"/>
        <v>6.3150075600000015</v>
      </c>
    </row>
    <row r="26" spans="1:15" x14ac:dyDescent="0.3">
      <c r="A26" s="14"/>
      <c r="B26" s="14"/>
      <c r="C26" s="14"/>
      <c r="D26" s="15"/>
      <c r="E26" s="15"/>
      <c r="F26" s="15"/>
      <c r="G26" s="15"/>
      <c r="H26" s="15"/>
      <c r="I26" s="15"/>
      <c r="J26" s="15"/>
      <c r="K26" s="16"/>
      <c r="L26" s="15"/>
      <c r="M26" s="15"/>
      <c r="N26" s="15"/>
      <c r="O26" s="15"/>
    </row>
    <row r="27" spans="1:15" ht="17.399999999999999" customHeight="1" x14ac:dyDescent="0.3">
      <c r="A27" s="52" t="s">
        <v>36</v>
      </c>
      <c r="B27" s="61" t="s">
        <v>1</v>
      </c>
      <c r="C27" s="29" t="s">
        <v>2</v>
      </c>
      <c r="D27" s="30">
        <v>45676</v>
      </c>
      <c r="E27" s="30">
        <v>45707</v>
      </c>
      <c r="F27" s="30">
        <v>45735</v>
      </c>
      <c r="G27" s="30">
        <v>45766</v>
      </c>
      <c r="H27" s="30">
        <v>45796</v>
      </c>
      <c r="I27" s="30">
        <v>45827</v>
      </c>
      <c r="J27" s="30">
        <v>45857</v>
      </c>
      <c r="K27" s="30">
        <v>45888</v>
      </c>
      <c r="L27" s="30">
        <v>45919</v>
      </c>
      <c r="M27" s="30">
        <v>45949</v>
      </c>
      <c r="N27" s="30">
        <v>45980</v>
      </c>
      <c r="O27" s="30">
        <v>46010</v>
      </c>
    </row>
    <row r="28" spans="1:15" x14ac:dyDescent="0.3">
      <c r="A28" s="106" t="s">
        <v>17</v>
      </c>
      <c r="B28" s="111">
        <v>1</v>
      </c>
      <c r="C28" s="70" t="s">
        <v>3</v>
      </c>
      <c r="D28" s="87">
        <v>5.728573586648416</v>
      </c>
      <c r="E28" s="87">
        <v>4.6722426884829389</v>
      </c>
      <c r="F28" s="87">
        <v>5.0076038382856156</v>
      </c>
      <c r="G28" s="87">
        <v>8.6901530548865704</v>
      </c>
      <c r="H28" s="87">
        <v>8.8371757026093434</v>
      </c>
      <c r="I28" s="87">
        <v>9.3244598845436322</v>
      </c>
      <c r="J28" s="87">
        <v>10.070137341553277</v>
      </c>
      <c r="K28" s="87">
        <v>10.43156297920957</v>
      </c>
      <c r="L28" s="87">
        <v>11.002285517091916</v>
      </c>
      <c r="M28" s="87">
        <v>10.808585432915359</v>
      </c>
      <c r="N28" s="87">
        <v>9.1426814399957692</v>
      </c>
      <c r="O28" s="87">
        <v>4.5627276643000743</v>
      </c>
    </row>
    <row r="29" spans="1:15" x14ac:dyDescent="0.3">
      <c r="A29" s="106"/>
      <c r="B29" s="111"/>
      <c r="C29" s="70" t="s">
        <v>4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</row>
    <row r="30" spans="1:15" x14ac:dyDescent="0.3">
      <c r="A30" s="106"/>
      <c r="B30" s="111"/>
      <c r="C30" s="70" t="s">
        <v>5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</row>
    <row r="31" spans="1:15" x14ac:dyDescent="0.3">
      <c r="A31" s="106"/>
      <c r="B31" s="111"/>
      <c r="C31" s="71" t="s">
        <v>6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</row>
    <row r="32" spans="1:15" x14ac:dyDescent="0.3">
      <c r="A32" s="106" t="s">
        <v>18</v>
      </c>
      <c r="B32" s="111">
        <v>1</v>
      </c>
      <c r="C32" s="70" t="s">
        <v>3</v>
      </c>
      <c r="D32" s="88">
        <v>0</v>
      </c>
      <c r="E32" s="87">
        <v>0</v>
      </c>
      <c r="F32" s="87">
        <v>0</v>
      </c>
      <c r="G32" s="87">
        <v>11.360609892049172</v>
      </c>
      <c r="H32" s="87">
        <v>17.08685095374884</v>
      </c>
      <c r="I32" s="87">
        <v>98.960845657446754</v>
      </c>
      <c r="J32" s="87">
        <v>110.15515693381708</v>
      </c>
      <c r="K32" s="87">
        <v>113.96162632062419</v>
      </c>
      <c r="L32" s="87">
        <v>118.28950127668513</v>
      </c>
      <c r="M32" s="87">
        <v>35.285276693758576</v>
      </c>
      <c r="N32" s="87">
        <v>13.692653730552957</v>
      </c>
      <c r="O32" s="87">
        <v>0</v>
      </c>
    </row>
    <row r="33" spans="1:15" x14ac:dyDescent="0.3">
      <c r="A33" s="106"/>
      <c r="B33" s="111"/>
      <c r="C33" s="70" t="s">
        <v>4</v>
      </c>
      <c r="D33" s="88">
        <v>0</v>
      </c>
      <c r="E33" s="88">
        <v>0</v>
      </c>
      <c r="F33" s="73">
        <v>0</v>
      </c>
      <c r="G33" s="73">
        <v>9.6171534260493213E-2</v>
      </c>
      <c r="H33" s="88">
        <v>1.5684563666673399</v>
      </c>
      <c r="I33" s="88">
        <v>19.409372736263187</v>
      </c>
      <c r="J33" s="88">
        <v>19.146707799442034</v>
      </c>
      <c r="K33" s="88">
        <v>20.546575861149329</v>
      </c>
      <c r="L33" s="88">
        <v>19.034264326086141</v>
      </c>
      <c r="M33" s="88">
        <v>0.89801450244101777</v>
      </c>
      <c r="N33" s="88">
        <v>4.6478947170798077E-2</v>
      </c>
      <c r="O33" s="88">
        <v>0</v>
      </c>
    </row>
    <row r="34" spans="1:15" x14ac:dyDescent="0.3">
      <c r="A34" s="106"/>
      <c r="B34" s="111"/>
      <c r="C34" s="70" t="s">
        <v>5</v>
      </c>
      <c r="D34" s="88">
        <v>0</v>
      </c>
      <c r="E34" s="88">
        <v>0</v>
      </c>
      <c r="F34" s="73">
        <v>0</v>
      </c>
      <c r="G34" s="73">
        <v>5.4699238635106763E-2</v>
      </c>
      <c r="H34" s="88">
        <v>0.84634994959013599</v>
      </c>
      <c r="I34" s="88">
        <v>8.2206235391715818</v>
      </c>
      <c r="J34" s="88">
        <v>9.6882450225147032</v>
      </c>
      <c r="K34" s="88">
        <v>8.9710308332585438</v>
      </c>
      <c r="L34" s="88">
        <v>7.4311048263742645</v>
      </c>
      <c r="M34" s="88">
        <v>8.8140521225513885E-2</v>
      </c>
      <c r="N34" s="88">
        <v>3.1639482338474426E-2</v>
      </c>
      <c r="O34" s="88">
        <v>0</v>
      </c>
    </row>
    <row r="35" spans="1:15" x14ac:dyDescent="0.3">
      <c r="A35" s="106"/>
      <c r="B35" s="111"/>
      <c r="C35" s="71" t="s">
        <v>6</v>
      </c>
      <c r="D35" s="89">
        <v>0</v>
      </c>
      <c r="E35" s="89">
        <v>0</v>
      </c>
      <c r="F35" s="89">
        <v>0</v>
      </c>
      <c r="G35" s="89">
        <v>11.511480664944774</v>
      </c>
      <c r="H35" s="89">
        <v>19.501657270006316</v>
      </c>
      <c r="I35" s="89">
        <v>126.59084193288152</v>
      </c>
      <c r="J35" s="89">
        <v>138.99010975577383</v>
      </c>
      <c r="K35" s="89">
        <v>143.47923301503207</v>
      </c>
      <c r="L35" s="89">
        <v>144.75487042914551</v>
      </c>
      <c r="M35" s="89">
        <v>36.271431717425102</v>
      </c>
      <c r="N35" s="89">
        <v>13.770772160062229</v>
      </c>
      <c r="O35" s="89">
        <v>0</v>
      </c>
    </row>
    <row r="36" spans="1:15" x14ac:dyDescent="0.3">
      <c r="A36" s="106" t="s">
        <v>19</v>
      </c>
      <c r="B36" s="111">
        <v>1</v>
      </c>
      <c r="C36" s="70" t="s">
        <v>3</v>
      </c>
      <c r="D36" s="87">
        <v>3.1945449828623156</v>
      </c>
      <c r="E36" s="87">
        <v>3.1020166528404616</v>
      </c>
      <c r="F36" s="87">
        <v>3.6878692557604635</v>
      </c>
      <c r="G36" s="87">
        <v>3.8745935496293016</v>
      </c>
      <c r="H36" s="87">
        <v>3.795462006633251</v>
      </c>
      <c r="I36" s="87">
        <v>3.6477946093450897</v>
      </c>
      <c r="J36" s="87">
        <v>3.6428947356797949</v>
      </c>
      <c r="K36" s="87">
        <v>3.6061917787521169</v>
      </c>
      <c r="L36" s="87">
        <v>3.2406360516371366</v>
      </c>
      <c r="M36" s="87">
        <v>4.0246284720744088</v>
      </c>
      <c r="N36" s="87">
        <v>3.9382870439848956</v>
      </c>
      <c r="O36" s="87">
        <v>3.0333758677104612</v>
      </c>
    </row>
    <row r="37" spans="1:15" x14ac:dyDescent="0.3">
      <c r="A37" s="106"/>
      <c r="B37" s="111"/>
      <c r="C37" s="70" t="s">
        <v>4</v>
      </c>
      <c r="D37" s="88">
        <v>5.8363094490848439</v>
      </c>
      <c r="E37" s="88">
        <v>10.545355212990462</v>
      </c>
      <c r="F37" s="73">
        <v>11.43683365340579</v>
      </c>
      <c r="G37" s="73">
        <v>20.476407993749142</v>
      </c>
      <c r="H37" s="88">
        <v>22.780217225152416</v>
      </c>
      <c r="I37" s="88">
        <v>27.835994346312525</v>
      </c>
      <c r="J37" s="88">
        <v>28.805428281008062</v>
      </c>
      <c r="K37" s="88">
        <v>26.087181611434669</v>
      </c>
      <c r="L37" s="88">
        <v>17.77146949541622</v>
      </c>
      <c r="M37" s="88">
        <v>13.344146765095763</v>
      </c>
      <c r="N37" s="88">
        <v>8.0774558288255154</v>
      </c>
      <c r="O37" s="88">
        <v>4.4583700459040347</v>
      </c>
    </row>
    <row r="38" spans="1:15" x14ac:dyDescent="0.3">
      <c r="A38" s="106"/>
      <c r="B38" s="111"/>
      <c r="C38" s="70" t="s">
        <v>5</v>
      </c>
      <c r="D38" s="88">
        <v>-3.9581735179842883E-2</v>
      </c>
      <c r="E38" s="88">
        <v>0.15488502865864154</v>
      </c>
      <c r="F38" s="73">
        <v>0.80595758814504292</v>
      </c>
      <c r="G38" s="73">
        <v>2.4338928954115975</v>
      </c>
      <c r="H38" s="88">
        <v>2.1527551541969685</v>
      </c>
      <c r="I38" s="88">
        <v>2.245392257907171</v>
      </c>
      <c r="J38" s="88">
        <v>1.9560622914325378</v>
      </c>
      <c r="K38" s="88">
        <v>1.8269816037542732</v>
      </c>
      <c r="L38" s="88">
        <v>2.2834018381832424</v>
      </c>
      <c r="M38" s="88">
        <v>1.0638826822571426</v>
      </c>
      <c r="N38" s="88">
        <v>0.38979123691786072</v>
      </c>
      <c r="O38" s="88">
        <v>1.3297863613988752E-2</v>
      </c>
    </row>
    <row r="39" spans="1:15" x14ac:dyDescent="0.3">
      <c r="A39" s="106"/>
      <c r="B39" s="111"/>
      <c r="C39" s="71" t="s">
        <v>6</v>
      </c>
      <c r="D39" s="89">
        <v>8.9912726967673162</v>
      </c>
      <c r="E39" s="89">
        <v>13.802256894489565</v>
      </c>
      <c r="F39" s="89">
        <v>15.930660497311296</v>
      </c>
      <c r="G39" s="89">
        <v>26.78489443879004</v>
      </c>
      <c r="H39" s="89">
        <v>28.728434385982634</v>
      </c>
      <c r="I39" s="89">
        <v>33.729181213564786</v>
      </c>
      <c r="J39" s="89">
        <v>34.404385308120396</v>
      </c>
      <c r="K39" s="89">
        <v>31.520354993941059</v>
      </c>
      <c r="L39" s="89">
        <v>23.295507385236597</v>
      </c>
      <c r="M39" s="89">
        <v>18.432657919427314</v>
      </c>
      <c r="N39" s="89">
        <v>12.40553410972827</v>
      </c>
      <c r="O39" s="89">
        <v>7.5050437772284848</v>
      </c>
    </row>
    <row r="40" spans="1:15" x14ac:dyDescent="0.3">
      <c r="A40" s="106" t="s">
        <v>20</v>
      </c>
      <c r="B40" s="111">
        <v>1</v>
      </c>
      <c r="C40" s="70" t="s">
        <v>3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</row>
    <row r="41" spans="1:15" x14ac:dyDescent="0.3">
      <c r="A41" s="106"/>
      <c r="B41" s="111"/>
      <c r="C41" s="70" t="s">
        <v>4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</row>
    <row r="42" spans="1:15" x14ac:dyDescent="0.3">
      <c r="A42" s="106"/>
      <c r="B42" s="111"/>
      <c r="C42" s="70" t="s">
        <v>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</row>
    <row r="43" spans="1:15" x14ac:dyDescent="0.3">
      <c r="A43" s="106"/>
      <c r="B43" s="111"/>
      <c r="C43" s="71" t="s">
        <v>6</v>
      </c>
      <c r="D43" s="89">
        <v>175.00453199999998</v>
      </c>
      <c r="E43" s="89">
        <v>169.36665199999999</v>
      </c>
      <c r="F43" s="89">
        <v>175.30056200000001</v>
      </c>
      <c r="G43" s="89">
        <v>160.51957399999998</v>
      </c>
      <c r="H43" s="89">
        <v>179.728982</v>
      </c>
      <c r="I43" s="89">
        <v>190.50160199999999</v>
      </c>
      <c r="J43" s="89">
        <v>183.914298</v>
      </c>
      <c r="K43" s="89">
        <v>178.277638</v>
      </c>
      <c r="L43" s="89">
        <v>173.65414800000002</v>
      </c>
      <c r="M43" s="89">
        <v>183.41889599999999</v>
      </c>
      <c r="N43" s="89">
        <v>181.271174</v>
      </c>
      <c r="O43" s="89">
        <v>160.15706</v>
      </c>
    </row>
    <row r="44" spans="1:15" x14ac:dyDescent="0.3">
      <c r="A44" s="106" t="s">
        <v>21</v>
      </c>
      <c r="B44" s="111">
        <v>1</v>
      </c>
      <c r="C44" s="70" t="s">
        <v>3</v>
      </c>
      <c r="D44" s="87">
        <v>244.70367999999999</v>
      </c>
      <c r="E44" s="87">
        <v>274.57576</v>
      </c>
      <c r="F44" s="87">
        <v>235.07748000000001</v>
      </c>
      <c r="G44" s="87">
        <v>240.09297999999998</v>
      </c>
      <c r="H44" s="87">
        <v>261.96213999999998</v>
      </c>
      <c r="I44" s="87">
        <v>237.66747999999998</v>
      </c>
      <c r="J44" s="87">
        <v>243.02825999999999</v>
      </c>
      <c r="K44" s="87">
        <v>262.84917999999999</v>
      </c>
      <c r="L44" s="87">
        <v>259.38991999999996</v>
      </c>
      <c r="M44" s="87">
        <v>255.37942000000004</v>
      </c>
      <c r="N44" s="87">
        <v>269.67969999999997</v>
      </c>
      <c r="O44" s="87">
        <v>229.16702000000001</v>
      </c>
    </row>
    <row r="45" spans="1:15" x14ac:dyDescent="0.3">
      <c r="A45" s="106"/>
      <c r="B45" s="111"/>
      <c r="C45" s="70" t="s">
        <v>4</v>
      </c>
      <c r="D45" s="90">
        <v>22.375115999999998</v>
      </c>
      <c r="E45" s="91">
        <v>23.137454000000002</v>
      </c>
      <c r="F45" s="92">
        <v>24.007017999999999</v>
      </c>
      <c r="G45" s="92">
        <v>24.32612</v>
      </c>
      <c r="H45" s="91">
        <v>21.358882000000001</v>
      </c>
      <c r="I45" s="91">
        <v>21.825753999999996</v>
      </c>
      <c r="J45" s="91">
        <v>21.5886</v>
      </c>
      <c r="K45" s="93">
        <v>18.741626</v>
      </c>
      <c r="L45" s="91">
        <v>19.123183999999998</v>
      </c>
      <c r="M45" s="93">
        <v>22.553649999999998</v>
      </c>
      <c r="N45" s="91">
        <v>21.917310000000001</v>
      </c>
      <c r="O45" s="91">
        <v>21.664891999999998</v>
      </c>
    </row>
    <row r="46" spans="1:15" x14ac:dyDescent="0.3">
      <c r="A46" s="106"/>
      <c r="B46" s="111"/>
      <c r="C46" s="70" t="s">
        <v>5</v>
      </c>
      <c r="D46" s="48">
        <v>0</v>
      </c>
      <c r="E46" s="48">
        <v>0</v>
      </c>
      <c r="F46" s="48">
        <v>0</v>
      </c>
      <c r="G46" s="48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x14ac:dyDescent="0.3">
      <c r="A47" s="106"/>
      <c r="B47" s="111"/>
      <c r="C47" s="71" t="s">
        <v>6</v>
      </c>
      <c r="D47" s="48">
        <v>0</v>
      </c>
      <c r="E47" s="48">
        <v>0</v>
      </c>
      <c r="F47" s="48">
        <v>0</v>
      </c>
      <c r="G47" s="48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x14ac:dyDescent="0.3">
      <c r="A48" s="106" t="s">
        <v>22</v>
      </c>
      <c r="B48" s="111">
        <v>1</v>
      </c>
      <c r="C48" s="85" t="s">
        <v>3</v>
      </c>
      <c r="D48" s="48">
        <v>0</v>
      </c>
      <c r="E48" s="48">
        <v>0</v>
      </c>
      <c r="F48" s="48">
        <v>0</v>
      </c>
      <c r="G48" s="48">
        <v>0</v>
      </c>
      <c r="H48" s="87">
        <v>3.5892970561981201</v>
      </c>
      <c r="I48" s="87">
        <v>3.7026269435882568</v>
      </c>
      <c r="J48" s="87">
        <v>3.6107099056243896</v>
      </c>
      <c r="K48" s="87">
        <v>3.6578299999237061</v>
      </c>
      <c r="L48" s="87">
        <v>3.6179497241973877</v>
      </c>
      <c r="M48" s="87">
        <v>3.6588008403778076</v>
      </c>
      <c r="N48" s="47">
        <v>0</v>
      </c>
      <c r="O48" s="47">
        <v>0</v>
      </c>
    </row>
    <row r="49" spans="1:15" x14ac:dyDescent="0.3">
      <c r="A49" s="106"/>
      <c r="B49" s="111"/>
      <c r="C49" s="70" t="s">
        <v>4</v>
      </c>
      <c r="D49" s="48">
        <v>0</v>
      </c>
      <c r="E49" s="48">
        <v>0</v>
      </c>
      <c r="F49" s="48">
        <v>0</v>
      </c>
      <c r="G49" s="48">
        <v>0</v>
      </c>
      <c r="H49" s="91">
        <v>2.0613939762115479</v>
      </c>
      <c r="I49" s="91">
        <v>1.4476579427719116</v>
      </c>
      <c r="J49" s="91">
        <v>1.116925835609436</v>
      </c>
      <c r="K49" s="91">
        <v>1.115248441696167</v>
      </c>
      <c r="L49" s="91">
        <v>1.1198331117630005</v>
      </c>
      <c r="M49" s="91">
        <v>1.120909571647644</v>
      </c>
      <c r="N49" s="49">
        <v>0</v>
      </c>
      <c r="O49" s="49">
        <v>0</v>
      </c>
    </row>
    <row r="50" spans="1:15" x14ac:dyDescent="0.3">
      <c r="A50" s="106"/>
      <c r="B50" s="111"/>
      <c r="C50" s="70" t="s">
        <v>5</v>
      </c>
      <c r="D50" s="48">
        <v>0</v>
      </c>
      <c r="E50" s="48">
        <v>0</v>
      </c>
      <c r="F50" s="48">
        <v>0</v>
      </c>
      <c r="G50" s="48">
        <v>0</v>
      </c>
      <c r="H50" s="49">
        <v>1.3484477996826172E-2</v>
      </c>
      <c r="I50" s="49">
        <v>6.7123241722583771E-2</v>
      </c>
      <c r="J50" s="49">
        <v>7.0933468639850616E-2</v>
      </c>
      <c r="K50" s="49">
        <v>8.0053940415382385E-2</v>
      </c>
      <c r="L50" s="49">
        <v>7.9651661217212677E-2</v>
      </c>
      <c r="M50" s="49">
        <v>8.0460302531719208E-2</v>
      </c>
      <c r="N50" s="49">
        <v>0</v>
      </c>
      <c r="O50" s="49">
        <v>0</v>
      </c>
    </row>
    <row r="51" spans="1:15" x14ac:dyDescent="0.3">
      <c r="A51" s="106"/>
      <c r="B51" s="111"/>
      <c r="C51" s="71" t="s">
        <v>6</v>
      </c>
      <c r="D51" s="89">
        <v>0</v>
      </c>
      <c r="E51" s="89">
        <v>0</v>
      </c>
      <c r="F51" s="89">
        <v>0</v>
      </c>
      <c r="G51" s="89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89">
        <v>0</v>
      </c>
      <c r="O51" s="89">
        <v>0</v>
      </c>
    </row>
    <row r="52" spans="1:15" x14ac:dyDescent="0.3">
      <c r="A52" s="106" t="s">
        <v>25</v>
      </c>
      <c r="B52" s="111">
        <v>1</v>
      </c>
      <c r="C52" s="70" t="s">
        <v>3</v>
      </c>
      <c r="D52" s="47">
        <v>0</v>
      </c>
      <c r="E52" s="47">
        <v>0</v>
      </c>
      <c r="F52" s="47">
        <v>0</v>
      </c>
      <c r="G52" s="47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7">
        <v>0</v>
      </c>
      <c r="O52" s="47">
        <v>0</v>
      </c>
    </row>
    <row r="53" spans="1:15" x14ac:dyDescent="0.3">
      <c r="A53" s="106"/>
      <c r="B53" s="111"/>
      <c r="C53" s="70" t="s">
        <v>4</v>
      </c>
      <c r="D53" s="48">
        <v>0</v>
      </c>
      <c r="E53" s="48">
        <v>0</v>
      </c>
      <c r="F53" s="45">
        <v>0</v>
      </c>
      <c r="G53" s="45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9">
        <v>0</v>
      </c>
      <c r="O53" s="49">
        <v>0</v>
      </c>
    </row>
    <row r="54" spans="1:15" x14ac:dyDescent="0.3">
      <c r="A54" s="106"/>
      <c r="B54" s="111"/>
      <c r="C54" s="70" t="s">
        <v>5</v>
      </c>
      <c r="D54" s="48">
        <v>0</v>
      </c>
      <c r="E54" s="48">
        <v>0</v>
      </c>
      <c r="F54" s="45">
        <v>0</v>
      </c>
      <c r="G54" s="45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9">
        <v>0</v>
      </c>
      <c r="O54" s="49">
        <v>0</v>
      </c>
    </row>
    <row r="55" spans="1:15" x14ac:dyDescent="0.3">
      <c r="A55" s="106"/>
      <c r="B55" s="111"/>
      <c r="C55" s="71" t="s">
        <v>6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</row>
    <row r="56" spans="1:15" x14ac:dyDescent="0.3">
      <c r="A56" s="122" t="s">
        <v>23</v>
      </c>
      <c r="B56" s="111">
        <v>1</v>
      </c>
      <c r="C56" s="86" t="s">
        <v>3</v>
      </c>
      <c r="D56" s="87">
        <v>0</v>
      </c>
      <c r="E56" s="87">
        <v>0</v>
      </c>
      <c r="F56" s="87">
        <v>0</v>
      </c>
      <c r="G56" s="87">
        <v>18.23011656300006</v>
      </c>
      <c r="H56" s="87">
        <v>18.982854577589034</v>
      </c>
      <c r="I56" s="87">
        <v>28.806719308018682</v>
      </c>
      <c r="J56" s="87">
        <v>33.262261814010145</v>
      </c>
      <c r="K56" s="87">
        <v>33.405629566669468</v>
      </c>
      <c r="L56" s="87">
        <v>36.794264929685554</v>
      </c>
      <c r="M56" s="87">
        <v>32.233955832005854</v>
      </c>
      <c r="N56" s="87">
        <v>18.075544008742085</v>
      </c>
      <c r="O56" s="87">
        <v>0</v>
      </c>
    </row>
    <row r="57" spans="1:15" x14ac:dyDescent="0.3">
      <c r="A57" s="122"/>
      <c r="B57" s="111"/>
      <c r="C57" s="70" t="s">
        <v>4</v>
      </c>
      <c r="D57" s="90">
        <v>0</v>
      </c>
      <c r="E57" s="91">
        <v>0</v>
      </c>
      <c r="F57" s="92">
        <v>0</v>
      </c>
      <c r="G57" s="92">
        <v>4.2904999967701496</v>
      </c>
      <c r="H57" s="91">
        <v>5.0411810828497403</v>
      </c>
      <c r="I57" s="91">
        <v>6.5302007942265137</v>
      </c>
      <c r="J57" s="91">
        <v>6.5247821418820875</v>
      </c>
      <c r="K57" s="93">
        <v>6.7101736901701656</v>
      </c>
      <c r="L57" s="91">
        <v>6.6781802244977087</v>
      </c>
      <c r="M57" s="93">
        <v>5.3279620075596501</v>
      </c>
      <c r="N57" s="91">
        <v>2.3037440352847334</v>
      </c>
      <c r="O57" s="91">
        <v>0</v>
      </c>
    </row>
    <row r="58" spans="1:15" x14ac:dyDescent="0.3">
      <c r="A58" s="122"/>
      <c r="B58" s="111"/>
      <c r="C58" s="70" t="s">
        <v>5</v>
      </c>
      <c r="D58" s="90">
        <v>0</v>
      </c>
      <c r="E58" s="91">
        <v>0</v>
      </c>
      <c r="F58" s="92">
        <v>0</v>
      </c>
      <c r="G58" s="92">
        <v>0.58848311273602305</v>
      </c>
      <c r="H58" s="91">
        <v>0.89376735285483311</v>
      </c>
      <c r="I58" s="91">
        <v>1.2067601543545547</v>
      </c>
      <c r="J58" s="91">
        <v>1.4526156456107446</v>
      </c>
      <c r="K58" s="93">
        <v>1.1935583328887358</v>
      </c>
      <c r="L58" s="91">
        <v>1.1543896181811697</v>
      </c>
      <c r="M58" s="93">
        <v>0.66745582428592598</v>
      </c>
      <c r="N58" s="91">
        <v>0.26223496853411776</v>
      </c>
      <c r="O58" s="91">
        <v>0</v>
      </c>
    </row>
    <row r="59" spans="1:15" x14ac:dyDescent="0.3">
      <c r="A59" s="122"/>
      <c r="B59" s="111"/>
      <c r="C59" s="71" t="s">
        <v>6</v>
      </c>
      <c r="D59" s="89">
        <v>0</v>
      </c>
      <c r="E59" s="89">
        <v>0</v>
      </c>
      <c r="F59" s="89">
        <v>0</v>
      </c>
      <c r="G59" s="89">
        <v>23.109099672506233</v>
      </c>
      <c r="H59" s="89">
        <v>24.917803013293607</v>
      </c>
      <c r="I59" s="89">
        <v>36.54368025659975</v>
      </c>
      <c r="J59" s="89">
        <v>41.239659601502971</v>
      </c>
      <c r="K59" s="89">
        <v>41.309361589728368</v>
      </c>
      <c r="L59" s="89">
        <v>44.626834772364433</v>
      </c>
      <c r="M59" s="89">
        <v>38.229373663851426</v>
      </c>
      <c r="N59" s="89">
        <v>20.641523012560935</v>
      </c>
      <c r="O59" s="89">
        <v>0</v>
      </c>
    </row>
    <row r="60" spans="1:15" x14ac:dyDescent="0.3">
      <c r="A60" s="120" t="s">
        <v>44</v>
      </c>
      <c r="B60" s="120"/>
      <c r="C60" s="62" t="s">
        <v>3</v>
      </c>
      <c r="D60" s="63">
        <v>316.35427056951073</v>
      </c>
      <c r="E60" s="63">
        <v>349.20678534132338</v>
      </c>
      <c r="F60" s="63">
        <v>310.55306309404608</v>
      </c>
      <c r="G60" s="63">
        <v>348.80878305956509</v>
      </c>
      <c r="H60" s="63">
        <v>387.61652029677856</v>
      </c>
      <c r="I60" s="63">
        <v>455.46845840294242</v>
      </c>
      <c r="J60" s="63">
        <v>475.27340473068466</v>
      </c>
      <c r="K60" s="63">
        <v>500.36482064517901</v>
      </c>
      <c r="L60" s="63">
        <v>502.36603149929709</v>
      </c>
      <c r="M60" s="63">
        <v>406.66951527113207</v>
      </c>
      <c r="N60" s="63">
        <v>380.58667222327568</v>
      </c>
      <c r="O60" s="63">
        <v>286.67905553201052</v>
      </c>
    </row>
    <row r="61" spans="1:15" x14ac:dyDescent="0.3">
      <c r="A61" s="120"/>
      <c r="B61" s="120"/>
      <c r="C61" s="57" t="s">
        <v>4</v>
      </c>
      <c r="D61" s="63">
        <v>81.354051030297313</v>
      </c>
      <c r="E61" s="63">
        <v>88.447939726374045</v>
      </c>
      <c r="F61" s="63">
        <v>90.043950719896912</v>
      </c>
      <c r="G61" s="63">
        <v>82.44955206173222</v>
      </c>
      <c r="H61" s="63">
        <v>100.93470896624318</v>
      </c>
      <c r="I61" s="63">
        <v>133.48004851008881</v>
      </c>
      <c r="J61" s="63">
        <v>132.1454737254295</v>
      </c>
      <c r="K61" s="63">
        <v>119.2262279715351</v>
      </c>
      <c r="L61" s="63">
        <v>112.70377115015978</v>
      </c>
      <c r="M61" s="63">
        <v>99.649505873500715</v>
      </c>
      <c r="N61" s="63">
        <v>92.539340225590252</v>
      </c>
      <c r="O61" s="63">
        <v>77.102181869067948</v>
      </c>
    </row>
    <row r="62" spans="1:15" x14ac:dyDescent="0.3">
      <c r="A62" s="120"/>
      <c r="B62" s="120"/>
      <c r="C62" s="57" t="s">
        <v>5</v>
      </c>
      <c r="D62" s="63">
        <v>89.343341150195954</v>
      </c>
      <c r="E62" s="63">
        <v>68.450851583894575</v>
      </c>
      <c r="F62" s="63">
        <v>86.871646961938453</v>
      </c>
      <c r="G62" s="63">
        <v>101.61394997543945</v>
      </c>
      <c r="H62" s="63">
        <v>98.882635749162787</v>
      </c>
      <c r="I62" s="63">
        <v>109.54478743554729</v>
      </c>
      <c r="J62" s="63">
        <v>107.67311940008868</v>
      </c>
      <c r="K62" s="63">
        <v>108.83124375821738</v>
      </c>
      <c r="L62" s="63">
        <v>99.277588306837188</v>
      </c>
      <c r="M62" s="63">
        <v>99.706529985708272</v>
      </c>
      <c r="N62" s="63">
        <v>86.274625273122879</v>
      </c>
      <c r="O62" s="63">
        <v>88.202743951525889</v>
      </c>
    </row>
    <row r="63" spans="1:15" x14ac:dyDescent="0.3">
      <c r="A63" s="120"/>
      <c r="B63" s="120"/>
      <c r="C63" s="57" t="s">
        <v>6</v>
      </c>
      <c r="D63" s="63">
        <v>487.05166275000403</v>
      </c>
      <c r="E63" s="63">
        <v>506.105576651592</v>
      </c>
      <c r="F63" s="63">
        <v>487.46866077588146</v>
      </c>
      <c r="G63" s="63">
        <v>532.87228509673673</v>
      </c>
      <c r="H63" s="63">
        <v>587.43386501218458</v>
      </c>
      <c r="I63" s="63">
        <v>698.4932943485785</v>
      </c>
      <c r="J63" s="63">
        <v>715.09199785620285</v>
      </c>
      <c r="K63" s="63">
        <v>728.42229237493154</v>
      </c>
      <c r="L63" s="63">
        <v>714.34739095629402</v>
      </c>
      <c r="M63" s="63">
        <v>606.025551130341</v>
      </c>
      <c r="N63" s="63">
        <v>559.4006377219888</v>
      </c>
      <c r="O63" s="63">
        <v>451.98398135260436</v>
      </c>
    </row>
    <row r="64" spans="1:15" x14ac:dyDescent="0.3">
      <c r="A64" s="14"/>
      <c r="B64" s="14"/>
      <c r="C64" s="14"/>
      <c r="D64" s="38"/>
      <c r="E64" s="38"/>
      <c r="F64" s="38"/>
      <c r="G64" s="38"/>
      <c r="H64" s="38"/>
      <c r="I64" s="38"/>
      <c r="J64" s="38"/>
      <c r="K64" s="39"/>
      <c r="L64" s="38"/>
      <c r="M64" s="38"/>
      <c r="N64" s="38"/>
      <c r="O64" s="38"/>
    </row>
    <row r="65" spans="1:15" ht="43.8" customHeight="1" x14ac:dyDescent="0.3">
      <c r="A65" s="120" t="s">
        <v>45</v>
      </c>
      <c r="B65" s="120"/>
      <c r="C65" s="120"/>
      <c r="D65" s="56">
        <v>493.30638781000403</v>
      </c>
      <c r="E65" s="56">
        <v>512.49654121159199</v>
      </c>
      <c r="F65" s="56">
        <v>493.56212589588148</v>
      </c>
      <c r="G65" s="56">
        <v>539.5338211167367</v>
      </c>
      <c r="H65" s="56">
        <v>594.34422735218459</v>
      </c>
      <c r="I65" s="56">
        <v>708.14934754857848</v>
      </c>
      <c r="J65" s="56">
        <v>723.30537075620282</v>
      </c>
      <c r="K65" s="56">
        <v>736.91650029493155</v>
      </c>
      <c r="L65" s="56">
        <v>721.17694225629407</v>
      </c>
      <c r="M65" s="56">
        <v>614.30264531034095</v>
      </c>
      <c r="N65" s="56">
        <v>566.40631094198875</v>
      </c>
      <c r="O65" s="56">
        <v>458.29898891260439</v>
      </c>
    </row>
    <row r="66" spans="1:15" x14ac:dyDescent="0.3">
      <c r="A66" s="14"/>
      <c r="B66" s="14"/>
      <c r="C66" s="14"/>
      <c r="D66" s="15"/>
      <c r="E66" s="15"/>
      <c r="F66" s="15"/>
      <c r="G66" s="15"/>
      <c r="H66" s="15"/>
      <c r="I66" s="15"/>
      <c r="J66" s="15"/>
      <c r="K66" s="16"/>
      <c r="L66" s="15"/>
      <c r="M66" s="15"/>
      <c r="N66" s="15"/>
      <c r="O66" s="15"/>
    </row>
    <row r="67" spans="1:15" x14ac:dyDescent="0.3">
      <c r="A67" s="14"/>
      <c r="B67" s="14"/>
      <c r="C67" s="14"/>
      <c r="D67" s="15"/>
      <c r="E67" s="15"/>
      <c r="F67" s="15"/>
      <c r="G67" s="15"/>
      <c r="H67" s="15"/>
      <c r="I67" s="15"/>
      <c r="J67" s="15"/>
      <c r="K67" s="16"/>
      <c r="L67" s="15"/>
      <c r="M67" s="15"/>
      <c r="N67" s="15"/>
      <c r="O67" s="15"/>
    </row>
    <row r="68" spans="1:15" x14ac:dyDescent="0.3">
      <c r="A68" s="157" t="s">
        <v>8</v>
      </c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</row>
    <row r="69" spans="1:15" x14ac:dyDescent="0.3">
      <c r="A69" s="157" t="s">
        <v>9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</row>
  </sheetData>
  <mergeCells count="33">
    <mergeCell ref="A65:C65"/>
    <mergeCell ref="B52:B55"/>
    <mergeCell ref="A52:A55"/>
    <mergeCell ref="A56:A59"/>
    <mergeCell ref="B56:B59"/>
    <mergeCell ref="A60:B63"/>
    <mergeCell ref="A40:A43"/>
    <mergeCell ref="B44:B47"/>
    <mergeCell ref="A44:A47"/>
    <mergeCell ref="A48:A51"/>
    <mergeCell ref="B48:B51"/>
    <mergeCell ref="A68:O68"/>
    <mergeCell ref="A10:A13"/>
    <mergeCell ref="A69:O69"/>
    <mergeCell ref="A22:B25"/>
    <mergeCell ref="A18:A21"/>
    <mergeCell ref="A14:A17"/>
    <mergeCell ref="B14:B17"/>
    <mergeCell ref="B18:B21"/>
    <mergeCell ref="B10:B13"/>
    <mergeCell ref="B28:B31"/>
    <mergeCell ref="A28:A31"/>
    <mergeCell ref="B32:B35"/>
    <mergeCell ref="A32:A35"/>
    <mergeCell ref="B36:B39"/>
    <mergeCell ref="A36:A39"/>
    <mergeCell ref="B40:B43"/>
    <mergeCell ref="A1:O1"/>
    <mergeCell ref="A2:O2"/>
    <mergeCell ref="A3:O3"/>
    <mergeCell ref="A4:O4"/>
    <mergeCell ref="A6:A9"/>
    <mergeCell ref="B6:B9"/>
  </mergeCells>
  <pageMargins left="0.75" right="0.75" top="1" bottom="1" header="0.5" footer="0.5"/>
  <pageSetup orientation="portrait" horizontalDpi="4294967292" verticalDpi="4294967292" r:id="rId1"/>
  <ignoredErrors>
    <ignoredError sqref="D9:O9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opLeftCell="A27" zoomScale="87" zoomScaleNormal="87" workbookViewId="0">
      <selection activeCell="L66" sqref="L66"/>
    </sheetView>
  </sheetViews>
  <sheetFormatPr defaultColWidth="11" defaultRowHeight="14.4" x14ac:dyDescent="0.3"/>
  <cols>
    <col min="1" max="1" width="43.8984375" style="11" bestFit="1" customWidth="1"/>
    <col min="2" max="2" width="8.5" style="11" bestFit="1" customWidth="1"/>
    <col min="3" max="3" width="20.3984375" style="11" bestFit="1" customWidth="1"/>
    <col min="4" max="4" width="6.09765625" style="11" bestFit="1" customWidth="1"/>
    <col min="5" max="5" width="6.3984375" style="11" bestFit="1" customWidth="1"/>
    <col min="6" max="6" width="6.69921875" style="11" bestFit="1" customWidth="1"/>
    <col min="7" max="7" width="6.19921875" style="11" bestFit="1" customWidth="1"/>
    <col min="8" max="8" width="7" style="11" bestFit="1" customWidth="1"/>
    <col min="9" max="9" width="6.09765625" style="11" bestFit="1" customWidth="1"/>
    <col min="10" max="10" width="5.59765625" style="11" bestFit="1" customWidth="1"/>
    <col min="11" max="11" width="6.5" style="11" bestFit="1" customWidth="1"/>
    <col min="12" max="12" width="6.3984375" style="11" bestFit="1" customWidth="1"/>
    <col min="13" max="13" width="6.19921875" style="11" bestFit="1" customWidth="1"/>
    <col min="14" max="14" width="6.69921875" style="11" bestFit="1" customWidth="1"/>
    <col min="15" max="15" width="6.5" style="11" bestFit="1" customWidth="1"/>
    <col min="16" max="16384" width="11" style="11"/>
  </cols>
  <sheetData>
    <row r="1" spans="1:15" ht="31.2" customHeight="1" x14ac:dyDescent="0.3">
      <c r="A1" s="158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29.55" customHeight="1" x14ac:dyDescent="0.3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31.2" customHeight="1" x14ac:dyDescent="0.3">
      <c r="A3" s="160" t="s">
        <v>28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 x14ac:dyDescent="0.3">
      <c r="A4" s="17" t="s">
        <v>16</v>
      </c>
      <c r="B4" s="146">
        <v>1.0509999999999999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1:15" x14ac:dyDescent="0.3">
      <c r="A5" s="5"/>
      <c r="B5" s="6"/>
      <c r="C5" s="6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</row>
    <row r="6" spans="1:15" s="32" customFormat="1" ht="28.8" x14ac:dyDescent="0.3">
      <c r="A6" s="52" t="s">
        <v>35</v>
      </c>
      <c r="B6" s="20" t="s">
        <v>1</v>
      </c>
      <c r="C6" s="29" t="s">
        <v>2</v>
      </c>
      <c r="D6" s="31">
        <v>45676</v>
      </c>
      <c r="E6" s="31">
        <v>45707</v>
      </c>
      <c r="F6" s="31">
        <v>45735</v>
      </c>
      <c r="G6" s="31">
        <v>45766</v>
      </c>
      <c r="H6" s="31">
        <v>45796</v>
      </c>
      <c r="I6" s="31">
        <v>45827</v>
      </c>
      <c r="J6" s="31">
        <v>45857</v>
      </c>
      <c r="K6" s="31">
        <v>45888</v>
      </c>
      <c r="L6" s="31">
        <v>45919</v>
      </c>
      <c r="M6" s="31">
        <v>45949</v>
      </c>
      <c r="N6" s="31">
        <v>45980</v>
      </c>
      <c r="O6" s="31">
        <v>46010</v>
      </c>
    </row>
    <row r="7" spans="1:15" ht="14.55" customHeight="1" x14ac:dyDescent="0.3">
      <c r="A7" s="125" t="s">
        <v>11</v>
      </c>
      <c r="B7" s="162">
        <v>0</v>
      </c>
      <c r="C7" s="83" t="s">
        <v>3</v>
      </c>
      <c r="D7" s="94">
        <f>'SCE 2025 DR Allocations'!D6*'SCE 2025 DR Allocations wDLF'!$B$4</f>
        <v>1.1267570889599998</v>
      </c>
      <c r="E7" s="94">
        <f>'SCE 2025 DR Allocations'!E6*'SCE 2025 DR Allocations wDLF'!$B$4</f>
        <v>1.1878420287399998</v>
      </c>
      <c r="F7" s="94">
        <f>'SCE 2025 DR Allocations'!F6*'SCE 2025 DR Allocations wDLF'!$B$4</f>
        <v>0.74210769475999994</v>
      </c>
      <c r="G7" s="94">
        <f>'SCE 2025 DR Allocations'!G6*'SCE 2025 DR Allocations wDLF'!$B$4</f>
        <v>0.83335940346000015</v>
      </c>
      <c r="H7" s="94">
        <f>'SCE 2025 DR Allocations'!H6*'SCE 2025 DR Allocations wDLF'!$B$4</f>
        <v>0.83050083060000002</v>
      </c>
      <c r="I7" s="94">
        <f>'SCE 2025 DR Allocations'!I6*'SCE 2025 DR Allocations wDLF'!$B$4</f>
        <v>1.5259401105399999</v>
      </c>
      <c r="J7" s="94">
        <f>'SCE 2025 DR Allocations'!J6*'SCE 2025 DR Allocations wDLF'!$B$4</f>
        <v>1.6113435507599998</v>
      </c>
      <c r="K7" s="94">
        <f>'SCE 2025 DR Allocations'!K6*'SCE 2025 DR Allocations wDLF'!$B$4</f>
        <v>1.6774688553200001</v>
      </c>
      <c r="L7" s="94">
        <f>'SCE 2025 DR Allocations'!L6*'SCE 2025 DR Allocations wDLF'!$B$4</f>
        <v>1.7002947255599998</v>
      </c>
      <c r="M7" s="94">
        <f>'SCE 2025 DR Allocations'!M6*'SCE 2025 DR Allocations wDLF'!$B$4</f>
        <v>1.49663932358</v>
      </c>
      <c r="N7" s="94">
        <f>'SCE 2025 DR Allocations'!N6*'SCE 2025 DR Allocations wDLF'!$B$4</f>
        <v>1.3081977351599998</v>
      </c>
      <c r="O7" s="94">
        <f>'SCE 2025 DR Allocations'!O6*'SCE 2025 DR Allocations wDLF'!$B$4</f>
        <v>1.2292859225599999</v>
      </c>
    </row>
    <row r="8" spans="1:15" x14ac:dyDescent="0.3">
      <c r="A8" s="126"/>
      <c r="B8" s="163"/>
      <c r="C8" s="83" t="s">
        <v>4</v>
      </c>
      <c r="D8" s="94">
        <f>'SCE 2025 DR Allocations'!D7*'SCE 2025 DR Allocations wDLF'!$B$4</f>
        <v>0.22033418341999997</v>
      </c>
      <c r="E8" s="94">
        <f>'SCE 2025 DR Allocations'!E7*'SCE 2025 DR Allocations wDLF'!$B$4</f>
        <v>0.22674437956000001</v>
      </c>
      <c r="F8" s="94">
        <f>'SCE 2025 DR Allocations'!F7*'SCE 2025 DR Allocations wDLF'!$B$4</f>
        <v>0.23594992040000001</v>
      </c>
      <c r="G8" s="94">
        <f>'SCE 2025 DR Allocations'!G7*'SCE 2025 DR Allocations wDLF'!$B$4</f>
        <v>0.28122449901999996</v>
      </c>
      <c r="H8" s="94">
        <f>'SCE 2025 DR Allocations'!H7*'SCE 2025 DR Allocations wDLF'!$B$4</f>
        <v>0.32841292761999996</v>
      </c>
      <c r="I8" s="94">
        <f>'SCE 2025 DR Allocations'!I7*'SCE 2025 DR Allocations wDLF'!$B$4</f>
        <v>0.37016014004000003</v>
      </c>
      <c r="J8" s="94">
        <f>'SCE 2025 DR Allocations'!J7*'SCE 2025 DR Allocations wDLF'!$B$4</f>
        <v>0.38230124999999998</v>
      </c>
      <c r="K8" s="94">
        <f>'SCE 2025 DR Allocations'!K7*'SCE 2025 DR Allocations wDLF'!$B$4</f>
        <v>0.39332842608000002</v>
      </c>
      <c r="L8" s="94">
        <f>'SCE 2025 DR Allocations'!L7*'SCE 2025 DR Allocations wDLF'!$B$4</f>
        <v>0.35664390167999993</v>
      </c>
      <c r="M8" s="94">
        <f>'SCE 2025 DR Allocations'!M7*'SCE 2025 DR Allocations wDLF'!$B$4</f>
        <v>0.28067961858000001</v>
      </c>
      <c r="N8" s="94">
        <f>'SCE 2025 DR Allocations'!N7*'SCE 2025 DR Allocations wDLF'!$B$4</f>
        <v>0.22391264923999998</v>
      </c>
      <c r="O8" s="94">
        <f>'SCE 2025 DR Allocations'!O7*'SCE 2025 DR Allocations wDLF'!$B$4</f>
        <v>0.22845177110000001</v>
      </c>
    </row>
    <row r="9" spans="1:15" x14ac:dyDescent="0.3">
      <c r="A9" s="126"/>
      <c r="B9" s="163"/>
      <c r="C9" s="83" t="s">
        <v>5</v>
      </c>
      <c r="D9" s="94">
        <f>'SCE 2025 DR Allocations'!D8*'SCE 2025 DR Allocations wDLF'!$B$4</f>
        <v>9.2780388200000025E-3</v>
      </c>
      <c r="E9" s="94">
        <f>'SCE 2025 DR Allocations'!E8*'SCE 2025 DR Allocations wDLF'!$B$4</f>
        <v>9.8861053799999959E-3</v>
      </c>
      <c r="F9" s="94">
        <f>'SCE 2025 DR Allocations'!F8*'SCE 2025 DR Allocations wDLF'!$B$4</f>
        <v>2.2696008679999997E-2</v>
      </c>
      <c r="G9" s="94">
        <f>'SCE 2025 DR Allocations'!G8*'SCE 2025 DR Allocations wDLF'!$B$4</f>
        <v>2.1734869180000001E-2</v>
      </c>
      <c r="H9" s="94">
        <f>'SCE 2025 DR Allocations'!H8*'SCE 2025 DR Allocations wDLF'!$B$4</f>
        <v>2.5513193159999999E-2</v>
      </c>
      <c r="I9" s="94">
        <f>'SCE 2025 DR Allocations'!I8*'SCE 2025 DR Allocations wDLF'!$B$4</f>
        <v>0.11820243863999999</v>
      </c>
      <c r="J9" s="94">
        <f>'SCE 2025 DR Allocations'!J8*'SCE 2025 DR Allocations wDLF'!$B$4</f>
        <v>1.7840472759999997E-2</v>
      </c>
      <c r="K9" s="94">
        <f>'SCE 2025 DR Allocations'!K8*'SCE 2025 DR Allocations wDLF'!$B$4</f>
        <v>8.4952224899999984E-2</v>
      </c>
      <c r="L9" s="94">
        <f>'SCE 2025 DR Allocations'!L8*'SCE 2025 DR Allocations wDLF'!$B$4</f>
        <v>0.12825706136000001</v>
      </c>
      <c r="M9" s="94">
        <f>'SCE 2025 DR Allocations'!M8*'SCE 2025 DR Allocations wDLF'!$B$4</f>
        <v>1.1452599859999997E-2</v>
      </c>
      <c r="N9" s="94">
        <f>'SCE 2025 DR Allocations'!N8*'SCE 2025 DR Allocations wDLF'!$B$4</f>
        <v>8.2742076999999994E-3</v>
      </c>
      <c r="O9" s="94">
        <f>'SCE 2025 DR Allocations'!O8*'SCE 2025 DR Allocations wDLF'!$B$4</f>
        <v>1.014734194E-2</v>
      </c>
    </row>
    <row r="10" spans="1:15" x14ac:dyDescent="0.3">
      <c r="A10" s="127"/>
      <c r="B10" s="164"/>
      <c r="C10" s="64" t="s">
        <v>6</v>
      </c>
      <c r="D10" s="94">
        <f>'SCE 2025 DR Allocations'!D9*'SCE 2025 DR Allocations wDLF'!$B$4</f>
        <v>1.3563693111999997</v>
      </c>
      <c r="E10" s="94">
        <f>'SCE 2025 DR Allocations'!E9*'SCE 2025 DR Allocations wDLF'!$B$4</f>
        <v>1.4244725136799998</v>
      </c>
      <c r="F10" s="94">
        <f>'SCE 2025 DR Allocations'!F9*'SCE 2025 DR Allocations wDLF'!$B$4</f>
        <v>1.0007536238399999</v>
      </c>
      <c r="G10" s="94">
        <f>'SCE 2025 DR Allocations'!G9*'SCE 2025 DR Allocations wDLF'!$B$4</f>
        <v>1.1363187716600001</v>
      </c>
      <c r="H10" s="94">
        <f>'SCE 2025 DR Allocations'!H9*'SCE 2025 DR Allocations wDLF'!$B$4</f>
        <v>1.1844269513799999</v>
      </c>
      <c r="I10" s="94">
        <f>'SCE 2025 DR Allocations'!I9*'SCE 2025 DR Allocations wDLF'!$B$4</f>
        <v>2.01430268922</v>
      </c>
      <c r="J10" s="94">
        <f>'SCE 2025 DR Allocations'!J9*'SCE 2025 DR Allocations wDLF'!$B$4</f>
        <v>2.01148527352</v>
      </c>
      <c r="K10" s="94">
        <f>'SCE 2025 DR Allocations'!K9*'SCE 2025 DR Allocations wDLF'!$B$4</f>
        <v>2.1557495063000003</v>
      </c>
      <c r="L10" s="94">
        <f>'SCE 2025 DR Allocations'!L9*'SCE 2025 DR Allocations wDLF'!$B$4</f>
        <v>2.1851956885999999</v>
      </c>
      <c r="M10" s="94">
        <f>'SCE 2025 DR Allocations'!M9*'SCE 2025 DR Allocations wDLF'!$B$4</f>
        <v>1.7887715420199999</v>
      </c>
      <c r="N10" s="94">
        <f>'SCE 2025 DR Allocations'!N9*'SCE 2025 DR Allocations wDLF'!$B$4</f>
        <v>1.5403845921000001</v>
      </c>
      <c r="O10" s="94">
        <f>'SCE 2025 DR Allocations'!O9*'SCE 2025 DR Allocations wDLF'!$B$4</f>
        <v>1.4678850355999997</v>
      </c>
    </row>
    <row r="11" spans="1:15" ht="14.55" customHeight="1" x14ac:dyDescent="0.3">
      <c r="A11" s="125" t="s">
        <v>12</v>
      </c>
      <c r="B11" s="162">
        <v>0</v>
      </c>
      <c r="C11" s="83" t="s">
        <v>3</v>
      </c>
      <c r="D11" s="94">
        <f>'SCE 2025 DR Allocations'!D10*'SCE 2025 DR Allocations wDLF'!$B$4</f>
        <v>0.11648327589999995</v>
      </c>
      <c r="E11" s="94">
        <f>'SCE 2025 DR Allocations'!E10*'SCE 2025 DR Allocations wDLF'!$B$4</f>
        <v>0.11185074115999999</v>
      </c>
      <c r="F11" s="94">
        <f>'SCE 2025 DR Allocations'!F10*'SCE 2025 DR Allocations wDLF'!$B$4</f>
        <v>-0.28333154381999998</v>
      </c>
      <c r="G11" s="94">
        <f>'SCE 2025 DR Allocations'!G10*'SCE 2025 DR Allocations wDLF'!$B$4</f>
        <v>-0.30231645047999989</v>
      </c>
      <c r="H11" s="94">
        <f>'SCE 2025 DR Allocations'!H10*'SCE 2025 DR Allocations wDLF'!$B$4</f>
        <v>-0.31154111951999996</v>
      </c>
      <c r="I11" s="94">
        <f>'SCE 2025 DR Allocations'!I10*'SCE 2025 DR Allocations wDLF'!$B$4</f>
        <v>0.20932182644000003</v>
      </c>
      <c r="J11" s="94">
        <f>'SCE 2025 DR Allocations'!J10*'SCE 2025 DR Allocations wDLF'!$B$4</f>
        <v>6.6424713440000005E-2</v>
      </c>
      <c r="K11" s="94">
        <f>'SCE 2025 DR Allocations'!K10*'SCE 2025 DR Allocations wDLF'!$B$4</f>
        <v>6.8659601880000004E-2</v>
      </c>
      <c r="L11" s="94">
        <f>'SCE 2025 DR Allocations'!L10*'SCE 2025 DR Allocations wDLF'!$B$4</f>
        <v>5.7922144459999998E-2</v>
      </c>
      <c r="M11" s="94">
        <f>'SCE 2025 DR Allocations'!M10*'SCE 2025 DR Allocations wDLF'!$B$4</f>
        <v>0.21027781603999995</v>
      </c>
      <c r="N11" s="94">
        <f>'SCE 2025 DR Allocations'!N10*'SCE 2025 DR Allocations wDLF'!$B$4</f>
        <v>0.17165608844000002</v>
      </c>
      <c r="O11" s="94">
        <f>'SCE 2025 DR Allocations'!O10*'SCE 2025 DR Allocations wDLF'!$B$4</f>
        <v>0.11109364279999998</v>
      </c>
    </row>
    <row r="12" spans="1:15" x14ac:dyDescent="0.3">
      <c r="A12" s="126"/>
      <c r="B12" s="163"/>
      <c r="C12" s="83" t="s">
        <v>4</v>
      </c>
      <c r="D12" s="94">
        <f>'SCE 2025 DR Allocations'!D11*'SCE 2025 DR Allocations wDLF'!$B$4</f>
        <v>0.26495621716000001</v>
      </c>
      <c r="E12" s="94">
        <f>'SCE 2025 DR Allocations'!E11*'SCE 2025 DR Allocations wDLF'!$B$4</f>
        <v>0.26803169539999994</v>
      </c>
      <c r="F12" s="94">
        <f>'SCE 2025 DR Allocations'!F11*'SCE 2025 DR Allocations wDLF'!$B$4</f>
        <v>0.29454516729999997</v>
      </c>
      <c r="G12" s="94">
        <f>'SCE 2025 DR Allocations'!G11*'SCE 2025 DR Allocations wDLF'!$B$4</f>
        <v>0.35939205647999994</v>
      </c>
      <c r="H12" s="94">
        <f>'SCE 2025 DR Allocations'!H11*'SCE 2025 DR Allocations wDLF'!$B$4</f>
        <v>0.39171633921999993</v>
      </c>
      <c r="I12" s="94">
        <f>'SCE 2025 DR Allocations'!I11*'SCE 2025 DR Allocations wDLF'!$B$4</f>
        <v>0.42750021967999996</v>
      </c>
      <c r="J12" s="94">
        <f>'SCE 2025 DR Allocations'!J11*'SCE 2025 DR Allocations wDLF'!$B$4</f>
        <v>0.42834389941999995</v>
      </c>
      <c r="K12" s="94">
        <f>'SCE 2025 DR Allocations'!K11*'SCE 2025 DR Allocations wDLF'!$B$4</f>
        <v>0.44768990865999991</v>
      </c>
      <c r="L12" s="94">
        <f>'SCE 2025 DR Allocations'!L11*'SCE 2025 DR Allocations wDLF'!$B$4</f>
        <v>0.42118471864000001</v>
      </c>
      <c r="M12" s="94">
        <f>'SCE 2025 DR Allocations'!M11*'SCE 2025 DR Allocations wDLF'!$B$4</f>
        <v>0.34636308273999999</v>
      </c>
      <c r="N12" s="94">
        <f>'SCE 2025 DR Allocations'!N11*'SCE 2025 DR Allocations wDLF'!$B$4</f>
        <v>0.2987826731799999</v>
      </c>
      <c r="O12" s="94">
        <f>'SCE 2025 DR Allocations'!O11*'SCE 2025 DR Allocations wDLF'!$B$4</f>
        <v>0.27135623961999994</v>
      </c>
    </row>
    <row r="13" spans="1:15" x14ac:dyDescent="0.3">
      <c r="A13" s="126"/>
      <c r="B13" s="163"/>
      <c r="C13" s="83" t="s">
        <v>5</v>
      </c>
      <c r="D13" s="94">
        <f>'SCE 2025 DR Allocations'!D12*'SCE 2025 DR Allocations wDLF'!$B$4</f>
        <v>7.8001015999999979E-2</v>
      </c>
      <c r="E13" s="94">
        <f>'SCE 2025 DR Allocations'!E12*'SCE 2025 DR Allocations wDLF'!$B$4</f>
        <v>8.037455235999999E-2</v>
      </c>
      <c r="F13" s="94">
        <f>'SCE 2025 DR Allocations'!F12*'SCE 2025 DR Allocations wDLF'!$B$4</f>
        <v>0.10356888217999999</v>
      </c>
      <c r="G13" s="94">
        <f>'SCE 2025 DR Allocations'!G12*'SCE 2025 DR Allocations wDLF'!$B$4</f>
        <v>0.11259787603999999</v>
      </c>
      <c r="H13" s="94">
        <f>'SCE 2025 DR Allocations'!H12*'SCE 2025 DR Allocations wDLF'!$B$4</f>
        <v>0.12902561562000001</v>
      </c>
      <c r="I13" s="94">
        <f>'SCE 2025 DR Allocations'!I12*'SCE 2025 DR Allocations wDLF'!$B$4</f>
        <v>0.11384572833999999</v>
      </c>
      <c r="J13" s="94">
        <f>'SCE 2025 DR Allocations'!J12*'SCE 2025 DR Allocations wDLF'!$B$4</f>
        <v>0.12215945363999998</v>
      </c>
      <c r="K13" s="94">
        <f>'SCE 2025 DR Allocations'!K12*'SCE 2025 DR Allocations wDLF'!$B$4</f>
        <v>0.11971291481999997</v>
      </c>
      <c r="L13" s="94">
        <f>'SCE 2025 DR Allocations'!L12*'SCE 2025 DR Allocations wDLF'!$B$4</f>
        <v>0.10890842462</v>
      </c>
      <c r="M13" s="94">
        <f>'SCE 2025 DR Allocations'!M12*'SCE 2025 DR Allocations wDLF'!$B$4</f>
        <v>9.6352421899999999E-2</v>
      </c>
      <c r="N13" s="94">
        <f>'SCE 2025 DR Allocations'!N12*'SCE 2025 DR Allocations wDLF'!$B$4</f>
        <v>8.1119248919999998E-2</v>
      </c>
      <c r="O13" s="94">
        <f>'SCE 2025 DR Allocations'!O12*'SCE 2025 DR Allocations wDLF'!$B$4</f>
        <v>8.0770064679999989E-2</v>
      </c>
    </row>
    <row r="14" spans="1:15" x14ac:dyDescent="0.3">
      <c r="A14" s="127"/>
      <c r="B14" s="164"/>
      <c r="C14" s="64" t="s">
        <v>6</v>
      </c>
      <c r="D14" s="94">
        <f>'SCE 2025 DR Allocations'!D13*'SCE 2025 DR Allocations wDLF'!$B$4</f>
        <v>0.45944050906</v>
      </c>
      <c r="E14" s="94">
        <f>'SCE 2025 DR Allocations'!E13*'SCE 2025 DR Allocations wDLF'!$B$4</f>
        <v>0.46025698891999994</v>
      </c>
      <c r="F14" s="94">
        <f>'SCE 2025 DR Allocations'!F13*'SCE 2025 DR Allocations wDLF'!$B$4</f>
        <v>0.11478250565999999</v>
      </c>
      <c r="G14" s="94">
        <f>'SCE 2025 DR Allocations'!G13*'SCE 2025 DR Allocations wDLF'!$B$4</f>
        <v>0.16967348203999999</v>
      </c>
      <c r="H14" s="94">
        <f>'SCE 2025 DR Allocations'!H13*'SCE 2025 DR Allocations wDLF'!$B$4</f>
        <v>0.20920083532</v>
      </c>
      <c r="I14" s="94">
        <f>'SCE 2025 DR Allocations'!I13*'SCE 2025 DR Allocations wDLF'!$B$4</f>
        <v>0.7506677744600001</v>
      </c>
      <c r="J14" s="94">
        <f>'SCE 2025 DR Allocations'!J13*'SCE 2025 DR Allocations wDLF'!$B$4</f>
        <v>0.61692806649999998</v>
      </c>
      <c r="K14" s="94">
        <f>'SCE 2025 DR Allocations'!K13*'SCE 2025 DR Allocations wDLF'!$B$4</f>
        <v>0.63606242536000002</v>
      </c>
      <c r="L14" s="94">
        <f>'SCE 2025 DR Allocations'!L13*'SCE 2025 DR Allocations wDLF'!$B$4</f>
        <v>0.58801528772</v>
      </c>
      <c r="M14" s="94">
        <f>'SCE 2025 DR Allocations'!M13*'SCE 2025 DR Allocations wDLF'!$B$4</f>
        <v>0.65299332067999993</v>
      </c>
      <c r="N14" s="94">
        <f>'SCE 2025 DR Allocations'!N13*'SCE 2025 DR Allocations wDLF'!$B$4</f>
        <v>0.55155801053999998</v>
      </c>
      <c r="O14" s="94">
        <f>'SCE 2025 DR Allocations'!O13*'SCE 2025 DR Allocations wDLF'!$B$4</f>
        <v>0.46321994709999992</v>
      </c>
    </row>
    <row r="15" spans="1:15" s="18" customFormat="1" x14ac:dyDescent="0.3">
      <c r="A15" s="134" t="s">
        <v>7</v>
      </c>
      <c r="B15" s="162">
        <v>0</v>
      </c>
      <c r="C15" s="84" t="s">
        <v>3</v>
      </c>
      <c r="D15" s="94">
        <f>'SCE 2025 DR Allocations'!D14*'SCE 2025 DR Allocations wDLF'!$B$4</f>
        <v>4.2411982531999994</v>
      </c>
      <c r="E15" s="94">
        <f>'SCE 2025 DR Allocations'!E14*'SCE 2025 DR Allocations wDLF'!$B$4</f>
        <v>4.2710653609999989</v>
      </c>
      <c r="F15" s="94">
        <f>'SCE 2025 DR Allocations'!F14*'SCE 2025 DR Allocations wDLF'!$B$4</f>
        <v>4.573513522799999</v>
      </c>
      <c r="G15" s="94">
        <f>'SCE 2025 DR Allocations'!G14*'SCE 2025 DR Allocations wDLF'!$B$4</f>
        <v>4.8915301476000002</v>
      </c>
      <c r="H15" s="94">
        <f>'SCE 2025 DR Allocations'!H14*'SCE 2025 DR Allocations wDLF'!$B$4</f>
        <v>4.9491943135999996</v>
      </c>
      <c r="I15" s="94">
        <f>'SCE 2025 DR Allocations'!I14*'SCE 2025 DR Allocations wDLF'!$B$4</f>
        <v>5.2446417643999999</v>
      </c>
      <c r="J15" s="94">
        <f>'SCE 2025 DR Allocations'!J14*'SCE 2025 DR Allocations wDLF'!$B$4</f>
        <v>3.9738196492000002</v>
      </c>
      <c r="K15" s="94">
        <f>'SCE 2025 DR Allocations'!K14*'SCE 2025 DR Allocations wDLF'!$B$4</f>
        <v>3.9153155239999995</v>
      </c>
      <c r="L15" s="94">
        <f>'SCE 2025 DR Allocations'!L14*'SCE 2025 DR Allocations wDLF'!$B$4</f>
        <v>2.3148012250000001</v>
      </c>
      <c r="M15" s="94">
        <f>'SCE 2025 DR Allocations'!M14*'SCE 2025 DR Allocations wDLF'!$B$4</f>
        <v>5.0047777097999999</v>
      </c>
      <c r="N15" s="94">
        <f>'SCE 2025 DR Allocations'!N14*'SCE 2025 DR Allocations wDLF'!$B$4</f>
        <v>4.7069606743999994</v>
      </c>
      <c r="O15" s="94">
        <f>'SCE 2025 DR Allocations'!O14*'SCE 2025 DR Allocations wDLF'!$B$4</f>
        <v>4.1698563732</v>
      </c>
    </row>
    <row r="16" spans="1:15" s="18" customFormat="1" x14ac:dyDescent="0.3">
      <c r="A16" s="135"/>
      <c r="B16" s="163"/>
      <c r="C16" s="84" t="s">
        <v>4</v>
      </c>
      <c r="D16" s="94">
        <f>'SCE 2025 DR Allocations'!D15*'SCE 2025 DR Allocations wDLF'!$B$4</f>
        <v>0.17597752718000001</v>
      </c>
      <c r="E16" s="94">
        <f>'SCE 2025 DR Allocations'!E15*'SCE 2025 DR Allocations wDLF'!$B$4</f>
        <v>0.19606713994</v>
      </c>
      <c r="F16" s="94">
        <f>'SCE 2025 DR Allocations'!F15*'SCE 2025 DR Allocations wDLF'!$B$4</f>
        <v>0.27249377895999999</v>
      </c>
      <c r="G16" s="94">
        <f>'SCE 2025 DR Allocations'!G15*'SCE 2025 DR Allocations wDLF'!$B$4</f>
        <v>0.33690389355999995</v>
      </c>
      <c r="H16" s="94">
        <f>'SCE 2025 DR Allocations'!H15*'SCE 2025 DR Allocations wDLF'!$B$4</f>
        <v>0.40259442043999999</v>
      </c>
      <c r="I16" s="94">
        <f>'SCE 2025 DR Allocations'!I15*'SCE 2025 DR Allocations wDLF'!$B$4</f>
        <v>0.34272147283999999</v>
      </c>
      <c r="J16" s="94">
        <f>'SCE 2025 DR Allocations'!J15*'SCE 2025 DR Allocations wDLF'!$B$4</f>
        <v>0.21656489803999998</v>
      </c>
      <c r="K16" s="94">
        <f>'SCE 2025 DR Allocations'!K15*'SCE 2025 DR Allocations wDLF'!$B$4</f>
        <v>0.32003933736000001</v>
      </c>
      <c r="L16" s="94">
        <f>'SCE 2025 DR Allocations'!L15*'SCE 2025 DR Allocations wDLF'!$B$4</f>
        <v>0.25987868902</v>
      </c>
      <c r="M16" s="94">
        <f>'SCE 2025 DR Allocations'!M15*'SCE 2025 DR Allocations wDLF'!$B$4</f>
        <v>0.26620938751999995</v>
      </c>
      <c r="N16" s="94">
        <f>'SCE 2025 DR Allocations'!N15*'SCE 2025 DR Allocations wDLF'!$B$4</f>
        <v>0.21092750220000003</v>
      </c>
      <c r="O16" s="94">
        <f>'SCE 2025 DR Allocations'!O15*'SCE 2025 DR Allocations wDLF'!$B$4</f>
        <v>0.17767915924</v>
      </c>
    </row>
    <row r="17" spans="1:15" s="18" customFormat="1" x14ac:dyDescent="0.3">
      <c r="A17" s="135"/>
      <c r="B17" s="163"/>
      <c r="C17" s="84" t="s">
        <v>5</v>
      </c>
      <c r="D17" s="94">
        <f>'SCE 2025 DR Allocations'!D16*'SCE 2025 DR Allocations wDLF'!$B$4</f>
        <v>0.29589898141999993</v>
      </c>
      <c r="E17" s="94">
        <f>'SCE 2025 DR Allocations'!E16*'SCE 2025 DR Allocations wDLF'!$B$4</f>
        <v>0.32076721792000001</v>
      </c>
      <c r="F17" s="94">
        <f>'SCE 2025 DR Allocations'!F16*'SCE 2025 DR Allocations wDLF'!$B$4</f>
        <v>0.36631623365999999</v>
      </c>
      <c r="G17" s="94">
        <f>'SCE 2025 DR Allocations'!G16*'SCE 2025 DR Allocations wDLF'!$B$4</f>
        <v>0.39080043475999998</v>
      </c>
      <c r="H17" s="94">
        <f>'SCE 2025 DR Allocations'!H16*'SCE 2025 DR Allocations wDLF'!$B$4</f>
        <v>0.43904726239999997</v>
      </c>
      <c r="I17" s="94">
        <f>'SCE 2025 DR Allocations'!I16*'SCE 2025 DR Allocations wDLF'!$B$4</f>
        <v>0.39123252188000002</v>
      </c>
      <c r="J17" s="94">
        <f>'SCE 2025 DR Allocations'!J16*'SCE 2025 DR Allocations wDLF'!$B$4</f>
        <v>0.42892070923999998</v>
      </c>
      <c r="K17" s="94">
        <f>'SCE 2025 DR Allocations'!K16*'SCE 2025 DR Allocations wDLF'!$B$4</f>
        <v>0.44821418949999992</v>
      </c>
      <c r="L17" s="94">
        <f>'SCE 2025 DR Allocations'!L16*'SCE 2025 DR Allocations wDLF'!$B$4</f>
        <v>0.42386153155999995</v>
      </c>
      <c r="M17" s="94">
        <f>'SCE 2025 DR Allocations'!M16*'SCE 2025 DR Allocations wDLF'!$B$4</f>
        <v>0.34715051295999994</v>
      </c>
      <c r="N17" s="94">
        <f>'SCE 2025 DR Allocations'!N16*'SCE 2025 DR Allocations wDLF'!$B$4</f>
        <v>0.31457447368000002</v>
      </c>
      <c r="O17" s="94">
        <f>'SCE 2025 DR Allocations'!O16*'SCE 2025 DR Allocations wDLF'!$B$4</f>
        <v>0.31528940591999993</v>
      </c>
    </row>
    <row r="18" spans="1:15" s="18" customFormat="1" x14ac:dyDescent="0.3">
      <c r="A18" s="136"/>
      <c r="B18" s="164"/>
      <c r="C18" s="68" t="s">
        <v>6</v>
      </c>
      <c r="D18" s="94">
        <f>'SCE 2025 DR Allocations'!D17*'SCE 2025 DR Allocations wDLF'!$B$4</f>
        <v>4.7130747617999997</v>
      </c>
      <c r="E18" s="94">
        <f>'SCE 2025 DR Allocations'!E17*'SCE 2025 DR Allocations wDLF'!$B$4</f>
        <v>4.7878997188599994</v>
      </c>
      <c r="F18" s="94">
        <f>'SCE 2025 DR Allocations'!F17*'SCE 2025 DR Allocations wDLF'!$B$4</f>
        <v>5.2123235354199995</v>
      </c>
      <c r="G18" s="94">
        <f>'SCE 2025 DR Allocations'!G17*'SCE 2025 DR Allocations wDLF'!$B$4</f>
        <v>5.619234475919999</v>
      </c>
      <c r="H18" s="94">
        <f>'SCE 2025 DR Allocations'!H17*'SCE 2025 DR Allocations wDLF'!$B$4</f>
        <v>5.7908359964399994</v>
      </c>
      <c r="I18" s="94">
        <f>'SCE 2025 DR Allocations'!I17*'SCE 2025 DR Allocations wDLF'!$B$4</f>
        <v>5.9785957591199992</v>
      </c>
      <c r="J18" s="94">
        <f>'SCE 2025 DR Allocations'!J17*'SCE 2025 DR Allocations wDLF'!$B$4</f>
        <v>4.6193052564799997</v>
      </c>
      <c r="K18" s="94">
        <f>'SCE 2025 DR Allocations'!K17*'SCE 2025 DR Allocations wDLF'!$B$4</f>
        <v>4.6835690508599992</v>
      </c>
      <c r="L18" s="94">
        <f>'SCE 2025 DR Allocations'!L17*'SCE 2025 DR Allocations wDLF'!$B$4</f>
        <v>2.9985414455799999</v>
      </c>
      <c r="M18" s="94">
        <f>'SCE 2025 DR Allocations'!M17*'SCE 2025 DR Allocations wDLF'!$B$4</f>
        <v>5.6181376102800007</v>
      </c>
      <c r="N18" s="94">
        <f>'SCE 2025 DR Allocations'!N17*'SCE 2025 DR Allocations wDLF'!$B$4</f>
        <v>5.2324626502799996</v>
      </c>
      <c r="O18" s="94">
        <f>'SCE 2025 DR Allocations'!O17*'SCE 2025 DR Allocations wDLF'!$B$4</f>
        <v>4.66282493836</v>
      </c>
    </row>
    <row r="19" spans="1:15" x14ac:dyDescent="0.3">
      <c r="A19" s="125" t="s">
        <v>0</v>
      </c>
      <c r="B19" s="162">
        <v>0</v>
      </c>
      <c r="C19" s="83" t="s">
        <v>3</v>
      </c>
      <c r="D19" s="94">
        <f>'SCE 2025 DR Allocations'!D18*'SCE 2025 DR Allocations wDLF'!$B$4</f>
        <v>4.0936555100000001E-2</v>
      </c>
      <c r="E19" s="94">
        <f>'SCE 2025 DR Allocations'!E18*'SCE 2025 DR Allocations wDLF'!$B$4</f>
        <v>4.0661718599999994E-2</v>
      </c>
      <c r="F19" s="94">
        <f>'SCE 2025 DR Allocations'!F18*'SCE 2025 DR Allocations wDLF'!$B$4</f>
        <v>7.1215024299999985E-2</v>
      </c>
      <c r="G19" s="94">
        <f>'SCE 2025 DR Allocations'!G18*'SCE 2025 DR Allocations wDLF'!$B$4</f>
        <v>7.0780961299999987E-2</v>
      </c>
      <c r="H19" s="94">
        <f>'SCE 2025 DR Allocations'!H18*'SCE 2025 DR Allocations wDLF'!$B$4</f>
        <v>7.22256659E-2</v>
      </c>
      <c r="I19" s="94">
        <f>'SCE 2025 DR Allocations'!I18*'SCE 2025 DR Allocations wDLF'!$B$4</f>
        <v>1.2896526719999999</v>
      </c>
      <c r="J19" s="94">
        <f>'SCE 2025 DR Allocations'!J18*'SCE 2025 DR Allocations wDLF'!$B$4</f>
        <v>1.27062747</v>
      </c>
      <c r="K19" s="94">
        <f>'SCE 2025 DR Allocations'!K18*'SCE 2025 DR Allocations wDLF'!$B$4</f>
        <v>1.3367248599999999</v>
      </c>
      <c r="L19" s="94">
        <f>'SCE 2025 DR Allocations'!L18*'SCE 2025 DR Allocations wDLF'!$B$4</f>
        <v>1.294725849</v>
      </c>
      <c r="M19" s="94">
        <f>'SCE 2025 DR Allocations'!M18*'SCE 2025 DR Allocations wDLF'!$B$4</f>
        <v>0.58417985239999992</v>
      </c>
      <c r="N19" s="94">
        <f>'SCE 2025 DR Allocations'!N18*'SCE 2025 DR Allocations wDLF'!$B$4</f>
        <v>3.4682369399999996E-2</v>
      </c>
      <c r="O19" s="94">
        <f>'SCE 2025 DR Allocations'!O18*'SCE 2025 DR Allocations wDLF'!$B$4</f>
        <v>3.9127468799999995E-2</v>
      </c>
    </row>
    <row r="20" spans="1:15" x14ac:dyDescent="0.3">
      <c r="A20" s="126"/>
      <c r="B20" s="163"/>
      <c r="C20" s="83" t="s">
        <v>4</v>
      </c>
      <c r="D20" s="94">
        <f>'SCE 2025 DR Allocations'!D19*'SCE 2025 DR Allocations wDLF'!$B$4</f>
        <v>5.4234752999999993E-3</v>
      </c>
      <c r="E20" s="94">
        <f>'SCE 2025 DR Allocations'!E19*'SCE 2025 DR Allocations wDLF'!$B$4</f>
        <v>5.1533682999999999E-3</v>
      </c>
      <c r="F20" s="94">
        <f>'SCE 2025 DR Allocations'!F19*'SCE 2025 DR Allocations wDLF'!$B$4</f>
        <v>8.9562015999999998E-3</v>
      </c>
      <c r="G20" s="94">
        <f>'SCE 2025 DR Allocations'!G19*'SCE 2025 DR Allocations wDLF'!$B$4</f>
        <v>9.0662412999999997E-3</v>
      </c>
      <c r="H20" s="94">
        <f>'SCE 2025 DR Allocations'!H19*'SCE 2025 DR Allocations wDLF'!$B$4</f>
        <v>9.1103833000000002E-3</v>
      </c>
      <c r="I20" s="94">
        <f>'SCE 2025 DR Allocations'!I19*'SCE 2025 DR Allocations wDLF'!$B$4</f>
        <v>0.1795991891</v>
      </c>
      <c r="J20" s="94">
        <f>'SCE 2025 DR Allocations'!J19*'SCE 2025 DR Allocations wDLF'!$B$4</f>
        <v>0.17723485949999998</v>
      </c>
      <c r="K20" s="94">
        <f>'SCE 2025 DR Allocations'!K19*'SCE 2025 DR Allocations wDLF'!$B$4</f>
        <v>0.18064451369999998</v>
      </c>
      <c r="L20" s="94">
        <f>'SCE 2025 DR Allocations'!L19*'SCE 2025 DR Allocations wDLF'!$B$4</f>
        <v>0.17470289539999997</v>
      </c>
      <c r="M20" s="94">
        <f>'SCE 2025 DR Allocations'!M19*'SCE 2025 DR Allocations wDLF'!$B$4</f>
        <v>8.3618926299999993E-2</v>
      </c>
      <c r="N20" s="94">
        <f>'SCE 2025 DR Allocations'!N19*'SCE 2025 DR Allocations wDLF'!$B$4</f>
        <v>4.6600289E-3</v>
      </c>
      <c r="O20" s="94">
        <f>'SCE 2025 DR Allocations'!O19*'SCE 2025 DR Allocations wDLF'!$B$4</f>
        <v>5.2352411999999999E-3</v>
      </c>
    </row>
    <row r="21" spans="1:15" x14ac:dyDescent="0.3">
      <c r="A21" s="126"/>
      <c r="B21" s="163"/>
      <c r="C21" s="83" t="s">
        <v>5</v>
      </c>
      <c r="D21" s="94">
        <f>'SCE 2025 DR Allocations'!D20*'SCE 2025 DR Allocations wDLF'!$B$4</f>
        <v>-1.5285743999999999E-3</v>
      </c>
      <c r="E21" s="94">
        <f>'SCE 2025 DR Allocations'!E20*'SCE 2025 DR Allocations wDLF'!$B$4</f>
        <v>-1.5405557999999999E-3</v>
      </c>
      <c r="F21" s="94">
        <f>'SCE 2025 DR Allocations'!F20*'SCE 2025 DR Allocations wDLF'!$B$4</f>
        <v>-3.7990496999999999E-3</v>
      </c>
      <c r="G21" s="94">
        <f>'SCE 2025 DR Allocations'!G20*'SCE 2025 DR Allocations wDLF'!$B$4</f>
        <v>-3.7995751999999995E-3</v>
      </c>
      <c r="H21" s="94">
        <f>'SCE 2025 DR Allocations'!H20*'SCE 2025 DR Allocations wDLF'!$B$4</f>
        <v>-3.0090130000000001E-3</v>
      </c>
      <c r="I21" s="94">
        <f>'SCE 2025 DR Allocations'!I20*'SCE 2025 DR Allocations wDLF'!$B$4</f>
        <v>-6.4306170699999998E-2</v>
      </c>
      <c r="J21" s="94">
        <f>'SCE 2025 DR Allocations'!J20*'SCE 2025 DR Allocations wDLF'!$B$4</f>
        <v>-6.3326008099999997E-2</v>
      </c>
      <c r="K21" s="94">
        <f>'SCE 2025 DR Allocations'!K20*'SCE 2025 DR Allocations wDLF'!$B$4</f>
        <v>-6.5337832299999996E-2</v>
      </c>
      <c r="L21" s="94">
        <f>'SCE 2025 DR Allocations'!L20*'SCE 2025 DR Allocations wDLF'!$B$4</f>
        <v>-6.3322749999999997E-2</v>
      </c>
      <c r="M21" s="94">
        <f>'SCE 2025 DR Allocations'!M20*'SCE 2025 DR Allocations wDLF'!$B$4</f>
        <v>-2.8475268499999998E-2</v>
      </c>
      <c r="N21" s="94">
        <f>'SCE 2025 DR Allocations'!N20*'SCE 2025 DR Allocations wDLF'!$B$4</f>
        <v>-7.8509700000000001E-4</v>
      </c>
      <c r="O21" s="94">
        <f>'SCE 2025 DR Allocations'!O20*'SCE 2025 DR Allocations wDLF'!$B$4</f>
        <v>-1.2196855E-3</v>
      </c>
    </row>
    <row r="22" spans="1:15" x14ac:dyDescent="0.3">
      <c r="A22" s="127"/>
      <c r="B22" s="164"/>
      <c r="C22" s="64" t="s">
        <v>6</v>
      </c>
      <c r="D22" s="94">
        <f>'SCE 2025 DR Allocations'!D21*'SCE 2025 DR Allocations wDLF'!$B$4</f>
        <v>4.4831455999999999E-2</v>
      </c>
      <c r="E22" s="94">
        <f>'SCE 2025 DR Allocations'!E21*'SCE 2025 DR Allocations wDLF'!$B$4</f>
        <v>4.4274531099999986E-2</v>
      </c>
      <c r="F22" s="94">
        <f>'SCE 2025 DR Allocations'!F21*'SCE 2025 DR Allocations wDLF'!$B$4</f>
        <v>7.6372176199999989E-2</v>
      </c>
      <c r="G22" s="94">
        <f>'SCE 2025 DR Allocations'!G21*'SCE 2025 DR Allocations wDLF'!$B$4</f>
        <v>7.6047627399999998E-2</v>
      </c>
      <c r="H22" s="94">
        <f>'SCE 2025 DR Allocations'!H21*'SCE 2025 DR Allocations wDLF'!$B$4</f>
        <v>7.8327036199999991E-2</v>
      </c>
      <c r="I22" s="94">
        <f>'SCE 2025 DR Allocations'!I21*'SCE 2025 DR Allocations wDLF'!$B$4</f>
        <v>1.4049456903999999</v>
      </c>
      <c r="J22" s="94">
        <f>'SCE 2025 DR Allocations'!J21*'SCE 2025 DR Allocations wDLF'!$B$4</f>
        <v>1.3845363214000002</v>
      </c>
      <c r="K22" s="94">
        <f>'SCE 2025 DR Allocations'!K21*'SCE 2025 DR Allocations wDLF'!$B$4</f>
        <v>1.4520315413999998</v>
      </c>
      <c r="L22" s="94">
        <f>'SCE 2025 DR Allocations'!L21*'SCE 2025 DR Allocations wDLF'!$B$4</f>
        <v>1.4061059944000001</v>
      </c>
      <c r="M22" s="94">
        <f>'SCE 2025 DR Allocations'!M21*'SCE 2025 DR Allocations wDLF'!$B$4</f>
        <v>0.6393235102</v>
      </c>
      <c r="N22" s="94">
        <f>'SCE 2025 DR Allocations'!N21*'SCE 2025 DR Allocations wDLF'!$B$4</f>
        <v>3.8557301299999992E-2</v>
      </c>
      <c r="O22" s="94">
        <f>'SCE 2025 DR Allocations'!O21*'SCE 2025 DR Allocations wDLF'!$B$4</f>
        <v>4.3143024499999995E-2</v>
      </c>
    </row>
    <row r="23" spans="1:15" x14ac:dyDescent="0.3">
      <c r="A23" s="128" t="s">
        <v>46</v>
      </c>
      <c r="B23" s="129"/>
      <c r="C23" s="53" t="s">
        <v>3</v>
      </c>
      <c r="D23" s="58">
        <f>SUM(D7,D11,D15,D19)</f>
        <v>5.5253751731599987</v>
      </c>
      <c r="E23" s="58">
        <f t="shared" ref="E23:O23" si="0">SUM(E7,E11,E15,E19)</f>
        <v>5.6114198494999989</v>
      </c>
      <c r="F23" s="58">
        <f t="shared" si="0"/>
        <v>5.1035046980399992</v>
      </c>
      <c r="G23" s="58">
        <f t="shared" si="0"/>
        <v>5.4933540618799999</v>
      </c>
      <c r="H23" s="58">
        <f t="shared" si="0"/>
        <v>5.5403796905799991</v>
      </c>
      <c r="I23" s="58">
        <f t="shared" si="0"/>
        <v>8.2695563733799986</v>
      </c>
      <c r="J23" s="58">
        <f t="shared" si="0"/>
        <v>6.9222153834000002</v>
      </c>
      <c r="K23" s="58">
        <f t="shared" si="0"/>
        <v>6.9981688412</v>
      </c>
      <c r="L23" s="58">
        <f t="shared" si="0"/>
        <v>5.3677439440199999</v>
      </c>
      <c r="M23" s="58">
        <f t="shared" si="0"/>
        <v>7.2958747018199999</v>
      </c>
      <c r="N23" s="58">
        <f t="shared" si="0"/>
        <v>6.2214968673999991</v>
      </c>
      <c r="O23" s="58">
        <f t="shared" si="0"/>
        <v>5.5493634073600004</v>
      </c>
    </row>
    <row r="24" spans="1:15" x14ac:dyDescent="0.3">
      <c r="A24" s="130"/>
      <c r="B24" s="131"/>
      <c r="C24" s="53" t="s">
        <v>4</v>
      </c>
      <c r="D24" s="58">
        <f t="shared" ref="D24:O24" si="1">SUM(D8,D12,D16,D20)</f>
        <v>0.66669140305999997</v>
      </c>
      <c r="E24" s="58">
        <f t="shared" si="1"/>
        <v>0.69599658320000002</v>
      </c>
      <c r="F24" s="58">
        <f t="shared" si="1"/>
        <v>0.81194506826000001</v>
      </c>
      <c r="G24" s="58">
        <f t="shared" si="1"/>
        <v>0.9865866903599998</v>
      </c>
      <c r="H24" s="58">
        <f t="shared" si="1"/>
        <v>1.1318340705799999</v>
      </c>
      <c r="I24" s="58">
        <f t="shared" si="1"/>
        <v>1.3199810216600001</v>
      </c>
      <c r="J24" s="58">
        <f t="shared" si="1"/>
        <v>1.2044449069599998</v>
      </c>
      <c r="K24" s="58">
        <f t="shared" si="1"/>
        <v>1.3417021858</v>
      </c>
      <c r="L24" s="58">
        <f t="shared" si="1"/>
        <v>1.2124102047400001</v>
      </c>
      <c r="M24" s="58">
        <f t="shared" si="1"/>
        <v>0.97687101513999997</v>
      </c>
      <c r="N24" s="58">
        <f t="shared" si="1"/>
        <v>0.73828285351999989</v>
      </c>
      <c r="O24" s="58">
        <f t="shared" si="1"/>
        <v>0.68272241115999988</v>
      </c>
    </row>
    <row r="25" spans="1:15" x14ac:dyDescent="0.3">
      <c r="A25" s="130"/>
      <c r="B25" s="131"/>
      <c r="C25" s="53" t="s">
        <v>5</v>
      </c>
      <c r="D25" s="58">
        <f t="shared" ref="D25:O25" si="2">SUM(D9,D13,D17,D21)</f>
        <v>0.38164946183999993</v>
      </c>
      <c r="E25" s="58">
        <f t="shared" si="2"/>
        <v>0.40948731985999998</v>
      </c>
      <c r="F25" s="58">
        <f t="shared" si="2"/>
        <v>0.48878207481999997</v>
      </c>
      <c r="G25" s="58">
        <f t="shared" si="2"/>
        <v>0.52133360478000002</v>
      </c>
      <c r="H25" s="58">
        <f t="shared" si="2"/>
        <v>0.59057705817999995</v>
      </c>
      <c r="I25" s="58">
        <f t="shared" si="2"/>
        <v>0.55897451815999999</v>
      </c>
      <c r="J25" s="58">
        <f t="shared" si="2"/>
        <v>0.50559462753999995</v>
      </c>
      <c r="K25" s="58">
        <f t="shared" si="2"/>
        <v>0.58754149691999991</v>
      </c>
      <c r="L25" s="58">
        <f t="shared" si="2"/>
        <v>0.59770426753999994</v>
      </c>
      <c r="M25" s="58">
        <f t="shared" si="2"/>
        <v>0.42648026621999996</v>
      </c>
      <c r="N25" s="58">
        <f t="shared" si="2"/>
        <v>0.40318283329999999</v>
      </c>
      <c r="O25" s="58">
        <f t="shared" si="2"/>
        <v>0.40498712703999989</v>
      </c>
    </row>
    <row r="26" spans="1:15" x14ac:dyDescent="0.3">
      <c r="A26" s="132"/>
      <c r="B26" s="133"/>
      <c r="C26" s="53" t="s">
        <v>6</v>
      </c>
      <c r="D26" s="58">
        <f>SUM(D23:D25)</f>
        <v>6.5737160380599988</v>
      </c>
      <c r="E26" s="58">
        <f t="shared" ref="E26:O26" si="3">SUM(E23:E25)</f>
        <v>6.7169037525599995</v>
      </c>
      <c r="F26" s="58">
        <f t="shared" si="3"/>
        <v>6.4042318411199988</v>
      </c>
      <c r="G26" s="58">
        <f t="shared" si="3"/>
        <v>7.0012743570199989</v>
      </c>
      <c r="H26" s="58">
        <f t="shared" si="3"/>
        <v>7.2627908193399993</v>
      </c>
      <c r="I26" s="58">
        <f t="shared" si="3"/>
        <v>10.148511913199998</v>
      </c>
      <c r="J26" s="58">
        <f t="shared" si="3"/>
        <v>8.632254917900001</v>
      </c>
      <c r="K26" s="58">
        <f t="shared" si="3"/>
        <v>8.9274125239200011</v>
      </c>
      <c r="L26" s="58">
        <f t="shared" si="3"/>
        <v>7.1778584163000003</v>
      </c>
      <c r="M26" s="58">
        <f t="shared" si="3"/>
        <v>8.6992259831799998</v>
      </c>
      <c r="N26" s="58">
        <f t="shared" si="3"/>
        <v>7.3629625542199983</v>
      </c>
      <c r="O26" s="58">
        <f t="shared" si="3"/>
        <v>6.6370729455599999</v>
      </c>
    </row>
    <row r="28" spans="1:15" s="32" customFormat="1" ht="15.6" customHeight="1" x14ac:dyDescent="0.3">
      <c r="A28" s="52" t="s">
        <v>36</v>
      </c>
      <c r="B28" s="20" t="s">
        <v>1</v>
      </c>
      <c r="C28" s="29" t="s">
        <v>2</v>
      </c>
      <c r="D28" s="31">
        <v>45676</v>
      </c>
      <c r="E28" s="31">
        <v>45707</v>
      </c>
      <c r="F28" s="31">
        <v>45735</v>
      </c>
      <c r="G28" s="31">
        <v>45766</v>
      </c>
      <c r="H28" s="31">
        <v>45796</v>
      </c>
      <c r="I28" s="31">
        <v>45827</v>
      </c>
      <c r="J28" s="31">
        <v>45857</v>
      </c>
      <c r="K28" s="31">
        <v>45888</v>
      </c>
      <c r="L28" s="31">
        <v>45919</v>
      </c>
      <c r="M28" s="31">
        <v>45949</v>
      </c>
      <c r="N28" s="31">
        <v>45980</v>
      </c>
      <c r="O28" s="31">
        <v>46010</v>
      </c>
    </row>
    <row r="29" spans="1:15" x14ac:dyDescent="0.3">
      <c r="A29" s="106" t="s">
        <v>17</v>
      </c>
      <c r="B29" s="165">
        <v>1</v>
      </c>
      <c r="C29" s="70" t="s">
        <v>3</v>
      </c>
      <c r="D29" s="95">
        <v>6.0207308395674852</v>
      </c>
      <c r="E29" s="95">
        <v>4.9105270655955682</v>
      </c>
      <c r="F29" s="95">
        <v>5.2629916340381815</v>
      </c>
      <c r="G29" s="95">
        <v>9.1333508606857841</v>
      </c>
      <c r="H29" s="95">
        <v>9.2878716634424201</v>
      </c>
      <c r="I29" s="95">
        <v>9.800007338655357</v>
      </c>
      <c r="J29" s="95">
        <v>10.583714345972494</v>
      </c>
      <c r="K29" s="95">
        <v>10.963572691149258</v>
      </c>
      <c r="L29" s="95">
        <v>11.563402078463604</v>
      </c>
      <c r="M29" s="95">
        <v>11.359823289994042</v>
      </c>
      <c r="N29" s="95">
        <v>9.6089581934355532</v>
      </c>
      <c r="O29" s="95">
        <v>4.7954267751793775</v>
      </c>
    </row>
    <row r="30" spans="1:15" x14ac:dyDescent="0.3">
      <c r="A30" s="106"/>
      <c r="B30" s="165"/>
      <c r="C30" s="70" t="s">
        <v>4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</row>
    <row r="31" spans="1:15" x14ac:dyDescent="0.3">
      <c r="A31" s="106"/>
      <c r="B31" s="165"/>
      <c r="C31" s="70" t="s">
        <v>5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</row>
    <row r="32" spans="1:15" x14ac:dyDescent="0.3">
      <c r="A32" s="106"/>
      <c r="B32" s="165"/>
      <c r="C32" s="71" t="s">
        <v>6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</row>
    <row r="33" spans="1:15" x14ac:dyDescent="0.3">
      <c r="A33" s="106" t="s">
        <v>18</v>
      </c>
      <c r="B33" s="165">
        <v>1</v>
      </c>
      <c r="C33" s="70" t="s">
        <v>3</v>
      </c>
      <c r="D33" s="87">
        <v>0</v>
      </c>
      <c r="E33" s="87">
        <v>0</v>
      </c>
      <c r="F33" s="87">
        <v>0</v>
      </c>
      <c r="G33" s="87">
        <v>11.940000996543679</v>
      </c>
      <c r="H33" s="87">
        <v>17.95828035239003</v>
      </c>
      <c r="I33" s="87">
        <v>104.00784878597653</v>
      </c>
      <c r="J33" s="87">
        <v>115.77306993744175</v>
      </c>
      <c r="K33" s="87">
        <v>119.77366926297601</v>
      </c>
      <c r="L33" s="87">
        <v>124.32226584179607</v>
      </c>
      <c r="M33" s="87">
        <v>37.084825805140262</v>
      </c>
      <c r="N33" s="87">
        <v>14.390979070811156</v>
      </c>
      <c r="O33" s="87">
        <v>0</v>
      </c>
    </row>
    <row r="34" spans="1:15" x14ac:dyDescent="0.3">
      <c r="A34" s="106"/>
      <c r="B34" s="165"/>
      <c r="C34" s="70" t="s">
        <v>4</v>
      </c>
      <c r="D34" s="87">
        <v>0</v>
      </c>
      <c r="E34" s="87">
        <v>0</v>
      </c>
      <c r="F34" s="87">
        <v>0</v>
      </c>
      <c r="G34" s="87">
        <v>0.10107628250777836</v>
      </c>
      <c r="H34" s="87">
        <v>1.6484476413673741</v>
      </c>
      <c r="I34" s="87">
        <v>20.399250745812608</v>
      </c>
      <c r="J34" s="87">
        <v>20.123189897213575</v>
      </c>
      <c r="K34" s="87">
        <v>21.594451230067943</v>
      </c>
      <c r="L34" s="87">
        <v>20.005011806716535</v>
      </c>
      <c r="M34" s="87">
        <v>0.94381324206550965</v>
      </c>
      <c r="N34" s="87">
        <v>4.8849373476508778E-2</v>
      </c>
      <c r="O34" s="87">
        <v>0</v>
      </c>
    </row>
    <row r="35" spans="1:15" x14ac:dyDescent="0.3">
      <c r="A35" s="106"/>
      <c r="B35" s="165"/>
      <c r="C35" s="70" t="s">
        <v>5</v>
      </c>
      <c r="D35" s="87">
        <v>0</v>
      </c>
      <c r="E35" s="87">
        <v>0</v>
      </c>
      <c r="F35" s="87">
        <v>0</v>
      </c>
      <c r="G35" s="87">
        <v>5.7488899805497207E-2</v>
      </c>
      <c r="H35" s="87">
        <v>0.88951379701923283</v>
      </c>
      <c r="I35" s="87">
        <v>8.6398753396693326</v>
      </c>
      <c r="J35" s="87">
        <v>10.182345518662952</v>
      </c>
      <c r="K35" s="87">
        <v>9.4285534057547284</v>
      </c>
      <c r="L35" s="87">
        <v>7.8100911725193516</v>
      </c>
      <c r="M35" s="87">
        <v>9.2635687808015094E-2</v>
      </c>
      <c r="N35" s="87">
        <v>3.3253095937736621E-2</v>
      </c>
      <c r="O35" s="87">
        <v>0</v>
      </c>
    </row>
    <row r="36" spans="1:15" x14ac:dyDescent="0.3">
      <c r="A36" s="106"/>
      <c r="B36" s="165"/>
      <c r="C36" s="71" t="s">
        <v>6</v>
      </c>
      <c r="D36" s="89">
        <v>0</v>
      </c>
      <c r="E36" s="89">
        <v>0</v>
      </c>
      <c r="F36" s="89">
        <v>0</v>
      </c>
      <c r="G36" s="89">
        <v>12.098566178856956</v>
      </c>
      <c r="H36" s="89">
        <v>20.496241790776637</v>
      </c>
      <c r="I36" s="89">
        <v>133.04697487145847</v>
      </c>
      <c r="J36" s="89">
        <v>146.0786053533183</v>
      </c>
      <c r="K36" s="89">
        <v>150.7966738987987</v>
      </c>
      <c r="L36" s="89">
        <v>152.13736882103191</v>
      </c>
      <c r="M36" s="89">
        <v>38.121274735013778</v>
      </c>
      <c r="N36" s="89">
        <v>14.473081540225403</v>
      </c>
      <c r="O36" s="89">
        <v>0</v>
      </c>
    </row>
    <row r="37" spans="1:15" x14ac:dyDescent="0.3">
      <c r="A37" s="106" t="s">
        <v>19</v>
      </c>
      <c r="B37" s="165">
        <v>1</v>
      </c>
      <c r="C37" s="70" t="s">
        <v>3</v>
      </c>
      <c r="D37" s="87">
        <v>3.3574667769882933</v>
      </c>
      <c r="E37" s="87">
        <v>3.2602195021353251</v>
      </c>
      <c r="F37" s="87">
        <v>3.8759505878042471</v>
      </c>
      <c r="G37" s="87">
        <v>4.0721978206603957</v>
      </c>
      <c r="H37" s="87">
        <v>3.9890305689715464</v>
      </c>
      <c r="I37" s="87">
        <v>3.833832134421689</v>
      </c>
      <c r="J37" s="87">
        <v>3.8286823671994643</v>
      </c>
      <c r="K37" s="87">
        <v>3.7901075594684746</v>
      </c>
      <c r="L37" s="87">
        <v>3.4059084902706305</v>
      </c>
      <c r="M37" s="87">
        <v>4.2298845241502034</v>
      </c>
      <c r="N37" s="87">
        <v>4.1391396832281249</v>
      </c>
      <c r="O37" s="87">
        <v>3.1880780369636943</v>
      </c>
    </row>
    <row r="38" spans="1:15" x14ac:dyDescent="0.3">
      <c r="A38" s="106"/>
      <c r="B38" s="165"/>
      <c r="C38" s="70" t="s">
        <v>4</v>
      </c>
      <c r="D38" s="87">
        <v>6.133961230988171</v>
      </c>
      <c r="E38" s="87">
        <v>11.083168328852974</v>
      </c>
      <c r="F38" s="87">
        <v>12.020112169729485</v>
      </c>
      <c r="G38" s="87">
        <v>21.520704801430348</v>
      </c>
      <c r="H38" s="87">
        <v>23.942008303635188</v>
      </c>
      <c r="I38" s="87">
        <v>29.255630057974461</v>
      </c>
      <c r="J38" s="87">
        <v>30.27450512333947</v>
      </c>
      <c r="K38" s="87">
        <v>27.417627873617835</v>
      </c>
      <c r="L38" s="87">
        <v>18.677814439682447</v>
      </c>
      <c r="M38" s="87">
        <v>14.024698250115646</v>
      </c>
      <c r="N38" s="87">
        <v>8.4894060760956158</v>
      </c>
      <c r="O38" s="87">
        <v>4.6857469182451403</v>
      </c>
    </row>
    <row r="39" spans="1:15" x14ac:dyDescent="0.3">
      <c r="A39" s="106"/>
      <c r="B39" s="165"/>
      <c r="C39" s="70" t="s">
        <v>5</v>
      </c>
      <c r="D39" s="87">
        <v>-4.1600403674014866E-2</v>
      </c>
      <c r="E39" s="87">
        <v>0.16278416512023225</v>
      </c>
      <c r="F39" s="87">
        <v>0.84706142514044003</v>
      </c>
      <c r="G39" s="87">
        <v>2.558021433077589</v>
      </c>
      <c r="H39" s="87">
        <v>2.2625456670610138</v>
      </c>
      <c r="I39" s="87">
        <v>2.3599072630604367</v>
      </c>
      <c r="J39" s="87">
        <v>2.0558214682955973</v>
      </c>
      <c r="K39" s="87">
        <v>1.9201576655457411</v>
      </c>
      <c r="L39" s="87">
        <v>2.3998553319305875</v>
      </c>
      <c r="M39" s="87">
        <v>1.1181406990522567</v>
      </c>
      <c r="N39" s="87">
        <v>0.40967059000067158</v>
      </c>
      <c r="O39" s="87">
        <v>1.3976054658302178E-2</v>
      </c>
    </row>
    <row r="40" spans="1:15" x14ac:dyDescent="0.3">
      <c r="A40" s="106"/>
      <c r="B40" s="165"/>
      <c r="C40" s="71" t="s">
        <v>6</v>
      </c>
      <c r="D40" s="89">
        <v>9.4498276043024489</v>
      </c>
      <c r="E40" s="89">
        <v>14.506171996108533</v>
      </c>
      <c r="F40" s="89">
        <v>16.743124182674169</v>
      </c>
      <c r="G40" s="89">
        <v>28.150924055168332</v>
      </c>
      <c r="H40" s="89">
        <v>30.193584539667746</v>
      </c>
      <c r="I40" s="89">
        <v>35.449369455456591</v>
      </c>
      <c r="J40" s="89">
        <v>36.159008958834534</v>
      </c>
      <c r="K40" s="89">
        <v>33.12789309863205</v>
      </c>
      <c r="L40" s="89">
        <v>24.483578261883661</v>
      </c>
      <c r="M40" s="89">
        <v>19.372723473318107</v>
      </c>
      <c r="N40" s="89">
        <v>13.038216349324411</v>
      </c>
      <c r="O40" s="89">
        <v>7.8878010098671369</v>
      </c>
    </row>
    <row r="41" spans="1:15" x14ac:dyDescent="0.3">
      <c r="A41" s="106" t="s">
        <v>20</v>
      </c>
      <c r="B41" s="165">
        <v>1</v>
      </c>
      <c r="C41" s="70" t="s">
        <v>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</row>
    <row r="42" spans="1:15" x14ac:dyDescent="0.3">
      <c r="A42" s="106"/>
      <c r="B42" s="165"/>
      <c r="C42" s="70" t="s">
        <v>4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</row>
    <row r="43" spans="1:15" x14ac:dyDescent="0.3">
      <c r="A43" s="106"/>
      <c r="B43" s="165"/>
      <c r="C43" s="70" t="s">
        <v>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</row>
    <row r="44" spans="1:15" x14ac:dyDescent="0.3">
      <c r="A44" s="106"/>
      <c r="B44" s="165"/>
      <c r="C44" s="71" t="s">
        <v>6</v>
      </c>
      <c r="D44" s="89">
        <v>183.92976313199998</v>
      </c>
      <c r="E44" s="89">
        <v>178.00435125199996</v>
      </c>
      <c r="F44" s="89">
        <v>184.240890662</v>
      </c>
      <c r="G44" s="89">
        <v>168.70607227399998</v>
      </c>
      <c r="H44" s="89">
        <v>188.89516008199999</v>
      </c>
      <c r="I44" s="89">
        <v>200.21718370199997</v>
      </c>
      <c r="J44" s="89">
        <v>193.29392719799998</v>
      </c>
      <c r="K44" s="89">
        <v>187.36979753799997</v>
      </c>
      <c r="L44" s="89">
        <v>182.51050954800002</v>
      </c>
      <c r="M44" s="89">
        <v>192.77325969599997</v>
      </c>
      <c r="N44" s="89">
        <v>190.51600387399998</v>
      </c>
      <c r="O44" s="89">
        <v>168.32507006</v>
      </c>
    </row>
    <row r="45" spans="1:15" x14ac:dyDescent="0.3">
      <c r="A45" s="106" t="s">
        <v>21</v>
      </c>
      <c r="B45" s="165">
        <v>1</v>
      </c>
      <c r="C45" s="70" t="s">
        <v>3</v>
      </c>
      <c r="D45" s="87">
        <v>257.18356767999995</v>
      </c>
      <c r="E45" s="87">
        <v>288.57912375999996</v>
      </c>
      <c r="F45" s="87">
        <v>247.06643148000001</v>
      </c>
      <c r="G45" s="87">
        <v>252.33772197999997</v>
      </c>
      <c r="H45" s="87">
        <v>275.32220913999998</v>
      </c>
      <c r="I45" s="87">
        <v>249.78852147999996</v>
      </c>
      <c r="J45" s="87">
        <v>255.42270125999997</v>
      </c>
      <c r="K45" s="87">
        <v>276.25448817999995</v>
      </c>
      <c r="L45" s="87">
        <v>272.61880591999994</v>
      </c>
      <c r="M45" s="87">
        <v>268.40377042</v>
      </c>
      <c r="N45" s="87">
        <v>283.43336469999997</v>
      </c>
      <c r="O45" s="87">
        <v>240.85453802000001</v>
      </c>
    </row>
    <row r="46" spans="1:15" x14ac:dyDescent="0.3">
      <c r="A46" s="106"/>
      <c r="B46" s="165"/>
      <c r="C46" s="70" t="s">
        <v>4</v>
      </c>
      <c r="D46" s="87">
        <v>23.516246915999997</v>
      </c>
      <c r="E46" s="87">
        <v>24.317464154</v>
      </c>
      <c r="F46" s="87">
        <v>25.231375917999998</v>
      </c>
      <c r="G46" s="87">
        <v>25.566752119999997</v>
      </c>
      <c r="H46" s="87">
        <v>22.448184982000001</v>
      </c>
      <c r="I46" s="87">
        <v>22.938867453999993</v>
      </c>
      <c r="J46" s="87">
        <v>22.689618599999999</v>
      </c>
      <c r="K46" s="87">
        <v>19.697448926</v>
      </c>
      <c r="L46" s="87">
        <v>20.098466383999998</v>
      </c>
      <c r="M46" s="87">
        <v>23.703886149999995</v>
      </c>
      <c r="N46" s="87">
        <v>23.035092809999998</v>
      </c>
      <c r="O46" s="87">
        <v>22.769801491999996</v>
      </c>
    </row>
    <row r="47" spans="1:15" x14ac:dyDescent="0.3">
      <c r="A47" s="106"/>
      <c r="B47" s="165"/>
      <c r="C47" s="70" t="s">
        <v>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</row>
    <row r="48" spans="1:15" x14ac:dyDescent="0.3">
      <c r="A48" s="106"/>
      <c r="B48" s="165"/>
      <c r="C48" s="71" t="s">
        <v>6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</row>
    <row r="49" spans="1:15" x14ac:dyDescent="0.3">
      <c r="A49" s="106" t="s">
        <v>26</v>
      </c>
      <c r="B49" s="165">
        <v>1</v>
      </c>
      <c r="C49" s="70" t="s">
        <v>3</v>
      </c>
      <c r="D49" s="47">
        <v>0</v>
      </c>
      <c r="E49" s="47">
        <v>0</v>
      </c>
      <c r="F49" s="47">
        <v>0</v>
      </c>
      <c r="G49" s="47">
        <v>0</v>
      </c>
      <c r="H49" s="87">
        <v>3.7723512060642239</v>
      </c>
      <c r="I49" s="87">
        <v>3.8914609177112576</v>
      </c>
      <c r="J49" s="87">
        <v>3.7948561108112333</v>
      </c>
      <c r="K49" s="87">
        <v>3.844379329919815</v>
      </c>
      <c r="L49" s="87">
        <v>3.8024651601314541</v>
      </c>
      <c r="M49" s="87">
        <v>3.8453996832370754</v>
      </c>
      <c r="N49" s="47">
        <v>0</v>
      </c>
      <c r="O49" s="47">
        <v>0</v>
      </c>
    </row>
    <row r="50" spans="1:15" x14ac:dyDescent="0.3">
      <c r="A50" s="106"/>
      <c r="B50" s="165"/>
      <c r="C50" s="70" t="s">
        <v>4</v>
      </c>
      <c r="D50" s="47">
        <v>0</v>
      </c>
      <c r="E50" s="47">
        <v>0</v>
      </c>
      <c r="F50" s="47">
        <v>0</v>
      </c>
      <c r="G50" s="47">
        <v>0</v>
      </c>
      <c r="H50" s="87">
        <v>2.1665250689983369</v>
      </c>
      <c r="I50" s="87">
        <v>1.521488497853279</v>
      </c>
      <c r="J50" s="87">
        <v>1.1738890532255173</v>
      </c>
      <c r="K50" s="87">
        <v>1.1721261122226714</v>
      </c>
      <c r="L50" s="87">
        <v>1.1769446004629134</v>
      </c>
      <c r="M50" s="87">
        <v>1.1780759598016739</v>
      </c>
      <c r="N50" s="47">
        <v>0</v>
      </c>
      <c r="O50" s="47">
        <v>0</v>
      </c>
    </row>
    <row r="51" spans="1:15" x14ac:dyDescent="0.3">
      <c r="A51" s="106"/>
      <c r="B51" s="165"/>
      <c r="C51" s="70" t="s">
        <v>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3">
      <c r="A52" s="106"/>
      <c r="B52" s="165"/>
      <c r="C52" s="71" t="s">
        <v>6</v>
      </c>
      <c r="D52" s="89">
        <v>0</v>
      </c>
      <c r="E52" s="89">
        <v>0</v>
      </c>
      <c r="F52" s="89">
        <v>0</v>
      </c>
      <c r="G52" s="89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89">
        <v>0</v>
      </c>
      <c r="O52" s="89">
        <v>0</v>
      </c>
    </row>
    <row r="53" spans="1:15" x14ac:dyDescent="0.3">
      <c r="A53" s="106" t="s">
        <v>25</v>
      </c>
      <c r="B53" s="165">
        <v>1</v>
      </c>
      <c r="C53" s="70" t="s">
        <v>3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</row>
    <row r="54" spans="1:15" x14ac:dyDescent="0.3">
      <c r="A54" s="106"/>
      <c r="B54" s="165"/>
      <c r="C54" s="70" t="s">
        <v>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</row>
    <row r="55" spans="1:15" x14ac:dyDescent="0.3">
      <c r="A55" s="106"/>
      <c r="B55" s="165"/>
      <c r="C55" s="70" t="s">
        <v>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</row>
    <row r="56" spans="1:15" x14ac:dyDescent="0.3">
      <c r="A56" s="106"/>
      <c r="B56" s="165"/>
      <c r="C56" s="71" t="s">
        <v>6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</row>
    <row r="57" spans="1:15" x14ac:dyDescent="0.3">
      <c r="A57" s="106" t="s">
        <v>23</v>
      </c>
      <c r="B57" s="165">
        <v>1</v>
      </c>
      <c r="C57" s="70" t="s">
        <v>3</v>
      </c>
      <c r="D57" s="87">
        <v>0</v>
      </c>
      <c r="E57" s="87">
        <v>0</v>
      </c>
      <c r="F57" s="87">
        <v>0</v>
      </c>
      <c r="G57" s="87">
        <v>19.159852507713062</v>
      </c>
      <c r="H57" s="87">
        <v>19.950980161046072</v>
      </c>
      <c r="I57" s="87">
        <v>30.275861992727634</v>
      </c>
      <c r="J57" s="87">
        <v>34.95863716652466</v>
      </c>
      <c r="K57" s="87">
        <v>35.109316674569605</v>
      </c>
      <c r="L57" s="87">
        <v>38.670772441099516</v>
      </c>
      <c r="M57" s="87">
        <v>33.877887579438152</v>
      </c>
      <c r="N57" s="87">
        <v>18.997396753187932</v>
      </c>
      <c r="O57" s="87">
        <v>0</v>
      </c>
    </row>
    <row r="58" spans="1:15" x14ac:dyDescent="0.3">
      <c r="A58" s="106"/>
      <c r="B58" s="165"/>
      <c r="C58" s="70" t="s">
        <v>4</v>
      </c>
      <c r="D58" s="87">
        <v>0</v>
      </c>
      <c r="E58" s="87">
        <v>0</v>
      </c>
      <c r="F58" s="87">
        <v>0</v>
      </c>
      <c r="G58" s="87">
        <v>4.509315496605427</v>
      </c>
      <c r="H58" s="87">
        <v>5.2982813180750767</v>
      </c>
      <c r="I58" s="87">
        <v>6.8632410347320656</v>
      </c>
      <c r="J58" s="87">
        <v>6.8575460311180736</v>
      </c>
      <c r="K58" s="87">
        <v>7.0523925483688439</v>
      </c>
      <c r="L58" s="87">
        <v>7.0187674159470914</v>
      </c>
      <c r="M58" s="87">
        <v>5.5996880699451923</v>
      </c>
      <c r="N58" s="87">
        <v>2.4212349810842548</v>
      </c>
      <c r="O58" s="87">
        <v>0</v>
      </c>
    </row>
    <row r="59" spans="1:15" x14ac:dyDescent="0.3">
      <c r="A59" s="106"/>
      <c r="B59" s="165"/>
      <c r="C59" s="70" t="s">
        <v>5</v>
      </c>
      <c r="D59" s="87">
        <v>0</v>
      </c>
      <c r="E59" s="87">
        <v>0</v>
      </c>
      <c r="F59" s="87">
        <v>0</v>
      </c>
      <c r="G59" s="87">
        <v>0.61849575148556024</v>
      </c>
      <c r="H59" s="87">
        <v>0.93934948785042949</v>
      </c>
      <c r="I59" s="87">
        <v>1.2683049222266369</v>
      </c>
      <c r="J59" s="87">
        <v>1.5266990435368926</v>
      </c>
      <c r="K59" s="87">
        <v>1.2544298078660612</v>
      </c>
      <c r="L59" s="87">
        <v>1.2132634887084093</v>
      </c>
      <c r="M59" s="87">
        <v>0.7014960713245082</v>
      </c>
      <c r="N59" s="87">
        <v>0.27560895192935775</v>
      </c>
      <c r="O59" s="87">
        <v>0</v>
      </c>
    </row>
    <row r="60" spans="1:15" x14ac:dyDescent="0.3">
      <c r="A60" s="106"/>
      <c r="B60" s="165"/>
      <c r="C60" s="71" t="s">
        <v>6</v>
      </c>
      <c r="D60" s="89">
        <v>0</v>
      </c>
      <c r="E60" s="89">
        <v>0</v>
      </c>
      <c r="F60" s="89">
        <v>0</v>
      </c>
      <c r="G60" s="89">
        <v>24.287663755804047</v>
      </c>
      <c r="H60" s="89">
        <v>26.188610966971581</v>
      </c>
      <c r="I60" s="89">
        <v>38.407407949686338</v>
      </c>
      <c r="J60" s="89">
        <v>43.342882241179623</v>
      </c>
      <c r="K60" s="89">
        <v>43.416139030804516</v>
      </c>
      <c r="L60" s="89">
        <v>46.902803345755018</v>
      </c>
      <c r="M60" s="89">
        <v>40.179071720707846</v>
      </c>
      <c r="N60" s="89">
        <v>21.694240686201542</v>
      </c>
      <c r="O60" s="89">
        <v>0</v>
      </c>
    </row>
    <row r="61" spans="1:15" x14ac:dyDescent="0.3">
      <c r="A61" s="120" t="s">
        <v>47</v>
      </c>
      <c r="B61" s="120"/>
      <c r="C61" s="57" t="s">
        <v>3</v>
      </c>
      <c r="D61" s="56">
        <v>329.13087159156743</v>
      </c>
      <c r="E61" s="56">
        <v>363.75611189159554</v>
      </c>
      <c r="F61" s="56">
        <v>322.5153187240382</v>
      </c>
      <c r="G61" s="56">
        <v>362.52583317494253</v>
      </c>
      <c r="H61" s="56">
        <v>403.39593226294272</v>
      </c>
      <c r="I61" s="56">
        <v>474.86351764707069</v>
      </c>
      <c r="J61" s="56">
        <v>495.68366600475008</v>
      </c>
      <c r="K61" s="56">
        <v>522.09331893861463</v>
      </c>
      <c r="L61" s="56">
        <v>524.58079061549063</v>
      </c>
      <c r="M61" s="56">
        <v>423.17977602580953</v>
      </c>
      <c r="N61" s="56">
        <v>395.85745282343464</v>
      </c>
      <c r="O61" s="56">
        <v>298.11160932717939</v>
      </c>
    </row>
    <row r="62" spans="1:15" x14ac:dyDescent="0.3">
      <c r="A62" s="120"/>
      <c r="B62" s="120"/>
      <c r="C62" s="57" t="s">
        <v>4</v>
      </c>
      <c r="D62" s="56">
        <v>79.369146401854309</v>
      </c>
      <c r="E62" s="56">
        <v>81.875616323566135</v>
      </c>
      <c r="F62" s="56">
        <v>82.616080036882153</v>
      </c>
      <c r="G62" s="56">
        <v>65.133774415450205</v>
      </c>
      <c r="H62" s="56">
        <v>82.140370819886414</v>
      </c>
      <c r="I62" s="56">
        <v>111.03190092612887</v>
      </c>
      <c r="J62" s="56">
        <v>108.61038776208692</v>
      </c>
      <c r="K62" s="56">
        <v>97.889137724465542</v>
      </c>
      <c r="L62" s="56">
        <v>99.773849039135499</v>
      </c>
      <c r="M62" s="56">
        <v>90.70693242293359</v>
      </c>
      <c r="N62" s="56">
        <v>88.769440500999735</v>
      </c>
      <c r="O62" s="56">
        <v>76.348646226145277</v>
      </c>
    </row>
    <row r="63" spans="1:15" x14ac:dyDescent="0.3">
      <c r="A63" s="120"/>
      <c r="B63" s="120"/>
      <c r="C63" s="57" t="s">
        <v>5</v>
      </c>
      <c r="D63" s="56">
        <v>93.94145195252996</v>
      </c>
      <c r="E63" s="56">
        <v>71.779060849552963</v>
      </c>
      <c r="F63" s="56">
        <v>90.455039531856869</v>
      </c>
      <c r="G63" s="56">
        <v>104.23823999110925</v>
      </c>
      <c r="H63" s="56">
        <v>101.66310450530908</v>
      </c>
      <c r="I63" s="56">
        <v>112.77166433169977</v>
      </c>
      <c r="J63" s="56">
        <v>111.10862702119761</v>
      </c>
      <c r="K63" s="56">
        <v>112.46147952434072</v>
      </c>
      <c r="L63" s="56">
        <v>101.94088997855529</v>
      </c>
      <c r="M63" s="56">
        <v>103.67342231592713</v>
      </c>
      <c r="N63" s="56">
        <v>90.264960572051478</v>
      </c>
      <c r="O63" s="56">
        <v>92.687107838395406</v>
      </c>
    </row>
    <row r="64" spans="1:15" x14ac:dyDescent="0.3">
      <c r="A64" s="120"/>
      <c r="B64" s="120"/>
      <c r="C64" s="57" t="s">
        <v>6</v>
      </c>
      <c r="D64" s="56">
        <v>502.44146994595172</v>
      </c>
      <c r="E64" s="56">
        <v>517.41078906471466</v>
      </c>
      <c r="F64" s="56">
        <v>495.58643829277719</v>
      </c>
      <c r="G64" s="56">
        <v>531.89784758150199</v>
      </c>
      <c r="H64" s="56">
        <v>587.19940758813823</v>
      </c>
      <c r="I64" s="56">
        <v>698.6670829048993</v>
      </c>
      <c r="J64" s="56">
        <v>715.40268078803456</v>
      </c>
      <c r="K64" s="56">
        <v>732.44393618742083</v>
      </c>
      <c r="L64" s="56">
        <v>726.29552963318145</v>
      </c>
      <c r="M64" s="56">
        <v>617.56013076467025</v>
      </c>
      <c r="N64" s="56">
        <v>574.89185389648583</v>
      </c>
      <c r="O64" s="56">
        <v>467.14736339172009</v>
      </c>
    </row>
    <row r="65" spans="1:15" x14ac:dyDescent="0.3">
      <c r="C65" s="22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28.2" customHeight="1" x14ac:dyDescent="0.3">
      <c r="A66" s="120" t="s">
        <v>48</v>
      </c>
      <c r="B66" s="120"/>
      <c r="C66" s="120"/>
      <c r="D66" s="56">
        <v>509.01518598401174</v>
      </c>
      <c r="E66" s="56">
        <v>524.12769281727469</v>
      </c>
      <c r="F66" s="56">
        <v>501.9906701338972</v>
      </c>
      <c r="G66" s="56">
        <v>538.89912193852194</v>
      </c>
      <c r="H66" s="56">
        <v>594.46219840747824</v>
      </c>
      <c r="I66" s="56">
        <v>708.81559481809927</v>
      </c>
      <c r="J66" s="56">
        <v>724.03493570593457</v>
      </c>
      <c r="K66" s="56">
        <v>741.37134871134083</v>
      </c>
      <c r="L66" s="56">
        <v>733.4733880494814</v>
      </c>
      <c r="M66" s="56">
        <v>626.25935674785023</v>
      </c>
      <c r="N66" s="56">
        <v>582.25481645070579</v>
      </c>
      <c r="O66" s="56">
        <v>473.78443633728011</v>
      </c>
    </row>
    <row r="67" spans="1:15" x14ac:dyDescent="0.3">
      <c r="C67" s="22"/>
    </row>
    <row r="68" spans="1:15" x14ac:dyDescent="0.3">
      <c r="C68" s="22"/>
    </row>
    <row r="69" spans="1:15" x14ac:dyDescent="0.3">
      <c r="A69" s="166" t="s">
        <v>8</v>
      </c>
      <c r="B69" s="167"/>
      <c r="C69" s="167"/>
      <c r="D69" s="167"/>
      <c r="E69" s="167"/>
      <c r="F69" s="167"/>
      <c r="G69" s="167"/>
      <c r="H69" s="167"/>
      <c r="I69" s="167"/>
      <c r="J69" s="168"/>
    </row>
    <row r="70" spans="1:15" x14ac:dyDescent="0.3">
      <c r="A70" s="23" t="s">
        <v>9</v>
      </c>
      <c r="B70" s="23"/>
      <c r="C70" s="23"/>
      <c r="D70" s="23"/>
      <c r="E70" s="23"/>
      <c r="F70" s="23"/>
      <c r="G70" s="23"/>
      <c r="H70" s="23"/>
      <c r="I70" s="19"/>
      <c r="J70" s="19"/>
    </row>
  </sheetData>
  <mergeCells count="32">
    <mergeCell ref="A61:B64"/>
    <mergeCell ref="A66:C66"/>
    <mergeCell ref="A69:J69"/>
    <mergeCell ref="B53:B56"/>
    <mergeCell ref="B57:B60"/>
    <mergeCell ref="A49:A52"/>
    <mergeCell ref="A53:A56"/>
    <mergeCell ref="A57:A60"/>
    <mergeCell ref="B41:B44"/>
    <mergeCell ref="A41:A44"/>
    <mergeCell ref="B45:B48"/>
    <mergeCell ref="A45:A48"/>
    <mergeCell ref="B49:B52"/>
    <mergeCell ref="A11:A14"/>
    <mergeCell ref="A23:B26"/>
    <mergeCell ref="A15:A18"/>
    <mergeCell ref="B15:B18"/>
    <mergeCell ref="A19:A22"/>
    <mergeCell ref="B19:B22"/>
    <mergeCell ref="B11:B14"/>
    <mergeCell ref="B29:B32"/>
    <mergeCell ref="A29:A32"/>
    <mergeCell ref="B33:B36"/>
    <mergeCell ref="A33:A36"/>
    <mergeCell ref="B37:B40"/>
    <mergeCell ref="A37:A40"/>
    <mergeCell ref="A1:O1"/>
    <mergeCell ref="A2:O2"/>
    <mergeCell ref="A3:O3"/>
    <mergeCell ref="A7:A10"/>
    <mergeCell ref="B7:B10"/>
    <mergeCell ref="B4:O4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1"/>
  <sheetViews>
    <sheetView topLeftCell="A23" zoomScale="86" zoomScaleNormal="86" workbookViewId="0">
      <selection activeCell="I65" sqref="I65"/>
    </sheetView>
  </sheetViews>
  <sheetFormatPr defaultColWidth="11" defaultRowHeight="14.4" x14ac:dyDescent="0.3"/>
  <cols>
    <col min="1" max="1" width="49.5" style="11" customWidth="1"/>
    <col min="2" max="2" width="8.8984375" style="11" bestFit="1" customWidth="1"/>
    <col min="3" max="3" width="20.8984375" style="11" bestFit="1" customWidth="1"/>
    <col min="4" max="4" width="6.09765625" style="11" bestFit="1" customWidth="1"/>
    <col min="5" max="5" width="6.3984375" style="11" bestFit="1" customWidth="1"/>
    <col min="6" max="6" width="6.69921875" style="11" bestFit="1" customWidth="1"/>
    <col min="7" max="7" width="6.19921875" style="11" bestFit="1" customWidth="1"/>
    <col min="8" max="8" width="7" style="11" bestFit="1" customWidth="1"/>
    <col min="9" max="9" width="6.09765625" style="11" bestFit="1" customWidth="1"/>
    <col min="10" max="10" width="5.59765625" style="11" bestFit="1" customWidth="1"/>
    <col min="11" max="11" width="6.5" style="11" bestFit="1" customWidth="1"/>
    <col min="12" max="12" width="6.3984375" style="11" bestFit="1" customWidth="1"/>
    <col min="13" max="13" width="6.19921875" style="11" bestFit="1" customWidth="1"/>
    <col min="14" max="14" width="6.69921875" style="11" bestFit="1" customWidth="1"/>
    <col min="15" max="15" width="6.5" style="11" bestFit="1" customWidth="1"/>
    <col min="16" max="16384" width="11" style="11"/>
  </cols>
  <sheetData>
    <row r="1" spans="1:15" ht="15.6" x14ac:dyDescent="0.3">
      <c r="A1" s="171" t="s">
        <v>33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/>
    </row>
    <row r="2" spans="1:15" ht="33" customHeight="1" x14ac:dyDescent="0.3">
      <c r="A2" s="174" t="s">
        <v>10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5" ht="30" customHeight="1" x14ac:dyDescent="0.3">
      <c r="A3" s="175" t="s">
        <v>15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</row>
    <row r="4" spans="1:15" x14ac:dyDescent="0.3">
      <c r="A4" s="174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</row>
    <row r="5" spans="1:15" s="32" customFormat="1" ht="21" customHeight="1" x14ac:dyDescent="0.3">
      <c r="A5" s="29" t="s">
        <v>35</v>
      </c>
      <c r="B5" s="59" t="s">
        <v>1</v>
      </c>
      <c r="C5" s="29" t="s">
        <v>2</v>
      </c>
      <c r="D5" s="33">
        <v>46041</v>
      </c>
      <c r="E5" s="33">
        <v>46072</v>
      </c>
      <c r="F5" s="33">
        <v>46100</v>
      </c>
      <c r="G5" s="33">
        <v>46131</v>
      </c>
      <c r="H5" s="33">
        <v>46161</v>
      </c>
      <c r="I5" s="33">
        <v>46192</v>
      </c>
      <c r="J5" s="33">
        <v>46222</v>
      </c>
      <c r="K5" s="33">
        <v>46253</v>
      </c>
      <c r="L5" s="33">
        <v>46284</v>
      </c>
      <c r="M5" s="33">
        <v>46314</v>
      </c>
      <c r="N5" s="33">
        <v>46345</v>
      </c>
      <c r="O5" s="33">
        <v>46375</v>
      </c>
    </row>
    <row r="6" spans="1:15" ht="14.55" customHeight="1" x14ac:dyDescent="0.3">
      <c r="A6" s="125" t="s">
        <v>11</v>
      </c>
      <c r="B6" s="137">
        <v>0</v>
      </c>
      <c r="C6" s="96" t="s">
        <v>3</v>
      </c>
      <c r="D6" s="94">
        <v>1.04115406</v>
      </c>
      <c r="E6" s="97">
        <v>1.09760284</v>
      </c>
      <c r="F6" s="97">
        <v>0.68573010000000001</v>
      </c>
      <c r="G6" s="97">
        <v>0.77004575999999991</v>
      </c>
      <c r="H6" s="97">
        <v>0.76740330000000001</v>
      </c>
      <c r="I6" s="97">
        <v>1.41</v>
      </c>
      <c r="J6" s="97">
        <v>1.4889133999999999</v>
      </c>
      <c r="K6" s="98">
        <v>1.5500182800000002</v>
      </c>
      <c r="L6" s="97">
        <v>1.57110854</v>
      </c>
      <c r="M6" s="97">
        <v>1.3829283399999999</v>
      </c>
      <c r="N6" s="97">
        <v>1.2088031799999999</v>
      </c>
      <c r="O6" s="97">
        <v>1.1358977600000002</v>
      </c>
    </row>
    <row r="7" spans="1:15" x14ac:dyDescent="0.3">
      <c r="A7" s="126"/>
      <c r="B7" s="138"/>
      <c r="C7" s="83" t="s">
        <v>4</v>
      </c>
      <c r="D7" s="94">
        <v>0.20360176000000002</v>
      </c>
      <c r="E7" s="97">
        <v>0.20952446</v>
      </c>
      <c r="F7" s="97">
        <v>0.21802532000000002</v>
      </c>
      <c r="G7" s="97">
        <v>0.25986089999999995</v>
      </c>
      <c r="H7" s="97">
        <v>0.3034616</v>
      </c>
      <c r="I7" s="97">
        <v>0.34204511999999998</v>
      </c>
      <c r="J7" s="97">
        <v>0.35326266000000006</v>
      </c>
      <c r="K7" s="98">
        <v>0.36345551999999992</v>
      </c>
      <c r="L7" s="97">
        <v>0.32956106000000002</v>
      </c>
      <c r="M7" s="97">
        <v>0.25936677999999996</v>
      </c>
      <c r="N7" s="97">
        <v>0.20691204000000002</v>
      </c>
      <c r="O7" s="97">
        <v>0.21110288000000002</v>
      </c>
    </row>
    <row r="8" spans="1:15" x14ac:dyDescent="0.3">
      <c r="A8" s="126"/>
      <c r="B8" s="138"/>
      <c r="C8" s="83" t="s">
        <v>5</v>
      </c>
      <c r="D8" s="94">
        <v>8.5998600000000008E-3</v>
      </c>
      <c r="E8" s="97">
        <v>9.1629800000000011E-3</v>
      </c>
      <c r="F8" s="97">
        <v>2.0989340000000002E-2</v>
      </c>
      <c r="G8" s="97">
        <v>2.0096639999999999E-2</v>
      </c>
      <c r="H8" s="97">
        <v>2.3594860000000002E-2</v>
      </c>
      <c r="I8" s="97">
        <v>0.10926047999999999</v>
      </c>
      <c r="J8" s="97">
        <v>1.6521380000000002E-2</v>
      </c>
      <c r="K8" s="98">
        <v>7.8544600000000006E-2</v>
      </c>
      <c r="L8" s="97">
        <v>0.11856054000000001</v>
      </c>
      <c r="M8" s="97">
        <v>1.0609220000000003E-2</v>
      </c>
      <c r="N8" s="97">
        <v>7.6623199999999976E-3</v>
      </c>
      <c r="O8" s="97">
        <v>9.4030799999999994E-3</v>
      </c>
    </row>
    <row r="9" spans="1:15" x14ac:dyDescent="0.3">
      <c r="A9" s="127"/>
      <c r="B9" s="139"/>
      <c r="C9" s="64" t="s">
        <v>6</v>
      </c>
      <c r="D9" s="99">
        <f>SUM(D6:D8)</f>
        <v>1.2533556799999999</v>
      </c>
      <c r="E9" s="99">
        <f t="shared" ref="E9:O9" si="0">SUM(E6:E8)</f>
        <v>1.3162902799999998</v>
      </c>
      <c r="F9" s="99">
        <f t="shared" si="0"/>
        <v>0.92474475999999994</v>
      </c>
      <c r="G9" s="99">
        <f t="shared" si="0"/>
        <v>1.0500033</v>
      </c>
      <c r="H9" s="99">
        <f t="shared" si="0"/>
        <v>1.0944597600000001</v>
      </c>
      <c r="I9" s="99">
        <f t="shared" si="0"/>
        <v>1.8613056000000001</v>
      </c>
      <c r="J9" s="99">
        <f t="shared" si="0"/>
        <v>1.8586974399999998</v>
      </c>
      <c r="K9" s="99">
        <f t="shared" si="0"/>
        <v>1.9920184000000003</v>
      </c>
      <c r="L9" s="99">
        <f t="shared" si="0"/>
        <v>2.0192301399999999</v>
      </c>
      <c r="M9" s="99">
        <f t="shared" si="0"/>
        <v>1.6529043399999999</v>
      </c>
      <c r="N9" s="99">
        <f t="shared" si="0"/>
        <v>1.4233775399999997</v>
      </c>
      <c r="O9" s="99">
        <f t="shared" si="0"/>
        <v>1.3564037200000003</v>
      </c>
    </row>
    <row r="10" spans="1:15" x14ac:dyDescent="0.3">
      <c r="A10" s="125" t="s">
        <v>12</v>
      </c>
      <c r="B10" s="137">
        <v>0</v>
      </c>
      <c r="C10" s="96" t="s">
        <v>3</v>
      </c>
      <c r="D10" s="94">
        <v>0.10802826000000003</v>
      </c>
      <c r="E10" s="97">
        <v>0.10376110000000001</v>
      </c>
      <c r="F10" s="97">
        <v>-0.26143316</v>
      </c>
      <c r="G10" s="97">
        <v>-0.27892028000000002</v>
      </c>
      <c r="H10" s="97">
        <v>-0.28740694000000006</v>
      </c>
      <c r="I10" s="97">
        <v>0.19396594000000006</v>
      </c>
      <c r="J10" s="97">
        <v>6.1963580000000004E-2</v>
      </c>
      <c r="K10" s="100">
        <v>6.4034439999999998E-2</v>
      </c>
      <c r="L10" s="97">
        <v>5.3793080000000007E-2</v>
      </c>
      <c r="M10" s="97">
        <v>0.19487409999999999</v>
      </c>
      <c r="N10" s="97">
        <v>0.15908206000000003</v>
      </c>
      <c r="O10" s="97">
        <v>0.10303923999999998</v>
      </c>
    </row>
    <row r="11" spans="1:15" x14ac:dyDescent="0.3">
      <c r="A11" s="126"/>
      <c r="B11" s="138"/>
      <c r="C11" s="83" t="s">
        <v>4</v>
      </c>
      <c r="D11" s="94">
        <v>0.24482292</v>
      </c>
      <c r="E11" s="97">
        <v>0.24765908000000003</v>
      </c>
      <c r="F11" s="97">
        <v>0.27218216000000001</v>
      </c>
      <c r="G11" s="97">
        <v>0.33210580000000001</v>
      </c>
      <c r="H11" s="97">
        <v>0.36197705999999996</v>
      </c>
      <c r="I11" s="97">
        <v>0.39503302000000001</v>
      </c>
      <c r="J11" s="97">
        <v>0.39579444000000003</v>
      </c>
      <c r="K11" s="100">
        <v>0.41369811999999995</v>
      </c>
      <c r="L11" s="97">
        <v>0.38921455999999999</v>
      </c>
      <c r="M11" s="97">
        <v>0.32007066000000001</v>
      </c>
      <c r="N11" s="97">
        <v>0.27614998000000002</v>
      </c>
      <c r="O11" s="97">
        <v>0.2507395</v>
      </c>
    </row>
    <row r="12" spans="1:15" x14ac:dyDescent="0.3">
      <c r="A12" s="126"/>
      <c r="B12" s="138"/>
      <c r="C12" s="83" t="s">
        <v>5</v>
      </c>
      <c r="D12" s="94">
        <v>7.218782E-2</v>
      </c>
      <c r="E12" s="97">
        <v>7.4390939999999989E-2</v>
      </c>
      <c r="F12" s="97">
        <v>9.5789159999999998E-2</v>
      </c>
      <c r="G12" s="97">
        <v>0.10411215999999998</v>
      </c>
      <c r="H12" s="97">
        <v>0.11930937999999999</v>
      </c>
      <c r="I12" s="97">
        <v>0.10533467999999999</v>
      </c>
      <c r="J12" s="97">
        <v>0.11302187999999999</v>
      </c>
      <c r="K12" s="100">
        <v>0.11074133999999999</v>
      </c>
      <c r="L12" s="97">
        <v>0.10074497999999998</v>
      </c>
      <c r="M12" s="97">
        <v>8.9159540000000009E-2</v>
      </c>
      <c r="N12" s="97">
        <v>7.5047759999999991E-2</v>
      </c>
      <c r="O12" s="97">
        <v>7.4746139999999989E-2</v>
      </c>
    </row>
    <row r="13" spans="1:15" x14ac:dyDescent="0.3">
      <c r="A13" s="127"/>
      <c r="B13" s="139"/>
      <c r="C13" s="64" t="s">
        <v>6</v>
      </c>
      <c r="D13" s="99">
        <f>SUM(D10:D12)</f>
        <v>0.42503900000000006</v>
      </c>
      <c r="E13" s="99">
        <v>0.42581108000000006</v>
      </c>
      <c r="F13" s="99">
        <v>0.10653808000000005</v>
      </c>
      <c r="G13" s="99">
        <v>0.15729756000000003</v>
      </c>
      <c r="H13" s="99">
        <v>0.19387958000000002</v>
      </c>
      <c r="I13" s="99">
        <v>0.69433361999999987</v>
      </c>
      <c r="J13" s="99">
        <v>0.57077992</v>
      </c>
      <c r="K13" s="99">
        <v>0.58847388</v>
      </c>
      <c r="L13" s="99">
        <v>0.54375264000000001</v>
      </c>
      <c r="M13" s="99">
        <v>0.60410425999999995</v>
      </c>
      <c r="N13" s="99">
        <v>0.51027966000000002</v>
      </c>
      <c r="O13" s="99">
        <v>0.42852479999999993</v>
      </c>
    </row>
    <row r="14" spans="1:15" s="18" customFormat="1" x14ac:dyDescent="0.3">
      <c r="A14" s="134" t="s">
        <v>7</v>
      </c>
      <c r="B14" s="137">
        <v>0</v>
      </c>
      <c r="C14" s="84" t="s">
        <v>3</v>
      </c>
      <c r="D14" s="101">
        <v>3.9214414000000004</v>
      </c>
      <c r="E14" s="100">
        <v>3.9491445999999994</v>
      </c>
      <c r="F14" s="100">
        <v>4.2275931999999994</v>
      </c>
      <c r="G14" s="100">
        <v>4.5212022000000003</v>
      </c>
      <c r="H14" s="100">
        <v>4.5745003999999998</v>
      </c>
      <c r="I14" s="100">
        <v>4.8481176000000001</v>
      </c>
      <c r="J14" s="100">
        <v>3.6751516000000004</v>
      </c>
      <c r="K14" s="98">
        <v>3.6219602000000011</v>
      </c>
      <c r="L14" s="100">
        <v>2.1448860400000003</v>
      </c>
      <c r="M14" s="100">
        <v>4.6272631999999998</v>
      </c>
      <c r="N14" s="100">
        <v>4.3522265999999998</v>
      </c>
      <c r="O14" s="100">
        <v>3.8550361999999998</v>
      </c>
    </row>
    <row r="15" spans="1:15" s="18" customFormat="1" x14ac:dyDescent="0.3">
      <c r="A15" s="135"/>
      <c r="B15" s="138"/>
      <c r="C15" s="102" t="s">
        <v>4</v>
      </c>
      <c r="D15" s="101">
        <v>0.16286879999999998</v>
      </c>
      <c r="E15" s="100">
        <v>0.1814578</v>
      </c>
      <c r="F15" s="100">
        <v>0.25187746</v>
      </c>
      <c r="G15" s="100">
        <v>0.31129741999999999</v>
      </c>
      <c r="H15" s="100">
        <v>0.37229462000000002</v>
      </c>
      <c r="I15" s="100">
        <v>0.31693712000000002</v>
      </c>
      <c r="J15" s="100">
        <v>0.20046856000000002</v>
      </c>
      <c r="K15" s="98">
        <v>0.29596296</v>
      </c>
      <c r="L15" s="100">
        <v>0.24036733999999998</v>
      </c>
      <c r="M15" s="100">
        <v>0.24629050000000002</v>
      </c>
      <c r="N15" s="100">
        <v>0.19513194</v>
      </c>
      <c r="O15" s="100">
        <v>0.1643908</v>
      </c>
    </row>
    <row r="16" spans="1:15" s="18" customFormat="1" x14ac:dyDescent="0.3">
      <c r="A16" s="135"/>
      <c r="B16" s="138"/>
      <c r="C16" s="84" t="s">
        <v>5</v>
      </c>
      <c r="D16" s="101">
        <v>0.27454141999999998</v>
      </c>
      <c r="E16" s="100">
        <v>0.29763972</v>
      </c>
      <c r="F16" s="100">
        <v>0.33928980000000009</v>
      </c>
      <c r="G16" s="100">
        <v>0.36199118000000008</v>
      </c>
      <c r="H16" s="100">
        <v>0.40685398</v>
      </c>
      <c r="I16" s="100">
        <v>0.36342394</v>
      </c>
      <c r="J16" s="100">
        <v>0.39859319999999998</v>
      </c>
      <c r="K16" s="98">
        <v>0.41637160000000001</v>
      </c>
      <c r="L16" s="100">
        <v>0.39358983999999997</v>
      </c>
      <c r="M16" s="100">
        <v>0.32203516000000004</v>
      </c>
      <c r="N16" s="100">
        <v>0.29171340000000001</v>
      </c>
      <c r="O16" s="100">
        <v>0.29255046000000001</v>
      </c>
    </row>
    <row r="17" spans="1:15" s="18" customFormat="1" x14ac:dyDescent="0.3">
      <c r="A17" s="136"/>
      <c r="B17" s="139"/>
      <c r="C17" s="103" t="s">
        <v>6</v>
      </c>
      <c r="D17" s="99">
        <f>SUM(D14:D16)</f>
        <v>4.3588516200000003</v>
      </c>
      <c r="E17" s="99">
        <f t="shared" ref="E17:O17" si="1">SUM(E14:E16)</f>
        <v>4.4282421199999993</v>
      </c>
      <c r="F17" s="99">
        <f t="shared" si="1"/>
        <v>4.81876046</v>
      </c>
      <c r="G17" s="99">
        <f t="shared" si="1"/>
        <v>5.1944908000000005</v>
      </c>
      <c r="H17" s="99">
        <f t="shared" si="1"/>
        <v>5.3536489999999999</v>
      </c>
      <c r="I17" s="99">
        <f t="shared" si="1"/>
        <v>5.5284786600000002</v>
      </c>
      <c r="J17" s="99">
        <f t="shared" si="1"/>
        <v>4.2742133600000001</v>
      </c>
      <c r="K17" s="99">
        <f t="shared" si="1"/>
        <v>4.3342947600000006</v>
      </c>
      <c r="L17" s="99">
        <f t="shared" si="1"/>
        <v>2.7788432200000006</v>
      </c>
      <c r="M17" s="99">
        <f t="shared" si="1"/>
        <v>5.19558886</v>
      </c>
      <c r="N17" s="99">
        <f t="shared" si="1"/>
        <v>4.8390719399999993</v>
      </c>
      <c r="O17" s="99">
        <f t="shared" si="1"/>
        <v>4.3119774599999996</v>
      </c>
    </row>
    <row r="18" spans="1:15" x14ac:dyDescent="0.3">
      <c r="A18" s="125" t="s">
        <v>0</v>
      </c>
      <c r="B18" s="137">
        <v>0</v>
      </c>
      <c r="C18" s="96" t="s">
        <v>3</v>
      </c>
      <c r="D18" s="94">
        <v>3.7219000000000002E-2</v>
      </c>
      <c r="E18" s="97">
        <v>3.6969099999999998E-2</v>
      </c>
      <c r="F18" s="97">
        <v>6.6219299999999995E-2</v>
      </c>
      <c r="G18" s="97">
        <v>6.5815700000000005E-2</v>
      </c>
      <c r="H18" s="97">
        <v>6.7193799999999998E-2</v>
      </c>
      <c r="I18" s="97">
        <v>1.2270719999999999</v>
      </c>
      <c r="J18" s="97">
        <v>1.2089700000000001</v>
      </c>
      <c r="K18" s="98">
        <v>1.27186</v>
      </c>
      <c r="L18" s="100">
        <v>1.2318990000000001</v>
      </c>
      <c r="M18" s="97">
        <v>0.5558324</v>
      </c>
      <c r="N18" s="97">
        <v>3.2999399999999998E-2</v>
      </c>
      <c r="O18" s="97">
        <v>3.7228799999999999E-2</v>
      </c>
    </row>
    <row r="19" spans="1:15" x14ac:dyDescent="0.3">
      <c r="A19" s="126"/>
      <c r="B19" s="138"/>
      <c r="C19" s="83" t="s">
        <v>4</v>
      </c>
      <c r="D19" s="94">
        <v>5.1602999999999996E-3</v>
      </c>
      <c r="E19" s="97">
        <v>4.9033000000000002E-3</v>
      </c>
      <c r="F19" s="97">
        <v>8.5216000000000007E-3</v>
      </c>
      <c r="G19" s="97">
        <v>8.6262999999999999E-3</v>
      </c>
      <c r="H19" s="97">
        <v>8.6683000000000003E-3</v>
      </c>
      <c r="I19" s="97">
        <v>0.17088410000000001</v>
      </c>
      <c r="J19" s="97">
        <v>0.16863449999999999</v>
      </c>
      <c r="K19" s="98">
        <v>0.1718787</v>
      </c>
      <c r="L19" s="100">
        <v>0.1662254</v>
      </c>
      <c r="M19" s="97">
        <v>7.9561300000000001E-2</v>
      </c>
      <c r="N19" s="97">
        <v>4.4339000000000002E-3</v>
      </c>
      <c r="O19" s="97">
        <v>4.9811999999999999E-3</v>
      </c>
    </row>
    <row r="20" spans="1:15" x14ac:dyDescent="0.3">
      <c r="A20" s="126"/>
      <c r="B20" s="138"/>
      <c r="C20" s="83" t="s">
        <v>5</v>
      </c>
      <c r="D20" s="94">
        <v>-1.1635E-3</v>
      </c>
      <c r="E20" s="97">
        <v>-1.1727E-3</v>
      </c>
      <c r="F20" s="97">
        <v>-2.8917999999999999E-3</v>
      </c>
      <c r="G20" s="97"/>
      <c r="H20" s="97">
        <v>-2.8630000000000001E-3</v>
      </c>
      <c r="I20" s="97">
        <v>-6.1185700000000003E-2</v>
      </c>
      <c r="J20" s="97">
        <v>-6.0253099999999997E-2</v>
      </c>
      <c r="K20" s="98">
        <v>-6.2167300000000002E-2</v>
      </c>
      <c r="L20" s="100">
        <v>-6.0249999999999998E-2</v>
      </c>
      <c r="M20" s="97">
        <v>-2.70935E-2</v>
      </c>
      <c r="N20" s="97">
        <v>-7.4700000000000005E-4</v>
      </c>
      <c r="O20" s="97">
        <v>-1.1605000000000001E-3</v>
      </c>
    </row>
    <row r="21" spans="1:15" x14ac:dyDescent="0.3">
      <c r="A21" s="127"/>
      <c r="B21" s="139"/>
      <c r="C21" s="64" t="s">
        <v>6</v>
      </c>
      <c r="D21" s="99">
        <f>SUM(D18:D20)</f>
        <v>4.1215800000000004E-2</v>
      </c>
      <c r="E21" s="99">
        <f t="shared" ref="E21:O21" si="2">SUM(E18:E20)</f>
        <v>4.0699699999999998E-2</v>
      </c>
      <c r="F21" s="99">
        <f t="shared" si="2"/>
        <v>7.1849099999999999E-2</v>
      </c>
      <c r="G21" s="99">
        <f t="shared" si="2"/>
        <v>7.4442000000000008E-2</v>
      </c>
      <c r="H21" s="99">
        <f t="shared" si="2"/>
        <v>7.2999099999999997E-2</v>
      </c>
      <c r="I21" s="99">
        <f t="shared" si="2"/>
        <v>1.3367704</v>
      </c>
      <c r="J21" s="99">
        <f t="shared" si="2"/>
        <v>1.3173514000000002</v>
      </c>
      <c r="K21" s="99">
        <f t="shared" si="2"/>
        <v>1.3815713999999999</v>
      </c>
      <c r="L21" s="99">
        <f t="shared" si="2"/>
        <v>1.3378744000000002</v>
      </c>
      <c r="M21" s="99">
        <f t="shared" si="2"/>
        <v>0.60830020000000007</v>
      </c>
      <c r="N21" s="99">
        <f t="shared" si="2"/>
        <v>3.6686299999999998E-2</v>
      </c>
      <c r="O21" s="99">
        <f t="shared" si="2"/>
        <v>4.1049499999999996E-2</v>
      </c>
    </row>
    <row r="22" spans="1:15" ht="14.55" customHeight="1" x14ac:dyDescent="0.3">
      <c r="A22" s="110" t="s">
        <v>49</v>
      </c>
      <c r="B22" s="110"/>
      <c r="C22" s="53" t="s">
        <v>3</v>
      </c>
      <c r="D22" s="58">
        <f>SUM(D6,D10,D14,D18)</f>
        <v>5.1078427200000007</v>
      </c>
      <c r="E22" s="58">
        <f t="shared" ref="E22:O22" si="3">SUM(E6,E10,E14,E18)</f>
        <v>5.18747764</v>
      </c>
      <c r="F22" s="58">
        <f t="shared" si="3"/>
        <v>4.7181094399999992</v>
      </c>
      <c r="G22" s="58">
        <f t="shared" si="3"/>
        <v>5.0781433800000002</v>
      </c>
      <c r="H22" s="58">
        <f t="shared" si="3"/>
        <v>5.1216905600000002</v>
      </c>
      <c r="I22" s="58">
        <f t="shared" si="3"/>
        <v>7.67915554</v>
      </c>
      <c r="J22" s="58">
        <f t="shared" si="3"/>
        <v>6.4349985800000002</v>
      </c>
      <c r="K22" s="58">
        <f t="shared" si="3"/>
        <v>6.5078729200000014</v>
      </c>
      <c r="L22" s="58">
        <f t="shared" si="3"/>
        <v>5.0016866600000007</v>
      </c>
      <c r="M22" s="58">
        <f t="shared" si="3"/>
        <v>6.7608980399999998</v>
      </c>
      <c r="N22" s="58">
        <f t="shared" si="3"/>
        <v>5.7531112399999991</v>
      </c>
      <c r="O22" s="58">
        <f t="shared" si="3"/>
        <v>5.131202</v>
      </c>
    </row>
    <row r="23" spans="1:15" x14ac:dyDescent="0.3">
      <c r="A23" s="110"/>
      <c r="B23" s="110"/>
      <c r="C23" s="53" t="s">
        <v>4</v>
      </c>
      <c r="D23" s="58">
        <f t="shared" ref="D23:O23" si="4">SUM(D7,D11,D15,D19)</f>
        <v>0.61645378000000006</v>
      </c>
      <c r="E23" s="58">
        <f t="shared" si="4"/>
        <v>0.64354464000000011</v>
      </c>
      <c r="F23" s="58">
        <f t="shared" si="4"/>
        <v>0.75060654000000004</v>
      </c>
      <c r="G23" s="58">
        <f t="shared" si="4"/>
        <v>0.91189041999999998</v>
      </c>
      <c r="H23" s="58">
        <f t="shared" si="4"/>
        <v>1.0464015799999999</v>
      </c>
      <c r="I23" s="58">
        <f t="shared" si="4"/>
        <v>1.22489936</v>
      </c>
      <c r="J23" s="58">
        <f t="shared" si="4"/>
        <v>1.1181601600000002</v>
      </c>
      <c r="K23" s="58">
        <f t="shared" si="4"/>
        <v>1.2449952999999998</v>
      </c>
      <c r="L23" s="58">
        <f t="shared" si="4"/>
        <v>1.12536836</v>
      </c>
      <c r="M23" s="58">
        <f t="shared" si="4"/>
        <v>0.90528923999999988</v>
      </c>
      <c r="N23" s="58">
        <f t="shared" si="4"/>
        <v>0.68262785999999998</v>
      </c>
      <c r="O23" s="58">
        <f t="shared" si="4"/>
        <v>0.63121438000000007</v>
      </c>
    </row>
    <row r="24" spans="1:15" x14ac:dyDescent="0.3">
      <c r="A24" s="110"/>
      <c r="B24" s="110"/>
      <c r="C24" s="53" t="s">
        <v>5</v>
      </c>
      <c r="D24" s="58">
        <f t="shared" ref="D24:O24" si="5">SUM(D8,D12,D16,D20)</f>
        <v>0.35416559999999997</v>
      </c>
      <c r="E24" s="58">
        <f t="shared" si="5"/>
        <v>0.38002093999999997</v>
      </c>
      <c r="F24" s="58">
        <f t="shared" si="5"/>
        <v>0.45317650000000009</v>
      </c>
      <c r="G24" s="58">
        <f t="shared" si="5"/>
        <v>0.48619998000000009</v>
      </c>
      <c r="H24" s="58">
        <f t="shared" si="5"/>
        <v>0.54689522000000002</v>
      </c>
      <c r="I24" s="58">
        <f t="shared" si="5"/>
        <v>0.5168334</v>
      </c>
      <c r="J24" s="58">
        <f t="shared" si="5"/>
        <v>0.46788336000000003</v>
      </c>
      <c r="K24" s="58">
        <f t="shared" si="5"/>
        <v>0.5434902399999999</v>
      </c>
      <c r="L24" s="58">
        <f t="shared" si="5"/>
        <v>0.55264535999999997</v>
      </c>
      <c r="M24" s="58">
        <f t="shared" si="5"/>
        <v>0.39471042000000006</v>
      </c>
      <c r="N24" s="58">
        <f t="shared" si="5"/>
        <v>0.37367648000000003</v>
      </c>
      <c r="O24" s="58">
        <f t="shared" si="5"/>
        <v>0.37553917999999997</v>
      </c>
    </row>
    <row r="25" spans="1:15" x14ac:dyDescent="0.3">
      <c r="A25" s="110"/>
      <c r="B25" s="110"/>
      <c r="C25" s="53" t="s">
        <v>6</v>
      </c>
      <c r="D25" s="58">
        <f>SUM(D22:D24)</f>
        <v>6.0784621000000012</v>
      </c>
      <c r="E25" s="58">
        <f t="shared" ref="E25:O25" si="6">SUM(E22:E24)</f>
        <v>6.2110432199999996</v>
      </c>
      <c r="F25" s="58">
        <f t="shared" si="6"/>
        <v>5.9218924799999986</v>
      </c>
      <c r="G25" s="58">
        <f t="shared" si="6"/>
        <v>6.4762337800000003</v>
      </c>
      <c r="H25" s="58">
        <f t="shared" si="6"/>
        <v>6.7149873600000003</v>
      </c>
      <c r="I25" s="58">
        <f t="shared" si="6"/>
        <v>9.4208882999999997</v>
      </c>
      <c r="J25" s="58">
        <f t="shared" si="6"/>
        <v>8.0210421000000007</v>
      </c>
      <c r="K25" s="58">
        <f t="shared" si="6"/>
        <v>8.2963584600000022</v>
      </c>
      <c r="L25" s="58">
        <f t="shared" si="6"/>
        <v>6.6797003799999999</v>
      </c>
      <c r="M25" s="58">
        <f t="shared" si="6"/>
        <v>8.0608976999999999</v>
      </c>
      <c r="N25" s="58">
        <f t="shared" si="6"/>
        <v>6.8094155799999996</v>
      </c>
      <c r="O25" s="58">
        <f t="shared" si="6"/>
        <v>6.13795556</v>
      </c>
    </row>
    <row r="26" spans="1:15" x14ac:dyDescent="0.3">
      <c r="A26" s="9"/>
      <c r="B26" s="10"/>
      <c r="C26" s="10"/>
      <c r="D26" s="25"/>
      <c r="E26" s="25"/>
      <c r="F26" s="25"/>
      <c r="G26" s="25"/>
      <c r="H26" s="25"/>
      <c r="I26" s="25"/>
      <c r="J26" s="25"/>
      <c r="K26" s="36"/>
      <c r="L26" s="25"/>
      <c r="M26" s="25"/>
      <c r="N26" s="25"/>
      <c r="O26" s="25"/>
    </row>
    <row r="27" spans="1:15" s="32" customFormat="1" ht="17.399999999999999" customHeight="1" x14ac:dyDescent="0.3">
      <c r="A27" s="52" t="s">
        <v>36</v>
      </c>
      <c r="B27" s="59" t="s">
        <v>1</v>
      </c>
      <c r="C27" s="29" t="s">
        <v>2</v>
      </c>
      <c r="D27" s="37">
        <v>45676</v>
      </c>
      <c r="E27" s="37">
        <v>45707</v>
      </c>
      <c r="F27" s="37">
        <v>45735</v>
      </c>
      <c r="G27" s="37">
        <v>45766</v>
      </c>
      <c r="H27" s="37">
        <v>45796</v>
      </c>
      <c r="I27" s="37">
        <v>45827</v>
      </c>
      <c r="J27" s="37">
        <v>45857</v>
      </c>
      <c r="K27" s="37">
        <v>45888</v>
      </c>
      <c r="L27" s="37">
        <v>45919</v>
      </c>
      <c r="M27" s="37">
        <v>45949</v>
      </c>
      <c r="N27" s="37">
        <v>45980</v>
      </c>
      <c r="O27" s="37">
        <v>46010</v>
      </c>
    </row>
    <row r="28" spans="1:15" x14ac:dyDescent="0.3">
      <c r="A28" s="106" t="s">
        <v>17</v>
      </c>
      <c r="B28" s="169">
        <v>1</v>
      </c>
      <c r="C28" s="27" t="s">
        <v>3</v>
      </c>
      <c r="D28" s="87">
        <v>5.4733836589172515</v>
      </c>
      <c r="E28" s="87">
        <v>4.4641089784097492</v>
      </c>
      <c r="F28" s="87">
        <v>4.7845308442375369</v>
      </c>
      <c r="G28" s="87">
        <v>8.3030340807639469</v>
      </c>
      <c r="H28" s="87">
        <v>8.4450438471191003</v>
      </c>
      <c r="I28" s="87">
        <v>8.9107057758762132</v>
      </c>
      <c r="J28" s="87">
        <v>9.6232952990646368</v>
      </c>
      <c r="K28" s="87">
        <v>9.9686834027072084</v>
      </c>
      <c r="L28" s="87">
        <v>10.514081278584257</v>
      </c>
      <c r="M28" s="87">
        <v>10.328976245131244</v>
      </c>
      <c r="N28" s="87">
        <v>8.7369933833281515</v>
      </c>
      <c r="O28" s="87">
        <v>4.3602658229483877</v>
      </c>
    </row>
    <row r="29" spans="1:15" x14ac:dyDescent="0.3">
      <c r="A29" s="106"/>
      <c r="B29" s="169"/>
      <c r="C29" s="27" t="s">
        <v>4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</row>
    <row r="30" spans="1:15" x14ac:dyDescent="0.3">
      <c r="A30" s="106"/>
      <c r="B30" s="169"/>
      <c r="C30" s="27" t="s">
        <v>5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</row>
    <row r="31" spans="1:15" x14ac:dyDescent="0.3">
      <c r="A31" s="106"/>
      <c r="B31" s="169"/>
      <c r="C31" s="4" t="s">
        <v>6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</row>
    <row r="32" spans="1:15" x14ac:dyDescent="0.3">
      <c r="A32" s="106" t="s">
        <v>18</v>
      </c>
      <c r="B32" s="169">
        <v>1</v>
      </c>
      <c r="C32" s="27" t="s">
        <v>3</v>
      </c>
      <c r="D32" s="87">
        <v>0</v>
      </c>
      <c r="E32" s="87">
        <v>0</v>
      </c>
      <c r="F32" s="87">
        <v>0</v>
      </c>
      <c r="G32" s="87">
        <v>10.854714477310255</v>
      </c>
      <c r="H32" s="87">
        <v>16.338806781361392</v>
      </c>
      <c r="I32" s="87">
        <v>94.628445024412287</v>
      </c>
      <c r="J32" s="87">
        <v>105.3326812520304</v>
      </c>
      <c r="K32" s="87">
        <v>108.97250745514734</v>
      </c>
      <c r="L32" s="87">
        <v>113.11091264592116</v>
      </c>
      <c r="M32" s="87">
        <v>33.740524786383048</v>
      </c>
      <c r="N32" s="87">
        <v>13.093203904755054</v>
      </c>
      <c r="O32" s="87">
        <v>0</v>
      </c>
    </row>
    <row r="33" spans="1:15" x14ac:dyDescent="0.3">
      <c r="A33" s="106"/>
      <c r="B33" s="169"/>
      <c r="C33" s="27" t="s">
        <v>4</v>
      </c>
      <c r="D33" s="88">
        <v>0</v>
      </c>
      <c r="E33" s="88">
        <v>0</v>
      </c>
      <c r="F33" s="73">
        <v>0</v>
      </c>
      <c r="G33" s="73">
        <v>9.1888951256341361E-2</v>
      </c>
      <c r="H33" s="88">
        <v>1.4997910649790966</v>
      </c>
      <c r="I33" s="88">
        <v>18.559651658368693</v>
      </c>
      <c r="J33" s="88">
        <v>18.30848590476554</v>
      </c>
      <c r="K33" s="88">
        <v>19.647069276108709</v>
      </c>
      <c r="L33" s="88">
        <v>18.200965083505643</v>
      </c>
      <c r="M33" s="88">
        <v>0.85870041118481732</v>
      </c>
      <c r="N33" s="88">
        <v>4.4444149775434739E-2</v>
      </c>
      <c r="O33" s="88">
        <v>0</v>
      </c>
    </row>
    <row r="34" spans="1:15" x14ac:dyDescent="0.3">
      <c r="A34" s="106"/>
      <c r="B34" s="169"/>
      <c r="C34" s="27" t="s">
        <v>5</v>
      </c>
      <c r="D34" s="88">
        <v>0</v>
      </c>
      <c r="E34" s="88">
        <v>0</v>
      </c>
      <c r="F34" s="73">
        <v>0</v>
      </c>
      <c r="G34" s="73">
        <v>5.226344505870191E-2</v>
      </c>
      <c r="H34" s="88">
        <v>0.80929764142929694</v>
      </c>
      <c r="I34" s="88">
        <v>7.8607333107913053</v>
      </c>
      <c r="J34" s="88">
        <v>9.2641038734713721</v>
      </c>
      <c r="K34" s="88">
        <v>8.5782885649861207</v>
      </c>
      <c r="L34" s="88">
        <v>7.1057788945470648</v>
      </c>
      <c r="M34" s="88">
        <v>8.4281822166707168E-2</v>
      </c>
      <c r="N34" s="88">
        <v>3.0254339171369438E-2</v>
      </c>
      <c r="O34" s="88">
        <v>0</v>
      </c>
    </row>
    <row r="35" spans="1:15" x14ac:dyDescent="0.3">
      <c r="A35" s="106"/>
      <c r="B35" s="169"/>
      <c r="C35" s="4" t="s">
        <v>6</v>
      </c>
      <c r="D35" s="89">
        <v>0</v>
      </c>
      <c r="E35" s="89">
        <v>0</v>
      </c>
      <c r="F35" s="89">
        <v>0</v>
      </c>
      <c r="G35" s="89">
        <v>10.9988668736253</v>
      </c>
      <c r="H35" s="89">
        <v>18.647895487769784</v>
      </c>
      <c r="I35" s="89">
        <v>121.04882999357228</v>
      </c>
      <c r="J35" s="89">
        <v>132.90527103026733</v>
      </c>
      <c r="K35" s="89">
        <v>137.19786529624216</v>
      </c>
      <c r="L35" s="89">
        <v>138.41765662397387</v>
      </c>
      <c r="M35" s="89">
        <v>34.683507019734577</v>
      </c>
      <c r="N35" s="89">
        <v>13.167902393701858</v>
      </c>
      <c r="O35" s="89">
        <v>0</v>
      </c>
    </row>
    <row r="36" spans="1:15" x14ac:dyDescent="0.3">
      <c r="A36" s="106" t="s">
        <v>19</v>
      </c>
      <c r="B36" s="169">
        <v>1</v>
      </c>
      <c r="C36" s="27" t="s">
        <v>3</v>
      </c>
      <c r="D36" s="104">
        <v>3.2213476675638342</v>
      </c>
      <c r="E36" s="104">
        <v>3.1280430117525997</v>
      </c>
      <c r="F36" s="104">
        <v>3.7188110009582447</v>
      </c>
      <c r="G36" s="104">
        <v>3.9071019380897454</v>
      </c>
      <c r="H36" s="104">
        <v>3.8273064702442277</v>
      </c>
      <c r="I36" s="104">
        <v>3.6784001225855305</v>
      </c>
      <c r="J36" s="104">
        <v>3.6734591382864421</v>
      </c>
      <c r="K36" s="104">
        <v>3.6364482383536014</v>
      </c>
      <c r="L36" s="104">
        <v>3.2678254469314183</v>
      </c>
      <c r="M36" s="104">
        <v>4.0583956747766576</v>
      </c>
      <c r="N36" s="104">
        <v>3.9713298298809407</v>
      </c>
      <c r="O36" s="104">
        <v>3.0588263207169466</v>
      </c>
    </row>
    <row r="37" spans="1:15" x14ac:dyDescent="0.3">
      <c r="A37" s="106"/>
      <c r="B37" s="169"/>
      <c r="C37" s="27" t="s">
        <v>4</v>
      </c>
      <c r="D37" s="88">
        <v>5.8852769116885977</v>
      </c>
      <c r="E37" s="88">
        <v>10.633832236277218</v>
      </c>
      <c r="F37" s="73">
        <v>11.532790307026394</v>
      </c>
      <c r="G37" s="73">
        <v>20.648207955941061</v>
      </c>
      <c r="H37" s="88">
        <v>22.971346472977505</v>
      </c>
      <c r="I37" s="88">
        <v>28.069542279999474</v>
      </c>
      <c r="J37" s="88">
        <v>29.047109902663085</v>
      </c>
      <c r="K37" s="88">
        <v>26.306056758672717</v>
      </c>
      <c r="L37" s="88">
        <v>17.92057464063209</v>
      </c>
      <c r="M37" s="88">
        <v>13.456106045767779</v>
      </c>
      <c r="N37" s="88">
        <v>8.1452268268649526</v>
      </c>
      <c r="O37" s="88">
        <v>4.4957764018214261</v>
      </c>
    </row>
    <row r="38" spans="1:15" x14ac:dyDescent="0.3">
      <c r="A38" s="106"/>
      <c r="B38" s="169"/>
      <c r="C38" s="27" t="s">
        <v>5</v>
      </c>
      <c r="D38" s="88">
        <v>-3.9913831542127881E-2</v>
      </c>
      <c r="E38" s="88">
        <v>0.15618453597827356</v>
      </c>
      <c r="F38" s="73">
        <v>0.81271968641998826</v>
      </c>
      <c r="G38" s="73">
        <v>2.454313601403515</v>
      </c>
      <c r="H38" s="88">
        <v>2.1708170747355902</v>
      </c>
      <c r="I38" s="88">
        <v>2.2642314168618194</v>
      </c>
      <c r="J38" s="88">
        <v>1.9724739310040746</v>
      </c>
      <c r="K38" s="88">
        <v>1.8423102380804761</v>
      </c>
      <c r="L38" s="88">
        <v>2.3025599028979413</v>
      </c>
      <c r="M38" s="88">
        <v>1.0728088085896619</v>
      </c>
      <c r="N38" s="88">
        <v>0.39306164058366339</v>
      </c>
      <c r="O38" s="88">
        <v>1.3409434572470041E-2</v>
      </c>
    </row>
    <row r="39" spans="1:15" x14ac:dyDescent="0.3">
      <c r="A39" s="106"/>
      <c r="B39" s="169"/>
      <c r="C39" s="4" t="s">
        <v>6</v>
      </c>
      <c r="D39" s="89">
        <v>9.0667107477103048</v>
      </c>
      <c r="E39" s="89">
        <v>13.91805978400809</v>
      </c>
      <c r="F39" s="89">
        <v>16.064320994404628</v>
      </c>
      <c r="G39" s="89">
        <v>27.009623495434322</v>
      </c>
      <c r="H39" s="89">
        <v>28.969470017957324</v>
      </c>
      <c r="I39" s="89">
        <v>34.012173819446822</v>
      </c>
      <c r="J39" s="89">
        <v>34.693042971953602</v>
      </c>
      <c r="K39" s="89">
        <v>31.784815235106795</v>
      </c>
      <c r="L39" s="89">
        <v>23.490959990461448</v>
      </c>
      <c r="M39" s="89">
        <v>18.587310529134101</v>
      </c>
      <c r="N39" s="89">
        <v>12.509618297329556</v>
      </c>
      <c r="O39" s="89">
        <v>7.568012157110843</v>
      </c>
    </row>
    <row r="40" spans="1:15" x14ac:dyDescent="0.3">
      <c r="A40" s="106" t="s">
        <v>20</v>
      </c>
      <c r="B40" s="169">
        <v>1</v>
      </c>
      <c r="C40" s="27" t="s">
        <v>3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</row>
    <row r="41" spans="1:15" x14ac:dyDescent="0.3">
      <c r="A41" s="106"/>
      <c r="B41" s="169"/>
      <c r="C41" s="27" t="s">
        <v>4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1:15" x14ac:dyDescent="0.3">
      <c r="A42" s="106"/>
      <c r="B42" s="169"/>
      <c r="C42" s="27" t="s">
        <v>5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</row>
    <row r="43" spans="1:15" x14ac:dyDescent="0.3">
      <c r="A43" s="106"/>
      <c r="B43" s="169"/>
      <c r="C43" s="4" t="s">
        <v>6</v>
      </c>
      <c r="D43" s="89">
        <v>175.00453199999998</v>
      </c>
      <c r="E43" s="89">
        <v>169.36665199999999</v>
      </c>
      <c r="F43" s="89">
        <v>175.30056200000001</v>
      </c>
      <c r="G43" s="89">
        <v>160.51957399999998</v>
      </c>
      <c r="H43" s="89">
        <v>179.728982</v>
      </c>
      <c r="I43" s="89">
        <v>190.50160199999999</v>
      </c>
      <c r="J43" s="89">
        <v>183.914298</v>
      </c>
      <c r="K43" s="89">
        <v>178.277638</v>
      </c>
      <c r="L43" s="89">
        <v>173.65414800000002</v>
      </c>
      <c r="M43" s="89">
        <v>183.41889599999999</v>
      </c>
      <c r="N43" s="89">
        <v>181.271174</v>
      </c>
      <c r="O43" s="89">
        <v>160.15706</v>
      </c>
    </row>
    <row r="44" spans="1:15" x14ac:dyDescent="0.3">
      <c r="A44" s="106" t="s">
        <v>21</v>
      </c>
      <c r="B44" s="169">
        <v>1</v>
      </c>
      <c r="C44" s="27" t="s">
        <v>3</v>
      </c>
      <c r="D44" s="104">
        <v>244.70367999999999</v>
      </c>
      <c r="E44" s="104">
        <v>274.57576</v>
      </c>
      <c r="F44" s="104">
        <v>235.07748000000001</v>
      </c>
      <c r="G44" s="104">
        <v>240.09297999999998</v>
      </c>
      <c r="H44" s="104">
        <v>261.96213999999998</v>
      </c>
      <c r="I44" s="104">
        <v>237.66747999999998</v>
      </c>
      <c r="J44" s="104">
        <v>243.02825999999999</v>
      </c>
      <c r="K44" s="104">
        <v>262.84917999999999</v>
      </c>
      <c r="L44" s="104">
        <v>259.38991999999996</v>
      </c>
      <c r="M44" s="104">
        <v>255.37942000000004</v>
      </c>
      <c r="N44" s="104">
        <v>269.67969999999997</v>
      </c>
      <c r="O44" s="104">
        <v>229.16702000000001</v>
      </c>
    </row>
    <row r="45" spans="1:15" x14ac:dyDescent="0.3">
      <c r="A45" s="106"/>
      <c r="B45" s="169"/>
      <c r="C45" s="27" t="s">
        <v>4</v>
      </c>
      <c r="D45" s="90">
        <v>22.375115999999998</v>
      </c>
      <c r="E45" s="91">
        <v>23.137454000000002</v>
      </c>
      <c r="F45" s="92">
        <v>24.007017999999999</v>
      </c>
      <c r="G45" s="92">
        <v>24.32612</v>
      </c>
      <c r="H45" s="91">
        <v>21.358882000000001</v>
      </c>
      <c r="I45" s="91">
        <v>21.825753999999996</v>
      </c>
      <c r="J45" s="91">
        <v>21.5886</v>
      </c>
      <c r="K45" s="93">
        <v>18.741626</v>
      </c>
      <c r="L45" s="91">
        <v>19.123183999999998</v>
      </c>
      <c r="M45" s="93">
        <v>22.553649999999998</v>
      </c>
      <c r="N45" s="91">
        <v>21.917310000000001</v>
      </c>
      <c r="O45" s="91">
        <v>21.664891999999998</v>
      </c>
    </row>
    <row r="46" spans="1:15" x14ac:dyDescent="0.3">
      <c r="A46" s="106"/>
      <c r="B46" s="169"/>
      <c r="C46" s="27" t="s">
        <v>5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</row>
    <row r="47" spans="1:15" x14ac:dyDescent="0.3">
      <c r="A47" s="106"/>
      <c r="B47" s="169"/>
      <c r="C47" s="4" t="s">
        <v>6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</row>
    <row r="48" spans="1:15" x14ac:dyDescent="0.3">
      <c r="A48" s="106" t="s">
        <v>22</v>
      </c>
      <c r="B48" s="169">
        <v>1</v>
      </c>
      <c r="C48" s="28" t="s">
        <v>3</v>
      </c>
      <c r="D48" s="48">
        <v>0</v>
      </c>
      <c r="E48" s="48">
        <v>0</v>
      </c>
      <c r="F48" s="48">
        <v>0</v>
      </c>
      <c r="G48" s="48">
        <v>0</v>
      </c>
      <c r="H48" s="104">
        <v>3.5892970561981201</v>
      </c>
      <c r="I48" s="104">
        <v>3.7026269435882568</v>
      </c>
      <c r="J48" s="104">
        <v>3.6107099056243896</v>
      </c>
      <c r="K48" s="104">
        <v>3.6578299999237061</v>
      </c>
      <c r="L48" s="104">
        <v>3.6179497241973877</v>
      </c>
      <c r="M48" s="104">
        <v>3.6588008403778076</v>
      </c>
      <c r="N48" s="49">
        <v>0</v>
      </c>
      <c r="O48" s="49">
        <v>0</v>
      </c>
    </row>
    <row r="49" spans="1:15" x14ac:dyDescent="0.3">
      <c r="A49" s="106"/>
      <c r="B49" s="169"/>
      <c r="C49" s="27" t="s">
        <v>4</v>
      </c>
      <c r="D49" s="48">
        <v>0</v>
      </c>
      <c r="E49" s="48">
        <v>0</v>
      </c>
      <c r="F49" s="48">
        <v>0</v>
      </c>
      <c r="G49" s="48">
        <v>0</v>
      </c>
      <c r="H49" s="91">
        <v>2.0613939762115479</v>
      </c>
      <c r="I49" s="91">
        <v>1.4476579427719116</v>
      </c>
      <c r="J49" s="91">
        <v>1.116925835609436</v>
      </c>
      <c r="K49" s="91">
        <v>1.115248441696167</v>
      </c>
      <c r="L49" s="91">
        <v>1.1198331117630005</v>
      </c>
      <c r="M49" s="91">
        <v>1.120909571647644</v>
      </c>
      <c r="N49" s="49">
        <v>0</v>
      </c>
      <c r="O49" s="49">
        <v>0</v>
      </c>
    </row>
    <row r="50" spans="1:15" x14ac:dyDescent="0.3">
      <c r="A50" s="106"/>
      <c r="B50" s="169"/>
      <c r="C50" s="27" t="s">
        <v>5</v>
      </c>
      <c r="D50" s="48">
        <v>0</v>
      </c>
      <c r="E50" s="48">
        <v>0</v>
      </c>
      <c r="F50" s="48">
        <v>0</v>
      </c>
      <c r="G50" s="48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</row>
    <row r="51" spans="1:15" x14ac:dyDescent="0.3">
      <c r="A51" s="106"/>
      <c r="B51" s="169"/>
      <c r="C51" s="4" t="s">
        <v>6</v>
      </c>
      <c r="D51" s="89">
        <v>0</v>
      </c>
      <c r="E51" s="89">
        <v>0</v>
      </c>
      <c r="F51" s="89">
        <v>0</v>
      </c>
      <c r="G51" s="8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89">
        <v>0</v>
      </c>
      <c r="O51" s="89">
        <v>0</v>
      </c>
    </row>
    <row r="52" spans="1:15" x14ac:dyDescent="0.3">
      <c r="A52" s="106" t="s">
        <v>25</v>
      </c>
      <c r="B52" s="169">
        <v>1</v>
      </c>
      <c r="C52" s="27" t="s">
        <v>3</v>
      </c>
      <c r="D52" s="51">
        <v>0</v>
      </c>
      <c r="E52" s="51">
        <v>0</v>
      </c>
      <c r="F52" s="51">
        <v>0</v>
      </c>
      <c r="G52" s="51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51">
        <v>0</v>
      </c>
      <c r="O52" s="51">
        <v>0</v>
      </c>
    </row>
    <row r="53" spans="1:15" x14ac:dyDescent="0.3">
      <c r="A53" s="106"/>
      <c r="B53" s="169"/>
      <c r="C53" s="27" t="s">
        <v>4</v>
      </c>
      <c r="D53" s="51">
        <v>0</v>
      </c>
      <c r="E53" s="51">
        <v>0</v>
      </c>
      <c r="F53" s="51">
        <v>0</v>
      </c>
      <c r="G53" s="51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51">
        <v>0</v>
      </c>
      <c r="O53" s="51">
        <v>0</v>
      </c>
    </row>
    <row r="54" spans="1:15" x14ac:dyDescent="0.3">
      <c r="A54" s="106"/>
      <c r="B54" s="169"/>
      <c r="C54" s="27" t="s">
        <v>5</v>
      </c>
      <c r="D54" s="51">
        <v>0</v>
      </c>
      <c r="E54" s="51">
        <v>0</v>
      </c>
      <c r="F54" s="51">
        <v>0</v>
      </c>
      <c r="G54" s="51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51">
        <v>0</v>
      </c>
      <c r="O54" s="51">
        <v>0</v>
      </c>
    </row>
    <row r="55" spans="1:15" x14ac:dyDescent="0.3">
      <c r="A55" s="106"/>
      <c r="B55" s="169"/>
      <c r="C55" s="4" t="s">
        <v>6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</row>
    <row r="56" spans="1:15" x14ac:dyDescent="0.3">
      <c r="A56" s="122" t="s">
        <v>23</v>
      </c>
      <c r="B56" s="169">
        <v>1</v>
      </c>
      <c r="C56" s="26" t="s">
        <v>3</v>
      </c>
      <c r="D56" s="104">
        <v>0</v>
      </c>
      <c r="E56" s="104">
        <v>0</v>
      </c>
      <c r="F56" s="104">
        <v>0</v>
      </c>
      <c r="G56" s="104">
        <v>19.525410175203902</v>
      </c>
      <c r="H56" s="104">
        <v>20.305371784673625</v>
      </c>
      <c r="I56" s="104">
        <v>30.774316395805773</v>
      </c>
      <c r="J56" s="104">
        <v>35.489350164575313</v>
      </c>
      <c r="K56" s="104">
        <v>35.597856599134388</v>
      </c>
      <c r="L56" s="104">
        <v>39.17799760625828</v>
      </c>
      <c r="M56" s="104">
        <v>34.295501426008705</v>
      </c>
      <c r="N56" s="104">
        <v>19.216739865467325</v>
      </c>
      <c r="O56" s="104">
        <v>0</v>
      </c>
    </row>
    <row r="57" spans="1:15" x14ac:dyDescent="0.3">
      <c r="A57" s="122"/>
      <c r="B57" s="169"/>
      <c r="C57" s="27" t="s">
        <v>4</v>
      </c>
      <c r="D57" s="90">
        <v>0</v>
      </c>
      <c r="E57" s="91">
        <v>0</v>
      </c>
      <c r="F57" s="92">
        <v>0</v>
      </c>
      <c r="G57" s="92">
        <v>4.5953504092608348</v>
      </c>
      <c r="H57" s="91">
        <v>5.3923949987662727</v>
      </c>
      <c r="I57" s="91">
        <v>6.9762356360790561</v>
      </c>
      <c r="J57" s="91">
        <v>6.9616510160231018</v>
      </c>
      <c r="K57" s="93">
        <v>7.150525034209366</v>
      </c>
      <c r="L57" s="91">
        <v>7.1108293556801501</v>
      </c>
      <c r="M57" s="93">
        <v>5.6687150654235854</v>
      </c>
      <c r="N57" s="91">
        <v>2.4491901461712899</v>
      </c>
      <c r="O57" s="91">
        <v>0</v>
      </c>
    </row>
    <row r="58" spans="1:15" x14ac:dyDescent="0.3">
      <c r="A58" s="122"/>
      <c r="B58" s="169"/>
      <c r="C58" s="27" t="s">
        <v>5</v>
      </c>
      <c r="D58" s="90">
        <v>0</v>
      </c>
      <c r="E58" s="91">
        <v>0</v>
      </c>
      <c r="F58" s="92">
        <v>0</v>
      </c>
      <c r="G58" s="92">
        <v>0.63029627198165994</v>
      </c>
      <c r="H58" s="91">
        <v>0.95603519762312072</v>
      </c>
      <c r="I58" s="91">
        <v>1.2891860488462668</v>
      </c>
      <c r="J58" s="91">
        <v>1.5498760558196052</v>
      </c>
      <c r="K58" s="93">
        <v>1.271884951686417</v>
      </c>
      <c r="L58" s="91">
        <v>1.2291774066040673</v>
      </c>
      <c r="M58" s="93">
        <v>0.71014339923834635</v>
      </c>
      <c r="N58" s="91">
        <v>0.2787910875352172</v>
      </c>
      <c r="O58" s="91">
        <v>0</v>
      </c>
    </row>
    <row r="59" spans="1:15" x14ac:dyDescent="0.3">
      <c r="A59" s="122"/>
      <c r="B59" s="169"/>
      <c r="C59" s="4" t="s">
        <v>6</v>
      </c>
      <c r="D59" s="89">
        <v>0</v>
      </c>
      <c r="E59" s="89">
        <v>0</v>
      </c>
      <c r="F59" s="89">
        <v>0</v>
      </c>
      <c r="G59" s="89">
        <v>24.751056856446397</v>
      </c>
      <c r="H59" s="89">
        <v>26.653801981063015</v>
      </c>
      <c r="I59" s="89">
        <v>39.039738080731098</v>
      </c>
      <c r="J59" s="89">
        <v>44.00087723641802</v>
      </c>
      <c r="K59" s="89">
        <v>44.020266585030171</v>
      </c>
      <c r="L59" s="89">
        <v>47.518004368542499</v>
      </c>
      <c r="M59" s="89">
        <v>40.674359890670637</v>
      </c>
      <c r="N59" s="89">
        <v>21.944721099173833</v>
      </c>
      <c r="O59" s="89">
        <v>0</v>
      </c>
    </row>
    <row r="60" spans="1:15" x14ac:dyDescent="0.3">
      <c r="A60" s="120" t="s">
        <v>50</v>
      </c>
      <c r="B60" s="120"/>
      <c r="C60" s="62" t="s">
        <v>3</v>
      </c>
      <c r="D60" s="63">
        <v>316.12588332648107</v>
      </c>
      <c r="E60" s="63">
        <v>349.02467799016233</v>
      </c>
      <c r="F60" s="63">
        <v>310.36093184519581</v>
      </c>
      <c r="G60" s="63">
        <v>349.24357067136782</v>
      </c>
      <c r="H60" s="63">
        <v>387.83070593959644</v>
      </c>
      <c r="I60" s="63">
        <v>452.72050626226809</v>
      </c>
      <c r="J60" s="63">
        <v>472.26173975958113</v>
      </c>
      <c r="K60" s="63">
        <v>497.1353056952662</v>
      </c>
      <c r="L60" s="63">
        <v>499.11016070189248</v>
      </c>
      <c r="M60" s="63">
        <v>406.7404669726775</v>
      </c>
      <c r="N60" s="63">
        <v>380.75577298343143</v>
      </c>
      <c r="O60" s="63">
        <v>286.50204414366533</v>
      </c>
    </row>
    <row r="61" spans="1:15" x14ac:dyDescent="0.3">
      <c r="A61" s="120"/>
      <c r="B61" s="120"/>
      <c r="C61" s="57" t="s">
        <v>4</v>
      </c>
      <c r="D61" s="63">
        <v>81.3831603314689</v>
      </c>
      <c r="E61" s="63">
        <v>88.519883701138667</v>
      </c>
      <c r="F61" s="63">
        <v>90.123757759567624</v>
      </c>
      <c r="G61" s="63">
        <v>82.852265942687438</v>
      </c>
      <c r="H61" s="63">
        <v>101.32789781568961</v>
      </c>
      <c r="I61" s="63">
        <v>133.21130900391992</v>
      </c>
      <c r="J61" s="63">
        <v>131.89000545351351</v>
      </c>
      <c r="K61" s="63">
        <v>118.8763556716259</v>
      </c>
      <c r="L61" s="63">
        <v>112.34154286218175</v>
      </c>
      <c r="M61" s="63">
        <v>99.972071373369516</v>
      </c>
      <c r="N61" s="63">
        <v>92.690133649832021</v>
      </c>
      <c r="O61" s="63">
        <v>77.126668765204414</v>
      </c>
    </row>
    <row r="62" spans="1:15" x14ac:dyDescent="0.3">
      <c r="A62" s="120"/>
      <c r="B62" s="120"/>
      <c r="C62" s="57" t="s">
        <v>5</v>
      </c>
      <c r="D62" s="63">
        <v>89.304751009482544</v>
      </c>
      <c r="E62" s="63">
        <v>68.42350770029266</v>
      </c>
      <c r="F62" s="63">
        <v>66.164634725231465</v>
      </c>
      <c r="G62" s="63">
        <v>67.722276653615793</v>
      </c>
      <c r="H62" s="63">
        <v>98.849216009845406</v>
      </c>
      <c r="I62" s="63">
        <v>109.19750771548701</v>
      </c>
      <c r="J62" s="63">
        <v>107.26940462488018</v>
      </c>
      <c r="K62" s="63">
        <v>108.44799253390292</v>
      </c>
      <c r="L62" s="63">
        <v>98.959805253240646</v>
      </c>
      <c r="M62" s="63">
        <v>99.675327082124227</v>
      </c>
      <c r="N62" s="63">
        <v>86.22433278085731</v>
      </c>
      <c r="O62" s="63">
        <v>88.179024546736912</v>
      </c>
    </row>
    <row r="63" spans="1:15" x14ac:dyDescent="0.3">
      <c r="A63" s="120"/>
      <c r="B63" s="120"/>
      <c r="C63" s="57" t="s">
        <v>6</v>
      </c>
      <c r="D63" s="63">
        <v>486.81379466743249</v>
      </c>
      <c r="E63" s="63">
        <v>505.96806939159364</v>
      </c>
      <c r="F63" s="63">
        <v>466.6493243299949</v>
      </c>
      <c r="G63" s="63">
        <v>499.81811326767104</v>
      </c>
      <c r="H63" s="63">
        <v>588.00781976513144</v>
      </c>
      <c r="I63" s="63">
        <v>695.12932298167493</v>
      </c>
      <c r="J63" s="63">
        <v>711.42114983797478</v>
      </c>
      <c r="K63" s="63">
        <v>724.45965390079505</v>
      </c>
      <c r="L63" s="63">
        <v>710.41150881731494</v>
      </c>
      <c r="M63" s="63">
        <v>606.38786542817127</v>
      </c>
      <c r="N63" s="63">
        <v>559.67023941412072</v>
      </c>
      <c r="O63" s="63">
        <v>451.80773745560663</v>
      </c>
    </row>
    <row r="65" spans="1:15" ht="26.4" customHeight="1" x14ac:dyDescent="0.3">
      <c r="A65" s="170" t="s">
        <v>51</v>
      </c>
      <c r="B65" s="170"/>
      <c r="C65" s="170"/>
      <c r="D65" s="56">
        <v>492.89225676743251</v>
      </c>
      <c r="E65" s="56">
        <v>512.17911261159361</v>
      </c>
      <c r="F65" s="56">
        <v>472.57121680999489</v>
      </c>
      <c r="G65" s="56">
        <v>506.29434704767101</v>
      </c>
      <c r="H65" s="56">
        <v>594.72280712513145</v>
      </c>
      <c r="I65" s="56">
        <v>704.55021128167493</v>
      </c>
      <c r="J65" s="56">
        <v>719.44219193797483</v>
      </c>
      <c r="K65" s="56">
        <v>732.75601236079501</v>
      </c>
      <c r="L65" s="56">
        <v>717.09120919731492</v>
      </c>
      <c r="M65" s="56">
        <v>614.44876312817132</v>
      </c>
      <c r="N65" s="56">
        <v>566.47965499412066</v>
      </c>
      <c r="O65" s="56">
        <v>457.94569301560665</v>
      </c>
    </row>
    <row r="70" spans="1:15" x14ac:dyDescent="0.3">
      <c r="A70" s="157" t="s">
        <v>8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</row>
    <row r="71" spans="1:15" x14ac:dyDescent="0.3">
      <c r="A71" s="157" t="s">
        <v>9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</row>
  </sheetData>
  <mergeCells count="33">
    <mergeCell ref="A71:O71"/>
    <mergeCell ref="A22:B25"/>
    <mergeCell ref="A6:A9"/>
    <mergeCell ref="B6:B9"/>
    <mergeCell ref="A14:A17"/>
    <mergeCell ref="B14:B17"/>
    <mergeCell ref="A18:A21"/>
    <mergeCell ref="B18:B21"/>
    <mergeCell ref="A10:A13"/>
    <mergeCell ref="A28:A31"/>
    <mergeCell ref="B28:B31"/>
    <mergeCell ref="A32:A35"/>
    <mergeCell ref="B32:B35"/>
    <mergeCell ref="A36:A39"/>
    <mergeCell ref="A70:O70"/>
    <mergeCell ref="A44:A47"/>
    <mergeCell ref="A1:O1"/>
    <mergeCell ref="A2:O2"/>
    <mergeCell ref="A3:O3"/>
    <mergeCell ref="A4:O4"/>
    <mergeCell ref="A40:A43"/>
    <mergeCell ref="B10:B13"/>
    <mergeCell ref="B40:B43"/>
    <mergeCell ref="A56:A59"/>
    <mergeCell ref="B56:B59"/>
    <mergeCell ref="A60:B63"/>
    <mergeCell ref="B36:B39"/>
    <mergeCell ref="A65:C65"/>
    <mergeCell ref="B44:B47"/>
    <mergeCell ref="A48:A51"/>
    <mergeCell ref="B48:B51"/>
    <mergeCell ref="A52:A55"/>
    <mergeCell ref="B52:B55"/>
  </mergeCells>
  <pageMargins left="0.75" right="0.75" top="1" bottom="1" header="0.5" footer="0.5"/>
  <pageSetup orientation="portrait" horizontalDpi="4294967292" verticalDpi="4294967292" r:id="rId1"/>
  <ignoredErrors>
    <ignoredError sqref="D9:O9 E17:O17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0"/>
  <sheetViews>
    <sheetView tabSelected="1" topLeftCell="A26" zoomScale="84" zoomScaleNormal="84" workbookViewId="0">
      <selection activeCell="J52" sqref="J52"/>
    </sheetView>
  </sheetViews>
  <sheetFormatPr defaultColWidth="11" defaultRowHeight="14.4" x14ac:dyDescent="0.3"/>
  <cols>
    <col min="1" max="1" width="47.19921875" style="11" customWidth="1"/>
    <col min="2" max="2" width="8.5" style="11" bestFit="1" customWidth="1"/>
    <col min="3" max="3" width="20.3984375" style="11" bestFit="1" customWidth="1"/>
    <col min="4" max="4" width="5.796875" style="11" bestFit="1" customWidth="1"/>
    <col min="5" max="5" width="6.09765625" style="11" bestFit="1" customWidth="1"/>
    <col min="6" max="6" width="6.3984375" style="11" bestFit="1" customWidth="1"/>
    <col min="7" max="7" width="6" style="11" bestFit="1" customWidth="1"/>
    <col min="8" max="8" width="6.69921875" style="11" bestFit="1" customWidth="1"/>
    <col min="9" max="9" width="6" style="11" bestFit="1" customWidth="1"/>
    <col min="10" max="10" width="5.8984375" style="11" bestFit="1" customWidth="1"/>
    <col min="11" max="11" width="6.296875" style="11" bestFit="1" customWidth="1"/>
    <col min="12" max="12" width="6.09765625" style="11" bestFit="1" customWidth="1"/>
    <col min="13" max="13" width="5.8984375" style="11" bestFit="1" customWidth="1"/>
    <col min="14" max="14" width="6.3984375" style="11" bestFit="1" customWidth="1"/>
    <col min="15" max="15" width="6.09765625" style="11" bestFit="1" customWidth="1"/>
    <col min="16" max="16384" width="11" style="11"/>
  </cols>
  <sheetData>
    <row r="1" spans="1:15" ht="15.6" x14ac:dyDescent="0.3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31.95" customHeight="1" x14ac:dyDescent="0.3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28.8" customHeight="1" x14ac:dyDescent="0.3">
      <c r="A3" s="112" t="s">
        <v>27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x14ac:dyDescent="0.3">
      <c r="A4" s="17" t="s">
        <v>16</v>
      </c>
      <c r="B4" s="146">
        <v>1.0509999999999999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1:15" x14ac:dyDescent="0.3">
      <c r="A5" s="5"/>
      <c r="B5" s="6"/>
      <c r="C5" s="6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</row>
    <row r="6" spans="1:15" s="32" customFormat="1" ht="28.8" x14ac:dyDescent="0.3">
      <c r="A6" s="52" t="s">
        <v>35</v>
      </c>
      <c r="B6" s="59" t="s">
        <v>1</v>
      </c>
      <c r="C6" s="29" t="s">
        <v>2</v>
      </c>
      <c r="D6" s="33">
        <v>46041</v>
      </c>
      <c r="E6" s="33">
        <v>46072</v>
      </c>
      <c r="F6" s="33">
        <v>46100</v>
      </c>
      <c r="G6" s="33">
        <v>46131</v>
      </c>
      <c r="H6" s="33">
        <v>46161</v>
      </c>
      <c r="I6" s="33">
        <v>46192</v>
      </c>
      <c r="J6" s="33">
        <v>46222</v>
      </c>
      <c r="K6" s="33">
        <v>46253</v>
      </c>
      <c r="L6" s="33">
        <v>46284</v>
      </c>
      <c r="M6" s="33">
        <v>46314</v>
      </c>
      <c r="N6" s="33">
        <v>46345</v>
      </c>
      <c r="O6" s="33">
        <v>46375</v>
      </c>
    </row>
    <row r="7" spans="1:15" x14ac:dyDescent="0.3">
      <c r="A7" s="125" t="s">
        <v>11</v>
      </c>
      <c r="B7" s="137">
        <v>0</v>
      </c>
      <c r="C7" s="96" t="s">
        <v>3</v>
      </c>
      <c r="D7" s="94">
        <f>'SCE 2026 DR Allocations'!D6*'SCE 2026 DR Allocations wDLF'!$B$4</f>
        <v>1.0942529170599999</v>
      </c>
      <c r="E7" s="94">
        <f>'SCE 2026 DR Allocations'!E6*'SCE 2026 DR Allocations wDLF'!$B$4</f>
        <v>1.1535805848399998</v>
      </c>
      <c r="F7" s="94">
        <f>'SCE 2026 DR Allocations'!F6*'SCE 2026 DR Allocations wDLF'!$B$4</f>
        <v>0.72070233509999992</v>
      </c>
      <c r="G7" s="94">
        <f>'SCE 2026 DR Allocations'!G6*'SCE 2026 DR Allocations wDLF'!$B$4</f>
        <v>0.80931809375999986</v>
      </c>
      <c r="H7" s="94">
        <f>'SCE 2026 DR Allocations'!H6*'SCE 2026 DR Allocations wDLF'!$B$4</f>
        <v>0.80654086829999994</v>
      </c>
      <c r="I7" s="94">
        <f>'SCE 2026 DR Allocations'!I6*'SCE 2026 DR Allocations wDLF'!$B$4</f>
        <v>1.4819099999999998</v>
      </c>
      <c r="J7" s="94">
        <f>'SCE 2026 DR Allocations'!J6*'SCE 2026 DR Allocations wDLF'!$B$4</f>
        <v>1.5648479833999998</v>
      </c>
      <c r="K7" s="94">
        <f>'SCE 2026 DR Allocations'!K6*'SCE 2026 DR Allocations wDLF'!$B$4</f>
        <v>1.6290692122800001</v>
      </c>
      <c r="L7" s="94">
        <f>'SCE 2026 DR Allocations'!L6*'SCE 2026 DR Allocations wDLF'!$B$4</f>
        <v>1.6512350755399998</v>
      </c>
      <c r="M7" s="94">
        <f>'SCE 2026 DR Allocations'!M6*'SCE 2026 DR Allocations wDLF'!$B$4</f>
        <v>1.4534576853399999</v>
      </c>
      <c r="N7" s="94">
        <f>'SCE 2026 DR Allocations'!N6*'SCE 2026 DR Allocations wDLF'!$B$4</f>
        <v>1.2704521421799997</v>
      </c>
      <c r="O7" s="94">
        <f>'SCE 2026 DR Allocations'!O6*'SCE 2026 DR Allocations wDLF'!$B$4</f>
        <v>1.1938285457600002</v>
      </c>
    </row>
    <row r="8" spans="1:15" x14ac:dyDescent="0.3">
      <c r="A8" s="126"/>
      <c r="B8" s="138"/>
      <c r="C8" s="83" t="s">
        <v>4</v>
      </c>
      <c r="D8" s="94">
        <f>'SCE 2026 DR Allocations'!D7*'SCE 2026 DR Allocations wDLF'!$B$4</f>
        <v>0.21398544976</v>
      </c>
      <c r="E8" s="94">
        <f>'SCE 2026 DR Allocations'!E7*'SCE 2026 DR Allocations wDLF'!$B$4</f>
        <v>0.22021020745999997</v>
      </c>
      <c r="F8" s="94">
        <f>'SCE 2026 DR Allocations'!F7*'SCE 2026 DR Allocations wDLF'!$B$4</f>
        <v>0.22914461132</v>
      </c>
      <c r="G8" s="94">
        <f>'SCE 2026 DR Allocations'!G7*'SCE 2026 DR Allocations wDLF'!$B$4</f>
        <v>0.27311380589999995</v>
      </c>
      <c r="H8" s="94">
        <f>'SCE 2026 DR Allocations'!H7*'SCE 2026 DR Allocations wDLF'!$B$4</f>
        <v>0.3189381416</v>
      </c>
      <c r="I8" s="94">
        <f>'SCE 2026 DR Allocations'!I7*'SCE 2026 DR Allocations wDLF'!$B$4</f>
        <v>0.35948942111999993</v>
      </c>
      <c r="J8" s="94">
        <f>'SCE 2026 DR Allocations'!J7*'SCE 2026 DR Allocations wDLF'!$B$4</f>
        <v>0.37127905566000002</v>
      </c>
      <c r="K8" s="94">
        <f>'SCE 2026 DR Allocations'!K7*'SCE 2026 DR Allocations wDLF'!$B$4</f>
        <v>0.38199175151999987</v>
      </c>
      <c r="L8" s="94">
        <f>'SCE 2026 DR Allocations'!L7*'SCE 2026 DR Allocations wDLF'!$B$4</f>
        <v>0.34636867405999999</v>
      </c>
      <c r="M8" s="94">
        <f>'SCE 2026 DR Allocations'!M7*'SCE 2026 DR Allocations wDLF'!$B$4</f>
        <v>0.27259448577999995</v>
      </c>
      <c r="N8" s="94">
        <f>'SCE 2026 DR Allocations'!N7*'SCE 2026 DR Allocations wDLF'!$B$4</f>
        <v>0.21746455404000001</v>
      </c>
      <c r="O8" s="94">
        <f>'SCE 2026 DR Allocations'!O7*'SCE 2026 DR Allocations wDLF'!$B$4</f>
        <v>0.22186912688000002</v>
      </c>
    </row>
    <row r="9" spans="1:15" x14ac:dyDescent="0.3">
      <c r="A9" s="126"/>
      <c r="B9" s="138"/>
      <c r="C9" s="83" t="s">
        <v>5</v>
      </c>
      <c r="D9" s="94">
        <f>'SCE 2026 DR Allocations'!D8*'SCE 2026 DR Allocations wDLF'!$B$4</f>
        <v>9.0384528600000007E-3</v>
      </c>
      <c r="E9" s="94">
        <f>'SCE 2026 DR Allocations'!E8*'SCE 2026 DR Allocations wDLF'!$B$4</f>
        <v>9.6302919800000004E-3</v>
      </c>
      <c r="F9" s="94">
        <f>'SCE 2026 DR Allocations'!F8*'SCE 2026 DR Allocations wDLF'!$B$4</f>
        <v>2.205979634E-2</v>
      </c>
      <c r="G9" s="94">
        <f>'SCE 2026 DR Allocations'!G8*'SCE 2026 DR Allocations wDLF'!$B$4</f>
        <v>2.1121568639999998E-2</v>
      </c>
      <c r="H9" s="94">
        <f>'SCE 2026 DR Allocations'!H8*'SCE 2026 DR Allocations wDLF'!$B$4</f>
        <v>2.4798197859999999E-2</v>
      </c>
      <c r="I9" s="94">
        <f>'SCE 2026 DR Allocations'!I8*'SCE 2026 DR Allocations wDLF'!$B$4</f>
        <v>0.11483276447999999</v>
      </c>
      <c r="J9" s="94">
        <f>'SCE 2026 DR Allocations'!J8*'SCE 2026 DR Allocations wDLF'!$B$4</f>
        <v>1.736397038E-2</v>
      </c>
      <c r="K9" s="94">
        <f>'SCE 2026 DR Allocations'!K8*'SCE 2026 DR Allocations wDLF'!$B$4</f>
        <v>8.2550374600000004E-2</v>
      </c>
      <c r="L9" s="94">
        <f>'SCE 2026 DR Allocations'!L8*'SCE 2026 DR Allocations wDLF'!$B$4</f>
        <v>0.12460712754</v>
      </c>
      <c r="M9" s="94">
        <f>'SCE 2026 DR Allocations'!M8*'SCE 2026 DR Allocations wDLF'!$B$4</f>
        <v>1.1150290220000003E-2</v>
      </c>
      <c r="N9" s="94">
        <f>'SCE 2026 DR Allocations'!N8*'SCE 2026 DR Allocations wDLF'!$B$4</f>
        <v>8.0530983199999968E-3</v>
      </c>
      <c r="O9" s="94">
        <f>'SCE 2026 DR Allocations'!O8*'SCE 2026 DR Allocations wDLF'!$B$4</f>
        <v>9.8826370799999994E-3</v>
      </c>
    </row>
    <row r="10" spans="1:15" x14ac:dyDescent="0.3">
      <c r="A10" s="127"/>
      <c r="B10" s="139"/>
      <c r="C10" s="64" t="s">
        <v>6</v>
      </c>
      <c r="D10" s="94">
        <f>'SCE 2026 DR Allocations'!D9*'SCE 2026 DR Allocations wDLF'!$B$4</f>
        <v>1.3172768196799998</v>
      </c>
      <c r="E10" s="94">
        <f>'SCE 2026 DR Allocations'!E9*'SCE 2026 DR Allocations wDLF'!$B$4</f>
        <v>1.3834210842799997</v>
      </c>
      <c r="F10" s="94">
        <f>'SCE 2026 DR Allocations'!F9*'SCE 2026 DR Allocations wDLF'!$B$4</f>
        <v>0.97190674275999989</v>
      </c>
      <c r="G10" s="94">
        <f>'SCE 2026 DR Allocations'!G9*'SCE 2026 DR Allocations wDLF'!$B$4</f>
        <v>1.1035534682999999</v>
      </c>
      <c r="H10" s="94">
        <f>'SCE 2026 DR Allocations'!H9*'SCE 2026 DR Allocations wDLF'!$B$4</f>
        <v>1.1502772077600001</v>
      </c>
      <c r="I10" s="94">
        <f>'SCE 2026 DR Allocations'!I9*'SCE 2026 DR Allocations wDLF'!$B$4</f>
        <v>1.9562321856</v>
      </c>
      <c r="J10" s="94">
        <f>'SCE 2026 DR Allocations'!J9*'SCE 2026 DR Allocations wDLF'!$B$4</f>
        <v>1.9534910094399998</v>
      </c>
      <c r="K10" s="94">
        <f>'SCE 2026 DR Allocations'!K9*'SCE 2026 DR Allocations wDLF'!$B$4</f>
        <v>2.0936113384000001</v>
      </c>
      <c r="L10" s="94">
        <f>'SCE 2026 DR Allocations'!L9*'SCE 2026 DR Allocations wDLF'!$B$4</f>
        <v>2.1222108771399997</v>
      </c>
      <c r="M10" s="94">
        <f>'SCE 2026 DR Allocations'!M9*'SCE 2026 DR Allocations wDLF'!$B$4</f>
        <v>1.7372024613399997</v>
      </c>
      <c r="N10" s="94">
        <f>'SCE 2026 DR Allocations'!N9*'SCE 2026 DR Allocations wDLF'!$B$4</f>
        <v>1.4959697945399997</v>
      </c>
      <c r="O10" s="94">
        <f>'SCE 2026 DR Allocations'!O9*'SCE 2026 DR Allocations wDLF'!$B$4</f>
        <v>1.4255803097200002</v>
      </c>
    </row>
    <row r="11" spans="1:15" x14ac:dyDescent="0.3">
      <c r="A11" s="125" t="s">
        <v>12</v>
      </c>
      <c r="B11" s="137">
        <v>0</v>
      </c>
      <c r="C11" s="96" t="s">
        <v>3</v>
      </c>
      <c r="D11" s="94">
        <f>'SCE 2026 DR Allocations'!D10*'SCE 2026 DR Allocations wDLF'!$B$4</f>
        <v>0.11353770126000003</v>
      </c>
      <c r="E11" s="94">
        <f>'SCE 2026 DR Allocations'!E10*'SCE 2026 DR Allocations wDLF'!$B$4</f>
        <v>0.10905291610000001</v>
      </c>
      <c r="F11" s="94">
        <f>'SCE 2026 DR Allocations'!F10*'SCE 2026 DR Allocations wDLF'!$B$4</f>
        <v>-0.27476625115999997</v>
      </c>
      <c r="G11" s="94">
        <f>'SCE 2026 DR Allocations'!G10*'SCE 2026 DR Allocations wDLF'!$B$4</f>
        <v>-0.29314521428000001</v>
      </c>
      <c r="H11" s="94">
        <f>'SCE 2026 DR Allocations'!H10*'SCE 2026 DR Allocations wDLF'!$B$4</f>
        <v>-0.30206469394000002</v>
      </c>
      <c r="I11" s="94">
        <f>'SCE 2026 DR Allocations'!I10*'SCE 2026 DR Allocations wDLF'!$B$4</f>
        <v>0.20385820294000004</v>
      </c>
      <c r="J11" s="94">
        <f>'SCE 2026 DR Allocations'!J10*'SCE 2026 DR Allocations wDLF'!$B$4</f>
        <v>6.5123722580000001E-2</v>
      </c>
      <c r="K11" s="94">
        <f>'SCE 2026 DR Allocations'!K10*'SCE 2026 DR Allocations wDLF'!$B$4</f>
        <v>6.7300196439999987E-2</v>
      </c>
      <c r="L11" s="94">
        <f>'SCE 2026 DR Allocations'!L10*'SCE 2026 DR Allocations wDLF'!$B$4</f>
        <v>5.6536527080000003E-2</v>
      </c>
      <c r="M11" s="94">
        <f>'SCE 2026 DR Allocations'!M10*'SCE 2026 DR Allocations wDLF'!$B$4</f>
        <v>0.20481267909999998</v>
      </c>
      <c r="N11" s="94">
        <f>'SCE 2026 DR Allocations'!N10*'SCE 2026 DR Allocations wDLF'!$B$4</f>
        <v>0.16719524506000003</v>
      </c>
      <c r="O11" s="94">
        <f>'SCE 2026 DR Allocations'!O10*'SCE 2026 DR Allocations wDLF'!$B$4</f>
        <v>0.10829424123999996</v>
      </c>
    </row>
    <row r="12" spans="1:15" x14ac:dyDescent="0.3">
      <c r="A12" s="126"/>
      <c r="B12" s="138"/>
      <c r="C12" s="83" t="s">
        <v>4</v>
      </c>
      <c r="D12" s="94">
        <f>'SCE 2026 DR Allocations'!D11*'SCE 2026 DR Allocations wDLF'!$B$4</f>
        <v>0.25730888891999998</v>
      </c>
      <c r="E12" s="94">
        <f>'SCE 2026 DR Allocations'!E11*'SCE 2026 DR Allocations wDLF'!$B$4</f>
        <v>0.26028969308</v>
      </c>
      <c r="F12" s="94">
        <f>'SCE 2026 DR Allocations'!F11*'SCE 2026 DR Allocations wDLF'!$B$4</f>
        <v>0.28606345016000001</v>
      </c>
      <c r="G12" s="94">
        <f>'SCE 2026 DR Allocations'!G11*'SCE 2026 DR Allocations wDLF'!$B$4</f>
        <v>0.34904319579999998</v>
      </c>
      <c r="H12" s="94">
        <f>'SCE 2026 DR Allocations'!H11*'SCE 2026 DR Allocations wDLF'!$B$4</f>
        <v>0.38043789005999995</v>
      </c>
      <c r="I12" s="94">
        <f>'SCE 2026 DR Allocations'!I11*'SCE 2026 DR Allocations wDLF'!$B$4</f>
        <v>0.41517970401999998</v>
      </c>
      <c r="J12" s="94">
        <f>'SCE 2026 DR Allocations'!J11*'SCE 2026 DR Allocations wDLF'!$B$4</f>
        <v>0.41597995644000002</v>
      </c>
      <c r="K12" s="94">
        <f>'SCE 2026 DR Allocations'!K11*'SCE 2026 DR Allocations wDLF'!$B$4</f>
        <v>0.43479672411999992</v>
      </c>
      <c r="L12" s="94">
        <f>'SCE 2026 DR Allocations'!L11*'SCE 2026 DR Allocations wDLF'!$B$4</f>
        <v>0.40906450255999999</v>
      </c>
      <c r="M12" s="94">
        <f>'SCE 2026 DR Allocations'!M11*'SCE 2026 DR Allocations wDLF'!$B$4</f>
        <v>0.33639426365999997</v>
      </c>
      <c r="N12" s="94">
        <f>'SCE 2026 DR Allocations'!N11*'SCE 2026 DR Allocations wDLF'!$B$4</f>
        <v>0.29023362897999999</v>
      </c>
      <c r="O12" s="94">
        <f>'SCE 2026 DR Allocations'!O11*'SCE 2026 DR Allocations wDLF'!$B$4</f>
        <v>0.2635272145</v>
      </c>
    </row>
    <row r="13" spans="1:15" x14ac:dyDescent="0.3">
      <c r="A13" s="126"/>
      <c r="B13" s="138"/>
      <c r="C13" s="83" t="s">
        <v>5</v>
      </c>
      <c r="D13" s="94">
        <f>'SCE 2026 DR Allocations'!D12*'SCE 2026 DR Allocations wDLF'!$B$4</f>
        <v>7.5869398819999989E-2</v>
      </c>
      <c r="E13" s="94">
        <f>'SCE 2026 DR Allocations'!E12*'SCE 2026 DR Allocations wDLF'!$B$4</f>
        <v>7.818487793999998E-2</v>
      </c>
      <c r="F13" s="94">
        <f>'SCE 2026 DR Allocations'!F12*'SCE 2026 DR Allocations wDLF'!$B$4</f>
        <v>0.10067440715999999</v>
      </c>
      <c r="G13" s="94">
        <f>'SCE 2026 DR Allocations'!G12*'SCE 2026 DR Allocations wDLF'!$B$4</f>
        <v>0.10942188015999997</v>
      </c>
      <c r="H13" s="94">
        <f>'SCE 2026 DR Allocations'!H12*'SCE 2026 DR Allocations wDLF'!$B$4</f>
        <v>0.12539415837999998</v>
      </c>
      <c r="I13" s="94">
        <f>'SCE 2026 DR Allocations'!I12*'SCE 2026 DR Allocations wDLF'!$B$4</f>
        <v>0.11070674867999998</v>
      </c>
      <c r="J13" s="94">
        <f>'SCE 2026 DR Allocations'!J12*'SCE 2026 DR Allocations wDLF'!$B$4</f>
        <v>0.11878599587999998</v>
      </c>
      <c r="K13" s="94">
        <f>'SCE 2026 DR Allocations'!K12*'SCE 2026 DR Allocations wDLF'!$B$4</f>
        <v>0.11638914833999998</v>
      </c>
      <c r="L13" s="94">
        <f>'SCE 2026 DR Allocations'!L12*'SCE 2026 DR Allocations wDLF'!$B$4</f>
        <v>0.10588297397999998</v>
      </c>
      <c r="M13" s="94">
        <f>'SCE 2026 DR Allocations'!M12*'SCE 2026 DR Allocations wDLF'!$B$4</f>
        <v>9.3706676540000006E-2</v>
      </c>
      <c r="N13" s="94">
        <f>'SCE 2026 DR Allocations'!N12*'SCE 2026 DR Allocations wDLF'!$B$4</f>
        <v>7.8875195759999989E-2</v>
      </c>
      <c r="O13" s="94">
        <f>'SCE 2026 DR Allocations'!O12*'SCE 2026 DR Allocations wDLF'!$B$4</f>
        <v>7.8558193139999982E-2</v>
      </c>
    </row>
    <row r="14" spans="1:15" x14ac:dyDescent="0.3">
      <c r="A14" s="127"/>
      <c r="B14" s="139"/>
      <c r="C14" s="64" t="s">
        <v>6</v>
      </c>
      <c r="D14" s="94">
        <f>'SCE 2026 DR Allocations'!D13*'SCE 2026 DR Allocations wDLF'!$B$4</f>
        <v>0.44671598900000004</v>
      </c>
      <c r="E14" s="94">
        <f>'SCE 2026 DR Allocations'!E13*'SCE 2026 DR Allocations wDLF'!$B$4</f>
        <v>0.44752744508000003</v>
      </c>
      <c r="F14" s="94">
        <f>'SCE 2026 DR Allocations'!F13*'SCE 2026 DR Allocations wDLF'!$B$4</f>
        <v>0.11197152208000004</v>
      </c>
      <c r="G14" s="94">
        <f>'SCE 2026 DR Allocations'!G13*'SCE 2026 DR Allocations wDLF'!$B$4</f>
        <v>0.16531973556000001</v>
      </c>
      <c r="H14" s="94">
        <f>'SCE 2026 DR Allocations'!H13*'SCE 2026 DR Allocations wDLF'!$B$4</f>
        <v>0.20376743858000002</v>
      </c>
      <c r="I14" s="94">
        <f>'SCE 2026 DR Allocations'!I13*'SCE 2026 DR Allocations wDLF'!$B$4</f>
        <v>0.72974463461999983</v>
      </c>
      <c r="J14" s="94">
        <f>'SCE 2026 DR Allocations'!J13*'SCE 2026 DR Allocations wDLF'!$B$4</f>
        <v>0.59988969591999997</v>
      </c>
      <c r="K14" s="94">
        <f>'SCE 2026 DR Allocations'!K13*'SCE 2026 DR Allocations wDLF'!$B$4</f>
        <v>0.61848604787999995</v>
      </c>
      <c r="L14" s="94">
        <f>'SCE 2026 DR Allocations'!L13*'SCE 2026 DR Allocations wDLF'!$B$4</f>
        <v>0.57148402463999992</v>
      </c>
      <c r="M14" s="94">
        <f>'SCE 2026 DR Allocations'!M13*'SCE 2026 DR Allocations wDLF'!$B$4</f>
        <v>0.63491357725999986</v>
      </c>
      <c r="N14" s="94">
        <f>'SCE 2026 DR Allocations'!N13*'SCE 2026 DR Allocations wDLF'!$B$4</f>
        <v>0.53630392266000004</v>
      </c>
      <c r="O14" s="94">
        <f>'SCE 2026 DR Allocations'!O13*'SCE 2026 DR Allocations wDLF'!$B$4</f>
        <v>0.45037956479999991</v>
      </c>
    </row>
    <row r="15" spans="1:15" s="18" customFormat="1" x14ac:dyDescent="0.3">
      <c r="A15" s="134" t="s">
        <v>7</v>
      </c>
      <c r="B15" s="137">
        <v>0</v>
      </c>
      <c r="C15" s="84" t="s">
        <v>3</v>
      </c>
      <c r="D15" s="94">
        <f>'SCE 2026 DR Allocations'!D14*'SCE 2026 DR Allocations wDLF'!$B$4</f>
        <v>4.1214349113999997</v>
      </c>
      <c r="E15" s="94">
        <f>'SCE 2026 DR Allocations'!E14*'SCE 2026 DR Allocations wDLF'!$B$4</f>
        <v>4.1505509745999989</v>
      </c>
      <c r="F15" s="94">
        <f>'SCE 2026 DR Allocations'!F14*'SCE 2026 DR Allocations wDLF'!$B$4</f>
        <v>4.4432004531999993</v>
      </c>
      <c r="G15" s="94">
        <f>'SCE 2026 DR Allocations'!G14*'SCE 2026 DR Allocations wDLF'!$B$4</f>
        <v>4.7517835122000003</v>
      </c>
      <c r="H15" s="94">
        <f>'SCE 2026 DR Allocations'!H14*'SCE 2026 DR Allocations wDLF'!$B$4</f>
        <v>4.8077999203999999</v>
      </c>
      <c r="I15" s="94">
        <f>'SCE 2026 DR Allocations'!I14*'SCE 2026 DR Allocations wDLF'!$B$4</f>
        <v>5.0953715975999998</v>
      </c>
      <c r="J15" s="94">
        <f>'SCE 2026 DR Allocations'!J14*'SCE 2026 DR Allocations wDLF'!$B$4</f>
        <v>3.8625843316000004</v>
      </c>
      <c r="K15" s="94">
        <f>'SCE 2026 DR Allocations'!K14*'SCE 2026 DR Allocations wDLF'!$B$4</f>
        <v>3.8066801702000008</v>
      </c>
      <c r="L15" s="94">
        <f>'SCE 2026 DR Allocations'!L14*'SCE 2026 DR Allocations wDLF'!$B$4</f>
        <v>2.25427522804</v>
      </c>
      <c r="M15" s="94">
        <f>'SCE 2026 DR Allocations'!M14*'SCE 2026 DR Allocations wDLF'!$B$4</f>
        <v>4.8632536231999994</v>
      </c>
      <c r="N15" s="94">
        <f>'SCE 2026 DR Allocations'!N14*'SCE 2026 DR Allocations wDLF'!$B$4</f>
        <v>4.5741901565999994</v>
      </c>
      <c r="O15" s="94">
        <f>'SCE 2026 DR Allocations'!O14*'SCE 2026 DR Allocations wDLF'!$B$4</f>
        <v>4.0516430461999997</v>
      </c>
    </row>
    <row r="16" spans="1:15" s="18" customFormat="1" x14ac:dyDescent="0.3">
      <c r="A16" s="135"/>
      <c r="B16" s="138"/>
      <c r="C16" s="102" t="s">
        <v>4</v>
      </c>
      <c r="D16" s="94">
        <f>'SCE 2026 DR Allocations'!D15*'SCE 2026 DR Allocations wDLF'!$B$4</f>
        <v>0.17117510879999998</v>
      </c>
      <c r="E16" s="94">
        <f>'SCE 2026 DR Allocations'!E15*'SCE 2026 DR Allocations wDLF'!$B$4</f>
        <v>0.19071214779999998</v>
      </c>
      <c r="F16" s="94">
        <f>'SCE 2026 DR Allocations'!F15*'SCE 2026 DR Allocations wDLF'!$B$4</f>
        <v>0.26472321045999997</v>
      </c>
      <c r="G16" s="94">
        <f>'SCE 2026 DR Allocations'!G15*'SCE 2026 DR Allocations wDLF'!$B$4</f>
        <v>0.32717358841999999</v>
      </c>
      <c r="H16" s="94">
        <f>'SCE 2026 DR Allocations'!H15*'SCE 2026 DR Allocations wDLF'!$B$4</f>
        <v>0.39128164562000001</v>
      </c>
      <c r="I16" s="94">
        <f>'SCE 2026 DR Allocations'!I15*'SCE 2026 DR Allocations wDLF'!$B$4</f>
        <v>0.33310091312000001</v>
      </c>
      <c r="J16" s="94">
        <f>'SCE 2026 DR Allocations'!J15*'SCE 2026 DR Allocations wDLF'!$B$4</f>
        <v>0.21069245656000002</v>
      </c>
      <c r="K16" s="94">
        <f>'SCE 2026 DR Allocations'!K15*'SCE 2026 DR Allocations wDLF'!$B$4</f>
        <v>0.31105707095999996</v>
      </c>
      <c r="L16" s="94">
        <f>'SCE 2026 DR Allocations'!L15*'SCE 2026 DR Allocations wDLF'!$B$4</f>
        <v>0.25262607433999995</v>
      </c>
      <c r="M16" s="94">
        <f>'SCE 2026 DR Allocations'!M15*'SCE 2026 DR Allocations wDLF'!$B$4</f>
        <v>0.25885131550000001</v>
      </c>
      <c r="N16" s="94">
        <f>'SCE 2026 DR Allocations'!N15*'SCE 2026 DR Allocations wDLF'!$B$4</f>
        <v>0.20508366893999999</v>
      </c>
      <c r="O16" s="94">
        <f>'SCE 2026 DR Allocations'!O15*'SCE 2026 DR Allocations wDLF'!$B$4</f>
        <v>0.1727747308</v>
      </c>
    </row>
    <row r="17" spans="1:15" s="18" customFormat="1" x14ac:dyDescent="0.3">
      <c r="A17" s="135"/>
      <c r="B17" s="138"/>
      <c r="C17" s="84" t="s">
        <v>5</v>
      </c>
      <c r="D17" s="94">
        <f>'SCE 2026 DR Allocations'!D16*'SCE 2026 DR Allocations wDLF'!$B$4</f>
        <v>0.28854303241999996</v>
      </c>
      <c r="E17" s="94">
        <f>'SCE 2026 DR Allocations'!E16*'SCE 2026 DR Allocations wDLF'!$B$4</f>
        <v>0.31281934571999997</v>
      </c>
      <c r="F17" s="94">
        <f>'SCE 2026 DR Allocations'!F16*'SCE 2026 DR Allocations wDLF'!$B$4</f>
        <v>0.35659357980000006</v>
      </c>
      <c r="G17" s="94">
        <f>'SCE 2026 DR Allocations'!G16*'SCE 2026 DR Allocations wDLF'!$B$4</f>
        <v>0.38045273018000003</v>
      </c>
      <c r="H17" s="94">
        <f>'SCE 2026 DR Allocations'!H16*'SCE 2026 DR Allocations wDLF'!$B$4</f>
        <v>0.42760353297999998</v>
      </c>
      <c r="I17" s="94">
        <f>'SCE 2026 DR Allocations'!I16*'SCE 2026 DR Allocations wDLF'!$B$4</f>
        <v>0.38195856093999997</v>
      </c>
      <c r="J17" s="94">
        <f>'SCE 2026 DR Allocations'!J16*'SCE 2026 DR Allocations wDLF'!$B$4</f>
        <v>0.41892145319999996</v>
      </c>
      <c r="K17" s="94">
        <f>'SCE 2026 DR Allocations'!K16*'SCE 2026 DR Allocations wDLF'!$B$4</f>
        <v>0.4376065516</v>
      </c>
      <c r="L17" s="94">
        <f>'SCE 2026 DR Allocations'!L16*'SCE 2026 DR Allocations wDLF'!$B$4</f>
        <v>0.41366292183999992</v>
      </c>
      <c r="M17" s="94">
        <f>'SCE 2026 DR Allocations'!M16*'SCE 2026 DR Allocations wDLF'!$B$4</f>
        <v>0.33845895316000002</v>
      </c>
      <c r="N17" s="94">
        <f>'SCE 2026 DR Allocations'!N16*'SCE 2026 DR Allocations wDLF'!$B$4</f>
        <v>0.30659078340000001</v>
      </c>
      <c r="O17" s="94">
        <f>'SCE 2026 DR Allocations'!O16*'SCE 2026 DR Allocations wDLF'!$B$4</f>
        <v>0.30747053345999997</v>
      </c>
    </row>
    <row r="18" spans="1:15" s="18" customFormat="1" x14ac:dyDescent="0.3">
      <c r="A18" s="136"/>
      <c r="B18" s="139"/>
      <c r="C18" s="103" t="s">
        <v>6</v>
      </c>
      <c r="D18" s="94">
        <f>'SCE 2026 DR Allocations'!D17*'SCE 2026 DR Allocations wDLF'!$B$4</f>
        <v>4.5811530526200004</v>
      </c>
      <c r="E18" s="94">
        <f>'SCE 2026 DR Allocations'!E17*'SCE 2026 DR Allocations wDLF'!$B$4</f>
        <v>4.6540824681199986</v>
      </c>
      <c r="F18" s="94">
        <f>'SCE 2026 DR Allocations'!F17*'SCE 2026 DR Allocations wDLF'!$B$4</f>
        <v>5.0645172434600001</v>
      </c>
      <c r="G18" s="94">
        <f>'SCE 2026 DR Allocations'!G17*'SCE 2026 DR Allocations wDLF'!$B$4</f>
        <v>5.4594098308000003</v>
      </c>
      <c r="H18" s="94">
        <f>'SCE 2026 DR Allocations'!H17*'SCE 2026 DR Allocations wDLF'!$B$4</f>
        <v>5.6266850989999995</v>
      </c>
      <c r="I18" s="94">
        <f>'SCE 2026 DR Allocations'!I17*'SCE 2026 DR Allocations wDLF'!$B$4</f>
        <v>5.8104310716600001</v>
      </c>
      <c r="J18" s="94">
        <f>'SCE 2026 DR Allocations'!J17*'SCE 2026 DR Allocations wDLF'!$B$4</f>
        <v>4.4921982413599997</v>
      </c>
      <c r="K18" s="94">
        <f>'SCE 2026 DR Allocations'!K17*'SCE 2026 DR Allocations wDLF'!$B$4</f>
        <v>4.5553437927600005</v>
      </c>
      <c r="L18" s="94">
        <f>'SCE 2026 DR Allocations'!L17*'SCE 2026 DR Allocations wDLF'!$B$4</f>
        <v>2.9205642242200005</v>
      </c>
      <c r="M18" s="94">
        <f>'SCE 2026 DR Allocations'!M17*'SCE 2026 DR Allocations wDLF'!$B$4</f>
        <v>5.4605638918599997</v>
      </c>
      <c r="N18" s="94">
        <f>'SCE 2026 DR Allocations'!N17*'SCE 2026 DR Allocations wDLF'!$B$4</f>
        <v>5.0858646089399988</v>
      </c>
      <c r="O18" s="94">
        <f>'SCE 2026 DR Allocations'!O17*'SCE 2026 DR Allocations wDLF'!$B$4</f>
        <v>4.5318883104599994</v>
      </c>
    </row>
    <row r="19" spans="1:15" x14ac:dyDescent="0.3">
      <c r="A19" s="125" t="s">
        <v>0</v>
      </c>
      <c r="B19" s="137">
        <v>0</v>
      </c>
      <c r="C19" s="96" t="s">
        <v>3</v>
      </c>
      <c r="D19" s="94">
        <f>'SCE 2026 DR Allocations'!D18*'SCE 2026 DR Allocations wDLF'!$B$4</f>
        <v>3.9117169E-2</v>
      </c>
      <c r="E19" s="94">
        <f>'SCE 2026 DR Allocations'!E18*'SCE 2026 DR Allocations wDLF'!$B$4</f>
        <v>3.8854524099999996E-2</v>
      </c>
      <c r="F19" s="94">
        <f>'SCE 2026 DR Allocations'!F18*'SCE 2026 DR Allocations wDLF'!$B$4</f>
        <v>6.9596484299999983E-2</v>
      </c>
      <c r="G19" s="94">
        <f>'SCE 2026 DR Allocations'!G18*'SCE 2026 DR Allocations wDLF'!$B$4</f>
        <v>6.9172300699999995E-2</v>
      </c>
      <c r="H19" s="94">
        <f>'SCE 2026 DR Allocations'!H18*'SCE 2026 DR Allocations wDLF'!$B$4</f>
        <v>7.06206838E-2</v>
      </c>
      <c r="I19" s="94">
        <f>'SCE 2026 DR Allocations'!I18*'SCE 2026 DR Allocations wDLF'!$B$4</f>
        <v>1.2896526719999999</v>
      </c>
      <c r="J19" s="94">
        <f>'SCE 2026 DR Allocations'!J18*'SCE 2026 DR Allocations wDLF'!$B$4</f>
        <v>1.27062747</v>
      </c>
      <c r="K19" s="94">
        <f>'SCE 2026 DR Allocations'!K18*'SCE 2026 DR Allocations wDLF'!$B$4</f>
        <v>1.3367248599999999</v>
      </c>
      <c r="L19" s="94">
        <f>'SCE 2026 DR Allocations'!L18*'SCE 2026 DR Allocations wDLF'!$B$4</f>
        <v>1.294725849</v>
      </c>
      <c r="M19" s="94">
        <f>'SCE 2026 DR Allocations'!M18*'SCE 2026 DR Allocations wDLF'!$B$4</f>
        <v>0.58417985239999992</v>
      </c>
      <c r="N19" s="94">
        <f>'SCE 2026 DR Allocations'!N18*'SCE 2026 DR Allocations wDLF'!$B$4</f>
        <v>3.4682369399999996E-2</v>
      </c>
      <c r="O19" s="94">
        <f>'SCE 2026 DR Allocations'!O18*'SCE 2026 DR Allocations wDLF'!$B$4</f>
        <v>3.9127468799999995E-2</v>
      </c>
    </row>
    <row r="20" spans="1:15" x14ac:dyDescent="0.3">
      <c r="A20" s="126"/>
      <c r="B20" s="138"/>
      <c r="C20" s="83" t="s">
        <v>4</v>
      </c>
      <c r="D20" s="94">
        <f>'SCE 2026 DR Allocations'!D19*'SCE 2026 DR Allocations wDLF'!$B$4</f>
        <v>5.4234752999999993E-3</v>
      </c>
      <c r="E20" s="94">
        <f>'SCE 2026 DR Allocations'!E19*'SCE 2026 DR Allocations wDLF'!$B$4</f>
        <v>5.1533682999999999E-3</v>
      </c>
      <c r="F20" s="94">
        <f>'SCE 2026 DR Allocations'!F19*'SCE 2026 DR Allocations wDLF'!$B$4</f>
        <v>8.9562015999999998E-3</v>
      </c>
      <c r="G20" s="94">
        <f>'SCE 2026 DR Allocations'!G19*'SCE 2026 DR Allocations wDLF'!$B$4</f>
        <v>9.0662412999999997E-3</v>
      </c>
      <c r="H20" s="94">
        <f>'SCE 2026 DR Allocations'!H19*'SCE 2026 DR Allocations wDLF'!$B$4</f>
        <v>9.1103833000000002E-3</v>
      </c>
      <c r="I20" s="94">
        <f>'SCE 2026 DR Allocations'!I19*'SCE 2026 DR Allocations wDLF'!$B$4</f>
        <v>0.1795991891</v>
      </c>
      <c r="J20" s="94">
        <f>'SCE 2026 DR Allocations'!J19*'SCE 2026 DR Allocations wDLF'!$B$4</f>
        <v>0.17723485949999998</v>
      </c>
      <c r="K20" s="94">
        <f>'SCE 2026 DR Allocations'!K19*'SCE 2026 DR Allocations wDLF'!$B$4</f>
        <v>0.18064451369999998</v>
      </c>
      <c r="L20" s="94">
        <f>'SCE 2026 DR Allocations'!L19*'SCE 2026 DR Allocations wDLF'!$B$4</f>
        <v>0.17470289539999997</v>
      </c>
      <c r="M20" s="94">
        <f>'SCE 2026 DR Allocations'!M19*'SCE 2026 DR Allocations wDLF'!$B$4</f>
        <v>8.3618926299999993E-2</v>
      </c>
      <c r="N20" s="94">
        <f>'SCE 2026 DR Allocations'!N19*'SCE 2026 DR Allocations wDLF'!$B$4</f>
        <v>4.6600289E-3</v>
      </c>
      <c r="O20" s="94">
        <f>'SCE 2026 DR Allocations'!O19*'SCE 2026 DR Allocations wDLF'!$B$4</f>
        <v>5.2352411999999999E-3</v>
      </c>
    </row>
    <row r="21" spans="1:15" x14ac:dyDescent="0.3">
      <c r="A21" s="126"/>
      <c r="B21" s="138"/>
      <c r="C21" s="83" t="s">
        <v>5</v>
      </c>
      <c r="D21" s="94">
        <f>'SCE 2026 DR Allocations'!D20*'SCE 2026 DR Allocations wDLF'!$B$4</f>
        <v>-1.2228384999999999E-3</v>
      </c>
      <c r="E21" s="94">
        <f>'SCE 2026 DR Allocations'!E20*'SCE 2026 DR Allocations wDLF'!$B$4</f>
        <v>-1.2325076999999999E-3</v>
      </c>
      <c r="F21" s="94">
        <f>'SCE 2026 DR Allocations'!F20*'SCE 2026 DR Allocations wDLF'!$B$4</f>
        <v>-3.0392817999999999E-3</v>
      </c>
      <c r="G21" s="94">
        <f>'SCE 2026 DR Allocations'!G20*'SCE 2026 DR Allocations wDLF'!$B$4</f>
        <v>0</v>
      </c>
      <c r="H21" s="94">
        <f>'SCE 2026 DR Allocations'!H20*'SCE 2026 DR Allocations wDLF'!$B$4</f>
        <v>-3.0090130000000001E-3</v>
      </c>
      <c r="I21" s="94">
        <f>'SCE 2026 DR Allocations'!I20*'SCE 2026 DR Allocations wDLF'!$B$4</f>
        <v>-6.4306170699999998E-2</v>
      </c>
      <c r="J21" s="94">
        <f>'SCE 2026 DR Allocations'!J20*'SCE 2026 DR Allocations wDLF'!$B$4</f>
        <v>-6.3326008099999997E-2</v>
      </c>
      <c r="K21" s="94">
        <f>'SCE 2026 DR Allocations'!K20*'SCE 2026 DR Allocations wDLF'!$B$4</f>
        <v>-6.5337832299999996E-2</v>
      </c>
      <c r="L21" s="94">
        <f>'SCE 2026 DR Allocations'!L20*'SCE 2026 DR Allocations wDLF'!$B$4</f>
        <v>-6.3322749999999997E-2</v>
      </c>
      <c r="M21" s="94">
        <f>'SCE 2026 DR Allocations'!M20*'SCE 2026 DR Allocations wDLF'!$B$4</f>
        <v>-2.8475268499999998E-2</v>
      </c>
      <c r="N21" s="94">
        <f>'SCE 2026 DR Allocations'!N20*'SCE 2026 DR Allocations wDLF'!$B$4</f>
        <v>-7.8509700000000001E-4</v>
      </c>
      <c r="O21" s="94">
        <f>'SCE 2026 DR Allocations'!O20*'SCE 2026 DR Allocations wDLF'!$B$4</f>
        <v>-1.2196855E-3</v>
      </c>
    </row>
    <row r="22" spans="1:15" x14ac:dyDescent="0.3">
      <c r="A22" s="127"/>
      <c r="B22" s="139"/>
      <c r="C22" s="64" t="s">
        <v>6</v>
      </c>
      <c r="D22" s="94">
        <f>'SCE 2026 DR Allocations'!D21*'SCE 2026 DR Allocations wDLF'!$B$4</f>
        <v>4.3317805800000005E-2</v>
      </c>
      <c r="E22" s="94">
        <f>'SCE 2026 DR Allocations'!E21*'SCE 2026 DR Allocations wDLF'!$B$4</f>
        <v>4.2775384699999995E-2</v>
      </c>
      <c r="F22" s="94">
        <f>'SCE 2026 DR Allocations'!F21*'SCE 2026 DR Allocations wDLF'!$B$4</f>
        <v>7.5513404100000001E-2</v>
      </c>
      <c r="G22" s="94">
        <f>'SCE 2026 DR Allocations'!G21*'SCE 2026 DR Allocations wDLF'!$B$4</f>
        <v>7.8238542000000008E-2</v>
      </c>
      <c r="H22" s="94">
        <f>'SCE 2026 DR Allocations'!H21*'SCE 2026 DR Allocations wDLF'!$B$4</f>
        <v>7.6722054099999992E-2</v>
      </c>
      <c r="I22" s="94">
        <f>'SCE 2026 DR Allocations'!I21*'SCE 2026 DR Allocations wDLF'!$B$4</f>
        <v>1.4049456903999999</v>
      </c>
      <c r="J22" s="94">
        <f>'SCE 2026 DR Allocations'!J21*'SCE 2026 DR Allocations wDLF'!$B$4</f>
        <v>1.3845363214000002</v>
      </c>
      <c r="K22" s="94">
        <f>'SCE 2026 DR Allocations'!K21*'SCE 2026 DR Allocations wDLF'!$B$4</f>
        <v>1.4520315413999998</v>
      </c>
      <c r="L22" s="94">
        <f>'SCE 2026 DR Allocations'!L21*'SCE 2026 DR Allocations wDLF'!$B$4</f>
        <v>1.4061059944000001</v>
      </c>
      <c r="M22" s="94">
        <f>'SCE 2026 DR Allocations'!M21*'SCE 2026 DR Allocations wDLF'!$B$4</f>
        <v>0.6393235102</v>
      </c>
      <c r="N22" s="94">
        <f>'SCE 2026 DR Allocations'!N21*'SCE 2026 DR Allocations wDLF'!$B$4</f>
        <v>3.8557301299999992E-2</v>
      </c>
      <c r="O22" s="94">
        <f>'SCE 2026 DR Allocations'!O21*'SCE 2026 DR Allocations wDLF'!$B$4</f>
        <v>4.3143024499999995E-2</v>
      </c>
    </row>
    <row r="23" spans="1:15" ht="14.4" customHeight="1" x14ac:dyDescent="0.3">
      <c r="A23" s="128" t="s">
        <v>52</v>
      </c>
      <c r="B23" s="129"/>
      <c r="C23" s="53" t="s">
        <v>3</v>
      </c>
      <c r="D23" s="58">
        <f>SUM(D7,D11,D15,D19)</f>
        <v>5.3683426987199994</v>
      </c>
      <c r="E23" s="58">
        <f t="shared" ref="E23:O23" si="0">SUM(E7,E11,E15,E19)</f>
        <v>5.4520389996399983</v>
      </c>
      <c r="F23" s="58">
        <f t="shared" si="0"/>
        <v>4.9587330214399987</v>
      </c>
      <c r="G23" s="58">
        <f t="shared" si="0"/>
        <v>5.3371286923800003</v>
      </c>
      <c r="H23" s="58">
        <f t="shared" si="0"/>
        <v>5.3828967785599993</v>
      </c>
      <c r="I23" s="58">
        <f t="shared" si="0"/>
        <v>8.0707924725399991</v>
      </c>
      <c r="J23" s="58">
        <f t="shared" si="0"/>
        <v>6.76318350758</v>
      </c>
      <c r="K23" s="58">
        <f t="shared" si="0"/>
        <v>6.839774438920001</v>
      </c>
      <c r="L23" s="58">
        <f t="shared" si="0"/>
        <v>5.2567726796600001</v>
      </c>
      <c r="M23" s="58">
        <f t="shared" si="0"/>
        <v>7.1057038400399994</v>
      </c>
      <c r="N23" s="58">
        <f t="shared" si="0"/>
        <v>6.0465199132399983</v>
      </c>
      <c r="O23" s="58">
        <f t="shared" si="0"/>
        <v>5.3928933020000001</v>
      </c>
    </row>
    <row r="24" spans="1:15" x14ac:dyDescent="0.3">
      <c r="A24" s="130"/>
      <c r="B24" s="131"/>
      <c r="C24" s="53" t="s">
        <v>4</v>
      </c>
      <c r="D24" s="58">
        <f t="shared" ref="D24:O24" si="1">SUM(D8,D12,D16,D20)</f>
        <v>0.64789292277999988</v>
      </c>
      <c r="E24" s="58">
        <f t="shared" si="1"/>
        <v>0.67636541663999994</v>
      </c>
      <c r="F24" s="58">
        <f t="shared" si="1"/>
        <v>0.78888747353999999</v>
      </c>
      <c r="G24" s="58">
        <f t="shared" si="1"/>
        <v>0.95839683141999998</v>
      </c>
      <c r="H24" s="58">
        <f t="shared" si="1"/>
        <v>1.0997680605799998</v>
      </c>
      <c r="I24" s="58">
        <f t="shared" si="1"/>
        <v>1.2873692273599999</v>
      </c>
      <c r="J24" s="58">
        <f t="shared" si="1"/>
        <v>1.1751863281600001</v>
      </c>
      <c r="K24" s="58">
        <f t="shared" si="1"/>
        <v>1.3084900602999996</v>
      </c>
      <c r="L24" s="58">
        <f t="shared" si="1"/>
        <v>1.18276214636</v>
      </c>
      <c r="M24" s="58">
        <f t="shared" si="1"/>
        <v>0.95145899124</v>
      </c>
      <c r="N24" s="58">
        <f t="shared" si="1"/>
        <v>0.71744188085999994</v>
      </c>
      <c r="O24" s="58">
        <f t="shared" si="1"/>
        <v>0.66340631338</v>
      </c>
    </row>
    <row r="25" spans="1:15" x14ac:dyDescent="0.3">
      <c r="A25" s="130"/>
      <c r="B25" s="131"/>
      <c r="C25" s="53" t="s">
        <v>5</v>
      </c>
      <c r="D25" s="58">
        <f t="shared" ref="D25:O25" si="2">SUM(D9,D13,D17,D21)</f>
        <v>0.37222804559999995</v>
      </c>
      <c r="E25" s="58">
        <f t="shared" si="2"/>
        <v>0.39940200793999997</v>
      </c>
      <c r="F25" s="58">
        <f t="shared" si="2"/>
        <v>0.47628850150000002</v>
      </c>
      <c r="G25" s="58">
        <f t="shared" si="2"/>
        <v>0.51099617897999994</v>
      </c>
      <c r="H25" s="58">
        <f t="shared" si="2"/>
        <v>0.57478687621999991</v>
      </c>
      <c r="I25" s="58">
        <f t="shared" si="2"/>
        <v>0.54319190340000001</v>
      </c>
      <c r="J25" s="58">
        <f t="shared" si="2"/>
        <v>0.49174541135999994</v>
      </c>
      <c r="K25" s="58">
        <f t="shared" si="2"/>
        <v>0.57120824224</v>
      </c>
      <c r="L25" s="58">
        <f t="shared" si="2"/>
        <v>0.58083027335999993</v>
      </c>
      <c r="M25" s="58">
        <f t="shared" si="2"/>
        <v>0.41484065142000004</v>
      </c>
      <c r="N25" s="58">
        <f t="shared" si="2"/>
        <v>0.39273398047999997</v>
      </c>
      <c r="O25" s="58">
        <f t="shared" si="2"/>
        <v>0.39469167817999995</v>
      </c>
    </row>
    <row r="26" spans="1:15" x14ac:dyDescent="0.3">
      <c r="A26" s="132"/>
      <c r="B26" s="133"/>
      <c r="C26" s="53" t="s">
        <v>6</v>
      </c>
      <c r="D26" s="58">
        <f>SUM(D23:D25)</f>
        <v>6.388463667099999</v>
      </c>
      <c r="E26" s="58">
        <f t="shared" ref="E26:O26" si="3">SUM(E23:E25)</f>
        <v>6.5278064242199987</v>
      </c>
      <c r="F26" s="58">
        <f t="shared" si="3"/>
        <v>6.2239089964799987</v>
      </c>
      <c r="G26" s="58">
        <f t="shared" si="3"/>
        <v>6.8065217027800005</v>
      </c>
      <c r="H26" s="58">
        <f t="shared" si="3"/>
        <v>7.0574517153599992</v>
      </c>
      <c r="I26" s="58">
        <f t="shared" si="3"/>
        <v>9.9013536032999987</v>
      </c>
      <c r="J26" s="58">
        <f t="shared" si="3"/>
        <v>8.4301152470999998</v>
      </c>
      <c r="K26" s="58">
        <f t="shared" si="3"/>
        <v>8.7194727414600024</v>
      </c>
      <c r="L26" s="58">
        <f t="shared" si="3"/>
        <v>7.0203650993800002</v>
      </c>
      <c r="M26" s="58">
        <f t="shared" si="3"/>
        <v>8.4720034826999999</v>
      </c>
      <c r="N26" s="58">
        <f t="shared" si="3"/>
        <v>7.1566957745799984</v>
      </c>
      <c r="O26" s="58">
        <f t="shared" si="3"/>
        <v>6.4509912935600005</v>
      </c>
    </row>
    <row r="27" spans="1:15" s="15" customFormat="1" ht="16.2" customHeight="1" x14ac:dyDescent="0.3">
      <c r="A27" s="14"/>
      <c r="B27" s="14"/>
      <c r="C27" s="14"/>
      <c r="K27" s="16"/>
    </row>
    <row r="28" spans="1:15" s="34" customFormat="1" ht="28.8" x14ac:dyDescent="0.3">
      <c r="A28" s="52" t="s">
        <v>36</v>
      </c>
      <c r="B28" s="59" t="s">
        <v>1</v>
      </c>
      <c r="C28" s="29" t="s">
        <v>2</v>
      </c>
      <c r="D28" s="33">
        <v>46041</v>
      </c>
      <c r="E28" s="33">
        <v>46072</v>
      </c>
      <c r="F28" s="33">
        <v>46100</v>
      </c>
      <c r="G28" s="33">
        <v>46131</v>
      </c>
      <c r="H28" s="33">
        <v>46161</v>
      </c>
      <c r="I28" s="33">
        <v>46192</v>
      </c>
      <c r="J28" s="33">
        <v>46222</v>
      </c>
      <c r="K28" s="33">
        <v>46253</v>
      </c>
      <c r="L28" s="33">
        <v>46284</v>
      </c>
      <c r="M28" s="33">
        <v>46314</v>
      </c>
      <c r="N28" s="33">
        <v>46345</v>
      </c>
      <c r="O28" s="33">
        <v>46375</v>
      </c>
    </row>
    <row r="29" spans="1:15" s="15" customFormat="1" x14ac:dyDescent="0.3">
      <c r="A29" s="180" t="s">
        <v>17</v>
      </c>
      <c r="B29" s="183">
        <v>1</v>
      </c>
      <c r="C29" s="70" t="s">
        <v>3</v>
      </c>
      <c r="D29" s="204">
        <v>5.7525262255220309</v>
      </c>
      <c r="E29" s="204">
        <v>4.6917785363086457</v>
      </c>
      <c r="F29" s="204">
        <v>5.0285419172936514</v>
      </c>
      <c r="G29" s="204">
        <v>8.7264888188829079</v>
      </c>
      <c r="H29" s="204">
        <v>8.8757410833221737</v>
      </c>
      <c r="I29" s="204">
        <v>9.3651517704459</v>
      </c>
      <c r="J29" s="204">
        <v>10.114083359316933</v>
      </c>
      <c r="K29" s="204">
        <v>10.477086256245276</v>
      </c>
      <c r="L29" s="204">
        <v>11.050299423792053</v>
      </c>
      <c r="M29" s="204">
        <v>10.855754033632937</v>
      </c>
      <c r="N29" s="204">
        <v>9.1825800458778861</v>
      </c>
      <c r="O29" s="204">
        <v>4.5826393799187555</v>
      </c>
    </row>
    <row r="30" spans="1:15" s="15" customFormat="1" x14ac:dyDescent="0.3">
      <c r="A30" s="181"/>
      <c r="B30" s="184"/>
      <c r="C30" s="70" t="s">
        <v>4</v>
      </c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  <c r="J30" s="205">
        <v>0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</row>
    <row r="31" spans="1:15" s="15" customFormat="1" x14ac:dyDescent="0.3">
      <c r="A31" s="181"/>
      <c r="B31" s="184"/>
      <c r="C31" s="70" t="s">
        <v>5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205">
        <v>0</v>
      </c>
      <c r="J31" s="205">
        <v>0</v>
      </c>
      <c r="K31" s="205">
        <v>0</v>
      </c>
      <c r="L31" s="205">
        <v>0</v>
      </c>
      <c r="M31" s="205">
        <v>0</v>
      </c>
      <c r="N31" s="205">
        <v>0</v>
      </c>
      <c r="O31" s="205">
        <v>0</v>
      </c>
    </row>
    <row r="32" spans="1:15" s="15" customFormat="1" x14ac:dyDescent="0.3">
      <c r="A32" s="182"/>
      <c r="B32" s="185"/>
      <c r="C32" s="71" t="s">
        <v>6</v>
      </c>
      <c r="D32" s="205">
        <v>0</v>
      </c>
      <c r="E32" s="205">
        <v>0</v>
      </c>
      <c r="F32" s="205">
        <v>0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05">
        <v>0</v>
      </c>
      <c r="N32" s="205">
        <v>0</v>
      </c>
      <c r="O32" s="205">
        <v>0</v>
      </c>
    </row>
    <row r="33" spans="1:15" s="15" customFormat="1" x14ac:dyDescent="0.3">
      <c r="A33" s="186" t="s">
        <v>18</v>
      </c>
      <c r="B33" s="183">
        <v>1</v>
      </c>
      <c r="C33" s="70" t="s">
        <v>3</v>
      </c>
      <c r="D33" s="204">
        <v>0</v>
      </c>
      <c r="E33" s="204">
        <v>0</v>
      </c>
      <c r="F33" s="204">
        <v>0</v>
      </c>
      <c r="G33" s="204">
        <v>11.408304915653076</v>
      </c>
      <c r="H33" s="204">
        <v>17.172085927210823</v>
      </c>
      <c r="I33" s="204">
        <v>99.454495720657306</v>
      </c>
      <c r="J33" s="204">
        <v>110.70464799588395</v>
      </c>
      <c r="K33" s="204">
        <v>114.53010533535985</v>
      </c>
      <c r="L33" s="204">
        <v>118.87956919086314</v>
      </c>
      <c r="M33" s="204">
        <v>35.461291550488582</v>
      </c>
      <c r="N33" s="204">
        <v>13.760957303897561</v>
      </c>
      <c r="O33" s="204">
        <v>0</v>
      </c>
    </row>
    <row r="34" spans="1:15" s="15" customFormat="1" x14ac:dyDescent="0.3">
      <c r="A34" s="187"/>
      <c r="B34" s="184"/>
      <c r="C34" s="70" t="s">
        <v>4</v>
      </c>
      <c r="D34" s="204">
        <v>0</v>
      </c>
      <c r="E34" s="204">
        <v>0</v>
      </c>
      <c r="F34" s="204">
        <v>0</v>
      </c>
      <c r="G34" s="204">
        <v>9.6575287770414769E-2</v>
      </c>
      <c r="H34" s="204">
        <v>1.5762804092930305</v>
      </c>
      <c r="I34" s="204">
        <v>19.506193892945497</v>
      </c>
      <c r="J34" s="204">
        <v>19.242218685908583</v>
      </c>
      <c r="K34" s="204">
        <v>20.649069809190252</v>
      </c>
      <c r="L34" s="204">
        <v>19.129214302764431</v>
      </c>
      <c r="M34" s="204">
        <v>0.90249413215524299</v>
      </c>
      <c r="N34" s="204">
        <v>4.6710801413981907E-2</v>
      </c>
      <c r="O34" s="204">
        <v>0</v>
      </c>
    </row>
    <row r="35" spans="1:15" s="15" customFormat="1" x14ac:dyDescent="0.3">
      <c r="A35" s="187"/>
      <c r="B35" s="184"/>
      <c r="C35" s="70" t="s">
        <v>5</v>
      </c>
      <c r="D35" s="204">
        <v>0</v>
      </c>
      <c r="E35" s="204">
        <v>0</v>
      </c>
      <c r="F35" s="204">
        <v>0</v>
      </c>
      <c r="G35" s="204">
        <v>5.4928880756695705E-2</v>
      </c>
      <c r="H35" s="204">
        <v>0.85057182114219099</v>
      </c>
      <c r="I35" s="204">
        <v>8.2616307096416612</v>
      </c>
      <c r="J35" s="204">
        <v>9.7365731710184118</v>
      </c>
      <c r="K35" s="204">
        <v>9.0157812818004128</v>
      </c>
      <c r="L35" s="204">
        <v>7.4681736181689642</v>
      </c>
      <c r="M35" s="204">
        <v>8.8580195097209227E-2</v>
      </c>
      <c r="N35" s="204">
        <v>3.1797310469109274E-2</v>
      </c>
      <c r="O35" s="204">
        <v>0</v>
      </c>
    </row>
    <row r="36" spans="1:15" s="15" customFormat="1" x14ac:dyDescent="0.3">
      <c r="A36" s="188"/>
      <c r="B36" s="185"/>
      <c r="C36" s="71" t="s">
        <v>6</v>
      </c>
      <c r="D36" s="79">
        <v>0</v>
      </c>
      <c r="E36" s="79">
        <v>0</v>
      </c>
      <c r="F36" s="79">
        <v>0</v>
      </c>
      <c r="G36" s="79">
        <v>11.559809084180188</v>
      </c>
      <c r="H36" s="79">
        <v>19.598938157646042</v>
      </c>
      <c r="I36" s="79">
        <v>127.22232032324446</v>
      </c>
      <c r="J36" s="79">
        <v>139.68343985281095</v>
      </c>
      <c r="K36" s="79">
        <v>144.1949564263505</v>
      </c>
      <c r="L36" s="79">
        <v>145.47695711179654</v>
      </c>
      <c r="M36" s="79">
        <v>36.45236587774103</v>
      </c>
      <c r="N36" s="79">
        <v>13.839465415780651</v>
      </c>
      <c r="O36" s="79">
        <v>0</v>
      </c>
    </row>
    <row r="37" spans="1:15" s="15" customFormat="1" x14ac:dyDescent="0.3">
      <c r="A37" s="180" t="s">
        <v>19</v>
      </c>
      <c r="B37" s="189">
        <v>1</v>
      </c>
      <c r="C37" s="70" t="s">
        <v>3</v>
      </c>
      <c r="D37" s="204">
        <v>3.3856363986095896</v>
      </c>
      <c r="E37" s="204">
        <v>3.2875732053519822</v>
      </c>
      <c r="F37" s="204">
        <v>3.9084703620071148</v>
      </c>
      <c r="G37" s="204">
        <v>4.1063641369323225</v>
      </c>
      <c r="H37" s="204">
        <v>4.0224991002266828</v>
      </c>
      <c r="I37" s="204">
        <v>3.8659985288373924</v>
      </c>
      <c r="J37" s="204">
        <v>3.8608055543390503</v>
      </c>
      <c r="K37" s="204">
        <v>3.8219070985096351</v>
      </c>
      <c r="L37" s="204">
        <v>3.4344845447249206</v>
      </c>
      <c r="M37" s="204">
        <v>4.2653738541902673</v>
      </c>
      <c r="N37" s="204">
        <v>4.1738676512048682</v>
      </c>
      <c r="O37" s="204">
        <v>3.2148264630735106</v>
      </c>
    </row>
    <row r="38" spans="1:15" s="15" customFormat="1" x14ac:dyDescent="0.3">
      <c r="A38" s="181"/>
      <c r="B38" s="190"/>
      <c r="C38" s="70" t="s">
        <v>4</v>
      </c>
      <c r="D38" s="204">
        <v>6.185426034184716</v>
      </c>
      <c r="E38" s="204">
        <v>11.176157680327355</v>
      </c>
      <c r="F38" s="204">
        <v>12.120962612684739</v>
      </c>
      <c r="G38" s="204">
        <v>21.701266561694055</v>
      </c>
      <c r="H38" s="204">
        <v>24.142885143099356</v>
      </c>
      <c r="I38" s="204">
        <v>29.501088936279444</v>
      </c>
      <c r="J38" s="204">
        <v>30.528512507698899</v>
      </c>
      <c r="K38" s="204">
        <v>27.647665653365024</v>
      </c>
      <c r="L38" s="204">
        <v>18.834523947304326</v>
      </c>
      <c r="M38" s="204">
        <v>14.142367454101935</v>
      </c>
      <c r="N38" s="204">
        <v>8.5606333950350653</v>
      </c>
      <c r="O38" s="204">
        <v>4.7250609983143184</v>
      </c>
    </row>
    <row r="39" spans="1:15" s="15" customFormat="1" x14ac:dyDescent="0.3">
      <c r="A39" s="181"/>
      <c r="B39" s="190"/>
      <c r="C39" s="70" t="s">
        <v>5</v>
      </c>
      <c r="D39" s="204">
        <v>-4.1949436950776402E-2</v>
      </c>
      <c r="E39" s="204">
        <v>0.16414994731316551</v>
      </c>
      <c r="F39" s="204">
        <v>0.85416839042740766</v>
      </c>
      <c r="G39" s="204">
        <v>2.5794835950750938</v>
      </c>
      <c r="H39" s="204">
        <v>2.2815287455471052</v>
      </c>
      <c r="I39" s="204">
        <v>2.3797072191217721</v>
      </c>
      <c r="J39" s="204">
        <v>2.0730701014852824</v>
      </c>
      <c r="K39" s="204">
        <v>1.9362680602225804</v>
      </c>
      <c r="L39" s="204">
        <v>2.4199904579457363</v>
      </c>
      <c r="M39" s="204">
        <v>1.1275220578277345</v>
      </c>
      <c r="N39" s="204">
        <v>0.4131077842534302</v>
      </c>
      <c r="O39" s="204">
        <v>1.4093315735666013E-2</v>
      </c>
    </row>
    <row r="40" spans="1:15" s="15" customFormat="1" x14ac:dyDescent="0.3">
      <c r="A40" s="182"/>
      <c r="B40" s="191"/>
      <c r="C40" s="71" t="s">
        <v>6</v>
      </c>
      <c r="D40" s="79">
        <v>9.5291129958435299</v>
      </c>
      <c r="E40" s="79">
        <v>14.627880832992503</v>
      </c>
      <c r="F40" s="79">
        <v>16.883601365119262</v>
      </c>
      <c r="G40" s="79">
        <v>28.387114293701469</v>
      </c>
      <c r="H40" s="79">
        <v>30.446912988873144</v>
      </c>
      <c r="I40" s="79">
        <v>35.746794684238608</v>
      </c>
      <c r="J40" s="79">
        <v>36.462388163523237</v>
      </c>
      <c r="K40" s="79">
        <v>33.405840812097239</v>
      </c>
      <c r="L40" s="79">
        <v>24.688998949974984</v>
      </c>
      <c r="M40" s="79">
        <v>19.535263366119935</v>
      </c>
      <c r="N40" s="79">
        <v>13.147608830493365</v>
      </c>
      <c r="O40" s="79">
        <v>7.9539807771234949</v>
      </c>
    </row>
    <row r="41" spans="1:15" s="15" customFormat="1" x14ac:dyDescent="0.3">
      <c r="A41" s="106" t="s">
        <v>20</v>
      </c>
      <c r="B41" s="169">
        <v>1</v>
      </c>
      <c r="C41" s="70" t="s">
        <v>3</v>
      </c>
      <c r="D41" s="205">
        <v>0</v>
      </c>
      <c r="E41" s="205">
        <v>0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05">
        <v>0</v>
      </c>
      <c r="N41" s="205">
        <v>0</v>
      </c>
      <c r="O41" s="205">
        <v>0</v>
      </c>
    </row>
    <row r="42" spans="1:15" s="15" customFormat="1" x14ac:dyDescent="0.3">
      <c r="A42" s="106"/>
      <c r="B42" s="169"/>
      <c r="C42" s="70" t="s">
        <v>4</v>
      </c>
      <c r="D42" s="205">
        <v>0</v>
      </c>
      <c r="E42" s="205">
        <v>0</v>
      </c>
      <c r="F42" s="205">
        <v>0</v>
      </c>
      <c r="G42" s="205">
        <v>0</v>
      </c>
      <c r="H42" s="205">
        <v>0</v>
      </c>
      <c r="I42" s="205">
        <v>0</v>
      </c>
      <c r="J42" s="205">
        <v>0</v>
      </c>
      <c r="K42" s="205">
        <v>0</v>
      </c>
      <c r="L42" s="205">
        <v>0</v>
      </c>
      <c r="M42" s="205">
        <v>0</v>
      </c>
      <c r="N42" s="205">
        <v>0</v>
      </c>
      <c r="O42" s="205">
        <v>0</v>
      </c>
    </row>
    <row r="43" spans="1:15" s="15" customFormat="1" x14ac:dyDescent="0.3">
      <c r="A43" s="106"/>
      <c r="B43" s="169"/>
      <c r="C43" s="70" t="s">
        <v>5</v>
      </c>
      <c r="D43" s="205">
        <v>0</v>
      </c>
      <c r="E43" s="205">
        <v>0</v>
      </c>
      <c r="F43" s="205">
        <v>0</v>
      </c>
      <c r="G43" s="205">
        <v>0</v>
      </c>
      <c r="H43" s="205">
        <v>0</v>
      </c>
      <c r="I43" s="205">
        <v>0</v>
      </c>
      <c r="J43" s="205">
        <v>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</row>
    <row r="44" spans="1:15" s="15" customFormat="1" x14ac:dyDescent="0.3">
      <c r="A44" s="106"/>
      <c r="B44" s="169"/>
      <c r="C44" s="71" t="s">
        <v>6</v>
      </c>
      <c r="D44" s="79">
        <v>183.92976313199998</v>
      </c>
      <c r="E44" s="79">
        <v>178.00435125199999</v>
      </c>
      <c r="F44" s="79">
        <v>184.240890662</v>
      </c>
      <c r="G44" s="79">
        <v>168.70607227399998</v>
      </c>
      <c r="H44" s="79">
        <v>188.89516008199999</v>
      </c>
      <c r="I44" s="79">
        <v>200.21718370199997</v>
      </c>
      <c r="J44" s="79">
        <v>193.29392719799998</v>
      </c>
      <c r="K44" s="79">
        <v>187.369797538</v>
      </c>
      <c r="L44" s="79">
        <v>182.51050954800002</v>
      </c>
      <c r="M44" s="79">
        <v>192.77325969599997</v>
      </c>
      <c r="N44" s="79">
        <v>190.51600387400001</v>
      </c>
      <c r="O44" s="79">
        <v>168.32507006</v>
      </c>
    </row>
    <row r="45" spans="1:15" s="15" customFormat="1" x14ac:dyDescent="0.3">
      <c r="A45" s="121" t="s">
        <v>21</v>
      </c>
      <c r="B45" s="169">
        <v>1</v>
      </c>
      <c r="C45" s="70" t="s">
        <v>3</v>
      </c>
      <c r="D45" s="204">
        <v>257.18356767999995</v>
      </c>
      <c r="E45" s="204">
        <v>288.57912375999996</v>
      </c>
      <c r="F45" s="204">
        <v>247.06643148000001</v>
      </c>
      <c r="G45" s="204">
        <v>252.33772197999997</v>
      </c>
      <c r="H45" s="204">
        <v>275.32220913999998</v>
      </c>
      <c r="I45" s="204">
        <v>249.78852147999996</v>
      </c>
      <c r="J45" s="204">
        <v>255.42270125999997</v>
      </c>
      <c r="K45" s="204">
        <v>276.25448817999995</v>
      </c>
      <c r="L45" s="204">
        <v>272.61880591999994</v>
      </c>
      <c r="M45" s="204">
        <v>268.40377042</v>
      </c>
      <c r="N45" s="204">
        <v>283.43336469999997</v>
      </c>
      <c r="O45" s="204">
        <v>240.85453802000001</v>
      </c>
    </row>
    <row r="46" spans="1:15" s="15" customFormat="1" x14ac:dyDescent="0.3">
      <c r="A46" s="121"/>
      <c r="B46" s="169"/>
      <c r="C46" s="70" t="s">
        <v>4</v>
      </c>
      <c r="D46" s="204">
        <v>23.516246915999997</v>
      </c>
      <c r="E46" s="204">
        <v>24.317464154</v>
      </c>
      <c r="F46" s="204">
        <v>25.231375917999998</v>
      </c>
      <c r="G46" s="204">
        <v>25.566752119999997</v>
      </c>
      <c r="H46" s="204">
        <v>22.448184982000001</v>
      </c>
      <c r="I46" s="204">
        <v>22.938867453999993</v>
      </c>
      <c r="J46" s="204">
        <v>22.689618599999999</v>
      </c>
      <c r="K46" s="204">
        <v>19.697448926</v>
      </c>
      <c r="L46" s="204">
        <v>20.098466383999998</v>
      </c>
      <c r="M46" s="204">
        <v>23.703886149999995</v>
      </c>
      <c r="N46" s="204">
        <v>23.035092809999998</v>
      </c>
      <c r="O46" s="204">
        <v>22.769801491999996</v>
      </c>
    </row>
    <row r="47" spans="1:15" s="15" customFormat="1" x14ac:dyDescent="0.3">
      <c r="A47" s="121"/>
      <c r="B47" s="169"/>
      <c r="C47" s="70" t="s">
        <v>5</v>
      </c>
      <c r="D47" s="205">
        <v>0</v>
      </c>
      <c r="E47" s="205">
        <v>0</v>
      </c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05">
        <v>0</v>
      </c>
      <c r="N47" s="205">
        <v>0</v>
      </c>
      <c r="O47" s="205">
        <v>0</v>
      </c>
    </row>
    <row r="48" spans="1:15" s="15" customFormat="1" x14ac:dyDescent="0.3">
      <c r="A48" s="121"/>
      <c r="B48" s="169"/>
      <c r="C48" s="71" t="s">
        <v>6</v>
      </c>
      <c r="D48" s="205">
        <v>0</v>
      </c>
      <c r="E48" s="205">
        <v>0</v>
      </c>
      <c r="F48" s="205">
        <v>0</v>
      </c>
      <c r="G48" s="205">
        <v>0</v>
      </c>
      <c r="H48" s="205">
        <v>0</v>
      </c>
      <c r="I48" s="205">
        <v>0</v>
      </c>
      <c r="J48" s="205">
        <v>0</v>
      </c>
      <c r="K48" s="205">
        <v>0</v>
      </c>
      <c r="L48" s="205">
        <v>0</v>
      </c>
      <c r="M48" s="205">
        <v>0</v>
      </c>
      <c r="N48" s="205">
        <v>0</v>
      </c>
      <c r="O48" s="205">
        <v>0</v>
      </c>
    </row>
    <row r="49" spans="1:17" s="15" customFormat="1" x14ac:dyDescent="0.3">
      <c r="A49" s="106" t="s">
        <v>22</v>
      </c>
      <c r="B49" s="169">
        <v>1</v>
      </c>
      <c r="C49" s="70" t="s">
        <v>3</v>
      </c>
      <c r="D49" s="205">
        <v>0</v>
      </c>
      <c r="E49" s="205">
        <v>0</v>
      </c>
      <c r="F49" s="205">
        <v>0</v>
      </c>
      <c r="G49" s="205">
        <v>0</v>
      </c>
      <c r="H49" s="204">
        <v>3.7723512060642239</v>
      </c>
      <c r="I49" s="204">
        <v>3.8914609177112576</v>
      </c>
      <c r="J49" s="204">
        <v>3.7948561108112333</v>
      </c>
      <c r="K49" s="204">
        <v>3.844379329919815</v>
      </c>
      <c r="L49" s="204">
        <v>3.8024651601314541</v>
      </c>
      <c r="M49" s="204">
        <v>3.8453996832370754</v>
      </c>
      <c r="N49" s="205">
        <v>0</v>
      </c>
      <c r="O49" s="205">
        <v>0</v>
      </c>
    </row>
    <row r="50" spans="1:17" s="15" customFormat="1" x14ac:dyDescent="0.3">
      <c r="A50" s="106"/>
      <c r="B50" s="169"/>
      <c r="C50" s="70" t="s">
        <v>4</v>
      </c>
      <c r="D50" s="205">
        <v>0</v>
      </c>
      <c r="E50" s="205">
        <v>0</v>
      </c>
      <c r="F50" s="205">
        <v>0</v>
      </c>
      <c r="G50" s="205">
        <v>0</v>
      </c>
      <c r="H50" s="204">
        <v>2.1665250689983369</v>
      </c>
      <c r="I50" s="204">
        <v>1.521488497853279</v>
      </c>
      <c r="J50" s="204">
        <v>1.1738890532255173</v>
      </c>
      <c r="K50" s="204">
        <v>1.1721261122226714</v>
      </c>
      <c r="L50" s="204">
        <v>1.1769446004629134</v>
      </c>
      <c r="M50" s="204">
        <v>1.1780759598016739</v>
      </c>
      <c r="N50" s="205">
        <v>0</v>
      </c>
      <c r="O50" s="205">
        <v>0</v>
      </c>
    </row>
    <row r="51" spans="1:17" s="15" customFormat="1" x14ac:dyDescent="0.3">
      <c r="A51" s="106"/>
      <c r="B51" s="169"/>
      <c r="C51" s="70" t="s">
        <v>5</v>
      </c>
      <c r="D51" s="205">
        <v>0</v>
      </c>
      <c r="E51" s="205">
        <v>0</v>
      </c>
      <c r="F51" s="205"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0</v>
      </c>
      <c r="N51" s="205">
        <v>0</v>
      </c>
      <c r="O51" s="205">
        <v>0</v>
      </c>
    </row>
    <row r="52" spans="1:17" s="15" customFormat="1" x14ac:dyDescent="0.3">
      <c r="A52" s="106"/>
      <c r="B52" s="169"/>
      <c r="C52" s="71" t="s">
        <v>6</v>
      </c>
      <c r="D52" s="79">
        <v>0</v>
      </c>
      <c r="E52" s="79">
        <v>0</v>
      </c>
      <c r="F52" s="79">
        <v>0</v>
      </c>
      <c r="G52" s="79">
        <v>0</v>
      </c>
      <c r="H52" s="205">
        <v>0</v>
      </c>
      <c r="I52" s="205">
        <v>0</v>
      </c>
      <c r="J52" s="205">
        <v>0</v>
      </c>
      <c r="K52" s="205">
        <v>0</v>
      </c>
      <c r="L52" s="205">
        <v>0</v>
      </c>
      <c r="M52" s="205">
        <v>0</v>
      </c>
      <c r="N52" s="79">
        <v>0</v>
      </c>
      <c r="O52" s="79">
        <v>0</v>
      </c>
    </row>
    <row r="53" spans="1:17" s="15" customFormat="1" ht="14.4" customHeight="1" x14ac:dyDescent="0.3">
      <c r="A53" s="106" t="s">
        <v>24</v>
      </c>
      <c r="B53" s="169">
        <v>1</v>
      </c>
      <c r="C53" s="70" t="s">
        <v>3</v>
      </c>
      <c r="D53" s="205">
        <v>0</v>
      </c>
      <c r="E53" s="205">
        <v>0</v>
      </c>
      <c r="F53" s="205">
        <v>0</v>
      </c>
      <c r="G53" s="205">
        <v>0</v>
      </c>
      <c r="H53" s="205">
        <v>0</v>
      </c>
      <c r="I53" s="205">
        <v>0</v>
      </c>
      <c r="J53" s="205">
        <v>0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</row>
    <row r="54" spans="1:17" s="15" customFormat="1" x14ac:dyDescent="0.3">
      <c r="A54" s="106"/>
      <c r="B54" s="169"/>
      <c r="C54" s="70" t="s">
        <v>4</v>
      </c>
      <c r="D54" s="205">
        <v>0</v>
      </c>
      <c r="E54" s="205">
        <v>0</v>
      </c>
      <c r="F54" s="205">
        <v>0</v>
      </c>
      <c r="G54" s="205">
        <v>0</v>
      </c>
      <c r="H54" s="205">
        <v>0</v>
      </c>
      <c r="I54" s="205">
        <v>0</v>
      </c>
      <c r="J54" s="205">
        <v>0</v>
      </c>
      <c r="K54" s="205">
        <v>0</v>
      </c>
      <c r="L54" s="205">
        <v>0</v>
      </c>
      <c r="M54" s="205">
        <v>0</v>
      </c>
      <c r="N54" s="205">
        <v>0</v>
      </c>
      <c r="O54" s="205">
        <v>0</v>
      </c>
    </row>
    <row r="55" spans="1:17" s="15" customFormat="1" x14ac:dyDescent="0.3">
      <c r="A55" s="106"/>
      <c r="B55" s="169"/>
      <c r="C55" s="70" t="s">
        <v>5</v>
      </c>
      <c r="D55" s="205">
        <v>0</v>
      </c>
      <c r="E55" s="205">
        <v>0</v>
      </c>
      <c r="F55" s="205">
        <v>0</v>
      </c>
      <c r="G55" s="205">
        <v>0</v>
      </c>
      <c r="H55" s="205">
        <v>0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</row>
    <row r="56" spans="1:17" s="15" customFormat="1" x14ac:dyDescent="0.3">
      <c r="A56" s="106"/>
      <c r="B56" s="169"/>
      <c r="C56" s="71" t="s">
        <v>6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</row>
    <row r="57" spans="1:17" s="15" customFormat="1" ht="14.4" customHeight="1" x14ac:dyDescent="0.3">
      <c r="A57" s="122" t="s">
        <v>23</v>
      </c>
      <c r="B57" s="169">
        <v>1</v>
      </c>
      <c r="C57" s="70" t="s">
        <v>3</v>
      </c>
      <c r="D57" s="204">
        <v>0</v>
      </c>
      <c r="E57" s="204">
        <v>0</v>
      </c>
      <c r="F57" s="204">
        <v>0</v>
      </c>
      <c r="G57" s="204">
        <v>20.521206094139298</v>
      </c>
      <c r="H57" s="204">
        <v>21.340945745691979</v>
      </c>
      <c r="I57" s="204">
        <v>32.343806531991866</v>
      </c>
      <c r="J57" s="204">
        <v>37.299307022968655</v>
      </c>
      <c r="K57" s="204">
        <v>37.413347285690243</v>
      </c>
      <c r="L57" s="204">
        <v>41.176075484177453</v>
      </c>
      <c r="M57" s="204">
        <v>36.044571998735144</v>
      </c>
      <c r="N57" s="204">
        <v>20.196793598606156</v>
      </c>
      <c r="O57" s="204">
        <v>0</v>
      </c>
    </row>
    <row r="58" spans="1:17" s="15" customFormat="1" x14ac:dyDescent="0.3">
      <c r="A58" s="122"/>
      <c r="B58" s="169"/>
      <c r="C58" s="70" t="s">
        <v>4</v>
      </c>
      <c r="D58" s="204">
        <v>0</v>
      </c>
      <c r="E58" s="204">
        <v>0</v>
      </c>
      <c r="F58" s="204">
        <v>0</v>
      </c>
      <c r="G58" s="204">
        <v>4.8297132801331371</v>
      </c>
      <c r="H58" s="204">
        <v>5.6674071437033522</v>
      </c>
      <c r="I58" s="204">
        <v>7.3320236535190872</v>
      </c>
      <c r="J58" s="204">
        <v>7.3166952178402793</v>
      </c>
      <c r="K58" s="204">
        <v>7.5152018109540428</v>
      </c>
      <c r="L58" s="204">
        <v>7.4734816528198369</v>
      </c>
      <c r="M58" s="204">
        <v>5.9578195337601878</v>
      </c>
      <c r="N58" s="204">
        <v>2.5740988436260257</v>
      </c>
      <c r="O58" s="204">
        <v>0</v>
      </c>
    </row>
    <row r="59" spans="1:17" s="15" customFormat="1" x14ac:dyDescent="0.3">
      <c r="A59" s="122"/>
      <c r="B59" s="169"/>
      <c r="C59" s="70" t="s">
        <v>5</v>
      </c>
      <c r="D59" s="204">
        <v>0</v>
      </c>
      <c r="E59" s="204">
        <v>0</v>
      </c>
      <c r="F59" s="204">
        <v>0</v>
      </c>
      <c r="G59" s="204">
        <v>0.66244138185272461</v>
      </c>
      <c r="H59" s="204">
        <v>1.0047929927018999</v>
      </c>
      <c r="I59" s="204">
        <v>1.3549345373374262</v>
      </c>
      <c r="J59" s="204">
        <v>1.6289197346664051</v>
      </c>
      <c r="K59" s="204">
        <v>1.3367510842224242</v>
      </c>
      <c r="L59" s="204">
        <v>1.2918654543408745</v>
      </c>
      <c r="M59" s="204">
        <v>0.74636071259950199</v>
      </c>
      <c r="N59" s="204">
        <v>0.29300943299951326</v>
      </c>
      <c r="O59" s="204">
        <v>0</v>
      </c>
    </row>
    <row r="60" spans="1:17" s="15" customFormat="1" x14ac:dyDescent="0.3">
      <c r="A60" s="122"/>
      <c r="B60" s="169"/>
      <c r="C60" s="71" t="s">
        <v>6</v>
      </c>
      <c r="D60" s="79">
        <v>0</v>
      </c>
      <c r="E60" s="79">
        <v>0</v>
      </c>
      <c r="F60" s="79">
        <v>0</v>
      </c>
      <c r="G60" s="79">
        <v>26.013360756125159</v>
      </c>
      <c r="H60" s="79">
        <v>28.013145882097234</v>
      </c>
      <c r="I60" s="79">
        <v>41.030764722848382</v>
      </c>
      <c r="J60" s="79">
        <v>46.244921975475336</v>
      </c>
      <c r="K60" s="79">
        <v>46.265300180866717</v>
      </c>
      <c r="L60" s="79">
        <v>49.94142259133816</v>
      </c>
      <c r="M60" s="79">
        <v>42.748752245094835</v>
      </c>
      <c r="N60" s="79">
        <v>23.063901875231696</v>
      </c>
      <c r="O60" s="79">
        <v>0</v>
      </c>
    </row>
    <row r="61" spans="1:17" s="15" customFormat="1" x14ac:dyDescent="0.3">
      <c r="A61" s="196" t="s">
        <v>53</v>
      </c>
      <c r="B61" s="197"/>
      <c r="C61" s="57" t="s">
        <v>3</v>
      </c>
      <c r="D61" s="56">
        <v>332.24830337613156</v>
      </c>
      <c r="E61" s="56">
        <v>366.82493656766059</v>
      </c>
      <c r="F61" s="56">
        <v>326.1893393693008</v>
      </c>
      <c r="G61" s="56">
        <v>367.05499277560756</v>
      </c>
      <c r="H61" s="56">
        <v>407.61007194251584</v>
      </c>
      <c r="I61" s="56">
        <v>475.80925208164365</v>
      </c>
      <c r="J61" s="56">
        <v>496.34708848731981</v>
      </c>
      <c r="K61" s="56">
        <v>522.48920628572478</v>
      </c>
      <c r="L61" s="56">
        <v>524.56477889768894</v>
      </c>
      <c r="M61" s="56">
        <v>427.48423078828404</v>
      </c>
      <c r="N61" s="56">
        <v>400.17431740558646</v>
      </c>
      <c r="O61" s="56">
        <v>301.11364839499225</v>
      </c>
    </row>
    <row r="62" spans="1:17" s="15" customFormat="1" x14ac:dyDescent="0.3">
      <c r="A62" s="198"/>
      <c r="B62" s="199"/>
      <c r="C62" s="57" t="s">
        <v>4</v>
      </c>
      <c r="D62" s="56">
        <v>85.533701508373824</v>
      </c>
      <c r="E62" s="56">
        <v>93.034397769896714</v>
      </c>
      <c r="F62" s="56">
        <v>94.720069405305551</v>
      </c>
      <c r="G62" s="56">
        <v>87.077731505764504</v>
      </c>
      <c r="H62" s="56">
        <v>106.4956206042898</v>
      </c>
      <c r="I62" s="56">
        <v>140.00508576311987</v>
      </c>
      <c r="J62" s="56">
        <v>138.61639573164265</v>
      </c>
      <c r="K62" s="56">
        <v>124.93904981087881</v>
      </c>
      <c r="L62" s="56">
        <v>118.07096154815305</v>
      </c>
      <c r="M62" s="56">
        <v>105.07064701341136</v>
      </c>
      <c r="N62" s="56">
        <v>97.41733046597345</v>
      </c>
      <c r="O62" s="56">
        <v>81.060128872229825</v>
      </c>
    </row>
    <row r="63" spans="1:17" s="15" customFormat="1" x14ac:dyDescent="0.3">
      <c r="A63" s="198"/>
      <c r="B63" s="199"/>
      <c r="C63" s="57" t="s">
        <v>5</v>
      </c>
      <c r="D63" s="56">
        <v>93.859293310966137</v>
      </c>
      <c r="E63" s="56">
        <v>71.913106593007583</v>
      </c>
      <c r="F63" s="56">
        <v>69.539031096218267</v>
      </c>
      <c r="G63" s="56">
        <v>71.176112762950197</v>
      </c>
      <c r="H63" s="56">
        <v>103.8905260263475</v>
      </c>
      <c r="I63" s="56">
        <v>114.76658060897682</v>
      </c>
      <c r="J63" s="56">
        <v>112.74014426074906</v>
      </c>
      <c r="K63" s="56">
        <v>113.97884015313198</v>
      </c>
      <c r="L63" s="56">
        <v>104.00675532115592</v>
      </c>
      <c r="M63" s="56">
        <v>104.75876876331256</v>
      </c>
      <c r="N63" s="56">
        <v>90.621773752681023</v>
      </c>
      <c r="O63" s="56">
        <v>92.676154798620487</v>
      </c>
    </row>
    <row r="64" spans="1:17" s="15" customFormat="1" x14ac:dyDescent="0.3">
      <c r="A64" s="200"/>
      <c r="B64" s="201"/>
      <c r="C64" s="57" t="s">
        <v>6</v>
      </c>
      <c r="D64" s="56">
        <v>511.64129819547156</v>
      </c>
      <c r="E64" s="56">
        <v>531.77244093056493</v>
      </c>
      <c r="F64" s="56">
        <v>490.44843987082459</v>
      </c>
      <c r="G64" s="56">
        <v>525.30883704432222</v>
      </c>
      <c r="H64" s="56">
        <v>617.9962185731531</v>
      </c>
      <c r="I64" s="56">
        <v>730.58091845374031</v>
      </c>
      <c r="J64" s="56">
        <v>747.70362847971148</v>
      </c>
      <c r="K64" s="56">
        <v>761.40709624973556</v>
      </c>
      <c r="L64" s="56">
        <v>746.64249576699785</v>
      </c>
      <c r="M64" s="56">
        <v>637.31364656500796</v>
      </c>
      <c r="N64" s="56">
        <v>588.21342162424094</v>
      </c>
      <c r="O64" s="56">
        <v>474.84993206584255</v>
      </c>
      <c r="Q64" s="105"/>
    </row>
    <row r="65" spans="1:15" s="15" customFormat="1" x14ac:dyDescent="0.3">
      <c r="A65" s="14"/>
      <c r="B65" s="14"/>
      <c r="C65" s="24"/>
      <c r="K65" s="16"/>
    </row>
    <row r="66" spans="1:15" s="15" customFormat="1" ht="25.8" customHeight="1" x14ac:dyDescent="0.3">
      <c r="A66" s="120" t="s">
        <v>54</v>
      </c>
      <c r="B66" s="120"/>
      <c r="C66" s="120"/>
      <c r="D66" s="56">
        <v>518.0297618625716</v>
      </c>
      <c r="E66" s="56">
        <v>538.30024735478491</v>
      </c>
      <c r="F66" s="56">
        <v>496.67234886730461</v>
      </c>
      <c r="G66" s="56">
        <v>532.11535874710216</v>
      </c>
      <c r="H66" s="56">
        <v>625.0536702885131</v>
      </c>
      <c r="I66" s="56">
        <v>740.48227205704029</v>
      </c>
      <c r="J66" s="56">
        <v>756.13374372681153</v>
      </c>
      <c r="K66" s="56">
        <v>770.12656899119554</v>
      </c>
      <c r="L66" s="56">
        <v>753.66286086637786</v>
      </c>
      <c r="M66" s="56">
        <v>645.78565004770792</v>
      </c>
      <c r="N66" s="56">
        <v>595.37011739882098</v>
      </c>
      <c r="O66" s="56">
        <v>481.30092335940253</v>
      </c>
    </row>
    <row r="67" spans="1:15" s="15" customFormat="1" x14ac:dyDescent="0.3">
      <c r="A67" s="14"/>
      <c r="B67" s="14"/>
      <c r="C67" s="24"/>
      <c r="K67" s="16"/>
    </row>
    <row r="68" spans="1:15" s="15" customFormat="1" x14ac:dyDescent="0.3">
      <c r="A68" s="14"/>
      <c r="B68" s="14"/>
      <c r="C68" s="14"/>
      <c r="K68" s="16"/>
    </row>
    <row r="69" spans="1:15" x14ac:dyDescent="0.3">
      <c r="A69" s="192" t="s">
        <v>8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4"/>
    </row>
    <row r="70" spans="1:15" x14ac:dyDescent="0.3">
      <c r="A70" s="195" t="s">
        <v>9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</row>
  </sheetData>
  <mergeCells count="33">
    <mergeCell ref="B4:O4"/>
    <mergeCell ref="A11:A14"/>
    <mergeCell ref="A23:B26"/>
    <mergeCell ref="A15:A18"/>
    <mergeCell ref="B15:B18"/>
    <mergeCell ref="A19:A22"/>
    <mergeCell ref="B19:B22"/>
    <mergeCell ref="B11:B14"/>
    <mergeCell ref="B41:B44"/>
    <mergeCell ref="B7:B10"/>
    <mergeCell ref="A7:A10"/>
    <mergeCell ref="A69:O69"/>
    <mergeCell ref="A70:O70"/>
    <mergeCell ref="B45:B48"/>
    <mergeCell ref="A45:A48"/>
    <mergeCell ref="A61:B64"/>
    <mergeCell ref="A53:A56"/>
    <mergeCell ref="A41:A44"/>
    <mergeCell ref="A57:A60"/>
    <mergeCell ref="A66:C66"/>
    <mergeCell ref="A1:O1"/>
    <mergeCell ref="A2:O2"/>
    <mergeCell ref="A3:O3"/>
    <mergeCell ref="A29:A32"/>
    <mergeCell ref="B29:B32"/>
    <mergeCell ref="A33:A36"/>
    <mergeCell ref="B33:B36"/>
    <mergeCell ref="A37:A40"/>
    <mergeCell ref="B37:B40"/>
    <mergeCell ref="A49:A52"/>
    <mergeCell ref="B49:B52"/>
    <mergeCell ref="B53:B56"/>
    <mergeCell ref="B57:B60"/>
  </mergeCells>
  <pageMargins left="0.75" right="0.75" top="1" bottom="1" header="0.5" footer="0.5"/>
  <pageSetup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SCE 2024 DR Allocations</vt:lpstr>
      <vt:lpstr>SCE 2024 DR Allocations wDLF</vt:lpstr>
      <vt:lpstr>SCE 2025 DR Allocations</vt:lpstr>
      <vt:lpstr>SCE 2025 DR Allocations wDLF</vt:lpstr>
      <vt:lpstr>SCE 2026 DR Allocations</vt:lpstr>
      <vt:lpstr>SCE 2026 DR Allocations wDLF</vt:lpstr>
      <vt:lpstr>'SCE 2024 DR Allocations'!Print_Area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Guishar</dc:creator>
  <cp:lastModifiedBy>Guishar, Natalie</cp:lastModifiedBy>
  <cp:lastPrinted>2023-07-11T02:23:39Z</cp:lastPrinted>
  <dcterms:created xsi:type="dcterms:W3CDTF">2020-06-22T21:52:35Z</dcterms:created>
  <dcterms:modified xsi:type="dcterms:W3CDTF">2023-07-11T05:12:26Z</dcterms:modified>
</cp:coreProperties>
</file>