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sce.eix.com\workgroup\ESM3\planning\RA Compliance\RA Compliance Filings\2024 Month-Ahead RA Compliance Filings\2024-11 MA November\T30\"/>
    </mc:Choice>
  </mc:AlternateContent>
  <xr:revisionPtr revIDLastSave="0" documentId="13_ncr:1_{5A58DA72-EC29-4055-BBAD-FDABE80CC5CF}" xr6:coauthVersionLast="47" xr6:coauthVersionMax="47" xr10:uidLastSave="{00000000-0000-0000-0000-000000000000}"/>
  <bookViews>
    <workbookView xWindow="22932" yWindow="-108" windowWidth="23256" windowHeight="12576" xr2:uid="{00000000-000D-0000-FFFF-FFFF00000000}"/>
  </bookViews>
  <sheets>
    <sheet name="IOU Excess Resources Report" sheetId="3" r:id="rId1"/>
    <sheet name="Daily Imports" sheetId="4" r:id="rId2"/>
  </sheets>
  <definedNames>
    <definedName name="_xlnm._FilterDatabase" localSheetId="0" hidden="1">'IOU Excess Resources Report'!$B$24:$J$37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4" l="1"/>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c r="H21" i="3" l="1"/>
  <c r="H33" i="3"/>
  <c r="G21" i="3"/>
  <c r="F21" i="3" l="1"/>
  <c r="E21" i="3"/>
  <c r="D21" i="3"/>
  <c r="G33" i="3"/>
  <c r="F33" i="3"/>
  <c r="E33" i="3"/>
  <c r="D33" i="3"/>
  <c r="H37" i="3"/>
  <c r="G37" i="3"/>
  <c r="F37" i="3"/>
  <c r="E37" i="3"/>
  <c r="D37" i="3"/>
  <c r="F39" i="3" l="1"/>
  <c r="G39" i="3" l="1"/>
  <c r="H40" i="3" l="1"/>
  <c r="G40" i="3"/>
  <c r="F40" i="3"/>
  <c r="E40" i="3"/>
  <c r="D40" i="3"/>
  <c r="E39" i="3"/>
  <c r="F42" i="3" l="1"/>
  <c r="E42" i="3"/>
  <c r="G42" i="3"/>
  <c r="H42" i="3"/>
  <c r="D39" i="3"/>
  <c r="D41" i="3" s="1"/>
  <c r="F41" i="3"/>
  <c r="E41" i="3"/>
  <c r="G41" i="3"/>
  <c r="H39" i="3"/>
  <c r="D42" i="3"/>
  <c r="H41" i="3" l="1"/>
</calcChain>
</file>

<file path=xl/sharedStrings.xml><?xml version="1.0" encoding="utf-8"?>
<sst xmlns="http://schemas.openxmlformats.org/spreadsheetml/2006/main" count="80" uniqueCount="60">
  <si>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</si>
  <si>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</si>
  <si>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</si>
  <si>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</si>
  <si>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</si>
  <si>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</si>
  <si>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</si>
  <si>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</si>
  <si>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</si>
  <si>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</si>
  <si>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</si>
  <si>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</si>
  <si>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</si>
  <si>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</si>
  <si>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</si>
  <si>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</si>
  <si>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</si>
  <si>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</si>
  <si>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</si>
  <si>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</si>
  <si>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</si>
  <si>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</si>
  <si>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</si>
  <si>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</si>
  <si>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</si>
  <si>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</si>
  <si>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</si>
  <si>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</si>
  <si>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</si>
  <si>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</si>
  <si>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</si>
  <si>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</si>
  <si>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</si>
  <si>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</si>
  <si>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</si>
  <si>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Southern California Edison</t>
  </si>
  <si>
    <t>RA-only</t>
  </si>
  <si>
    <t>Toll</t>
  </si>
  <si>
    <t>D.21-12-015</t>
  </si>
  <si>
    <t>ELRP</t>
  </si>
  <si>
    <t>ELRP Ex Ante Forecast (MW)</t>
  </si>
  <si>
    <t>ELRP Enrollement</t>
  </si>
  <si>
    <t>On the Supply Plan</t>
  </si>
  <si>
    <t>Not on the Supply Plan (Proxy)</t>
  </si>
  <si>
    <r>
      <rPr>
        <b/>
        <sz val="11"/>
        <color theme="1"/>
        <rFont val="Calibri"/>
        <family val="2"/>
        <scheme val="minor"/>
      </rPr>
      <t>2. Excess Resources from IOU Portfolio Above 17% PRM</t>
    </r>
    <r>
      <rPr>
        <sz val="11"/>
        <color theme="1"/>
        <rFont val="Calibri"/>
        <family val="2"/>
        <scheme val="minor"/>
      </rPr>
      <t>: Report any additional "excess resources" above the IOU's 15% PRM requirement being applied to CAM for each month.</t>
    </r>
  </si>
  <si>
    <t>Forecast Method: Ex Ante (1-in-2); Enrollment projection as of 4/15/24</t>
  </si>
  <si>
    <t>2. Excess Resources from IOU Portfolio Above 17% PRM</t>
  </si>
  <si>
    <t>Total resources available as incremental above 17% RA requirement (i.e., progress toward the IOU's incremental effective PRM target)</t>
  </si>
  <si>
    <t>Reflects customer-reported nominations as of April 19, 2024 for all ELRP subgroups.</t>
  </si>
  <si>
    <t>Excess above 17% PRM</t>
  </si>
  <si>
    <t>Proxy RA</t>
  </si>
  <si>
    <t>Reliability OIR Procurement</t>
  </si>
  <si>
    <t>Proxy RA - not on the supply plans</t>
  </si>
  <si>
    <t>As-available</t>
  </si>
  <si>
    <t>Various</t>
  </si>
  <si>
    <t>Daily Import (on-peak)</t>
  </si>
  <si>
    <t>Pls refer to Daily Imports tab</t>
  </si>
  <si>
    <t>Daily Import (On-peak)</t>
  </si>
  <si>
    <t>Daily Total</t>
  </si>
  <si>
    <t>*on-peak block: HE 07 to HE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</si>
</sst>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m/d;@"/>
  </numFmts>
  <fonts count="11"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11"/>
      <color theme="1"/>
      <name val="Calibri"/>
      <family val="2"/>
      <scheme val="minor"/>
    </font>
    <font>
      <sz val="8"/>
      <name val="Calibri"/>
      <family val="2"/>
      <scheme val="minor"/>
    </font>
    <font>
      <sz val="11"/>
      <color rgb="FF00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43" fontId="8" fillId="0" borderId="0" applyFont="0" applyFill="0" applyBorder="0" applyAlignment="0" applyProtection="0"/>
  </cellStyleXfs>
  <cellXfs count="146">
    <xf numFmtId="0" fontId="0" fillId="0" borderId="0" xfId="0"/>
    <xf numFmtId="0" fontId="0" fillId="0" borderId="0" xfId="0" applyAlignment="1">
      <alignment wrapText="1"/>
    </xf>
    <xf numFmtId="0" fontId="1" fillId="0" borderId="0" xfId="0" applyFont="1"/>
    <xf numFmtId="0" fontId="5" fillId="0" borderId="0" xfId="0" applyFont="1"/>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13" xfId="0" applyFont="1" applyFill="1" applyBorder="1" applyAlignment="1">
      <alignment horizontal="right"/>
    </xf>
    <xf numFmtId="0" fontId="0" fillId="0" borderId="0" xfId="0" applyFill="1"/>
    <xf numFmtId="0" fontId="3" fillId="0" borderId="0" xfId="0" applyFont="1" applyBorder="1"/>
    <xf numFmtId="0" fontId="1" fillId="6" borderId="23" xfId="0" applyFont="1" applyFill="1" applyBorder="1"/>
    <xf numFmtId="0" fontId="1" fillId="6" borderId="24" xfId="0" applyFont="1" applyFill="1" applyBorder="1"/>
    <xf numFmtId="0" fontId="1" fillId="6" borderId="14" xfId="0" applyFont="1" applyFill="1" applyBorder="1"/>
    <xf numFmtId="0" fontId="1" fillId="6" borderId="26" xfId="0" applyFont="1" applyFill="1" applyBorder="1"/>
    <xf numFmtId="0" fontId="0" fillId="0" borderId="0" xfId="0" applyFill="1" applyBorder="1"/>
    <xf numFmtId="0" fontId="3" fillId="0" borderId="0" xfId="0" applyFont="1" applyFill="1" applyBorder="1"/>
    <xf numFmtId="0" fontId="7" fillId="7" borderId="8" xfId="0" applyFont="1" applyFill="1" applyBorder="1" applyAlignment="1">
      <alignment horizontal="center"/>
    </xf>
    <xf numFmtId="17" fontId="7" fillId="7" borderId="9" xfId="0" applyNumberFormat="1" applyFont="1" applyFill="1" applyBorder="1" applyAlignment="1">
      <alignment horizontal="center"/>
    </xf>
    <xf numFmtId="0" fontId="7" fillId="7" borderId="10" xfId="0" applyFont="1" applyFill="1" applyBorder="1" applyAlignment="1">
      <alignment horizontal="center" wrapText="1"/>
    </xf>
    <xf numFmtId="0" fontId="6" fillId="9" borderId="17" xfId="0" applyFont="1" applyFill="1" applyBorder="1" applyAlignment="1">
      <alignment horizontal="right"/>
    </xf>
    <xf numFmtId="0" fontId="0" fillId="9" borderId="33" xfId="0" applyFill="1" applyBorder="1"/>
    <xf numFmtId="0" fontId="7" fillId="7" borderId="34" xfId="0" applyFont="1" applyFill="1" applyBorder="1" applyAlignment="1">
      <alignment horizontal="center" wrapText="1"/>
    </xf>
    <xf numFmtId="0" fontId="3" fillId="9" borderId="36" xfId="0" applyFont="1" applyFill="1" applyBorder="1"/>
    <xf numFmtId="0" fontId="0" fillId="9" borderId="38" xfId="0" applyFill="1" applyBorder="1"/>
    <xf numFmtId="0" fontId="7" fillId="7" borderId="40" xfId="0" applyFont="1" applyFill="1" applyBorder="1" applyAlignment="1">
      <alignment horizontal="center" wrapText="1"/>
    </xf>
    <xf numFmtId="17" fontId="7" fillId="7" borderId="34" xfId="0" applyNumberFormat="1" applyFont="1" applyFill="1" applyBorder="1" applyAlignment="1">
      <alignment horizontal="center"/>
    </xf>
    <xf numFmtId="1" fontId="1" fillId="0" borderId="0" xfId="0" applyNumberFormat="1" applyFont="1" applyFill="1" applyBorder="1" applyAlignment="1">
      <alignment horizontal="right"/>
    </xf>
    <xf numFmtId="0" fontId="6" fillId="0" borderId="0" xfId="0" applyFont="1" applyFill="1" applyBorder="1" applyAlignment="1">
      <alignment horizontal="right"/>
    </xf>
    <xf numFmtId="0" fontId="0" fillId="0" borderId="20" xfId="0" applyFont="1" applyBorder="1" applyAlignment="1">
      <alignment horizontal="center"/>
    </xf>
    <xf numFmtId="0" fontId="0" fillId="0" borderId="21" xfId="0" applyFont="1" applyBorder="1" applyAlignment="1">
      <alignment horizontal="center"/>
    </xf>
    <xf numFmtId="0" fontId="1" fillId="2" borderId="14" xfId="0" applyFont="1" applyFill="1" applyBorder="1"/>
    <xf numFmtId="0" fontId="0" fillId="2" borderId="39" xfId="0" applyFill="1" applyBorder="1"/>
    <xf numFmtId="0" fontId="0" fillId="2" borderId="26" xfId="0" applyFill="1" applyBorder="1"/>
    <xf numFmtId="17" fontId="4" fillId="0" borderId="0" xfId="0" applyNumberFormat="1" applyFont="1" applyFill="1" applyBorder="1" applyAlignment="1">
      <alignment vertical="center"/>
    </xf>
    <xf numFmtId="3" fontId="1" fillId="8" borderId="35" xfId="0" applyNumberFormat="1" applyFont="1" applyFill="1" applyBorder="1" applyAlignment="1">
      <alignment horizontal="right"/>
    </xf>
    <xf numFmtId="3" fontId="1" fillId="8" borderId="31" xfId="0" applyNumberFormat="1" applyFont="1" applyFill="1" applyBorder="1" applyAlignment="1">
      <alignment horizontal="right"/>
    </xf>
    <xf numFmtId="3" fontId="1" fillId="8" borderId="26" xfId="0" applyNumberFormat="1" applyFont="1" applyFill="1" applyBorder="1" applyAlignment="1">
      <alignment horizontal="right"/>
    </xf>
    <xf numFmtId="3" fontId="0" fillId="4" borderId="6" xfId="0" applyNumberFormat="1" applyFill="1" applyBorder="1" applyAlignment="1">
      <alignment horizontal="right"/>
    </xf>
    <xf numFmtId="3" fontId="0" fillId="4" borderId="2" xfId="0" applyNumberFormat="1" applyFill="1" applyBorder="1" applyAlignment="1">
      <alignment horizontal="right"/>
    </xf>
    <xf numFmtId="3" fontId="0" fillId="4" borderId="29" xfId="0" applyNumberFormat="1" applyFill="1" applyBorder="1" applyAlignment="1">
      <alignment horizontal="right"/>
    </xf>
    <xf numFmtId="3" fontId="0" fillId="10" borderId="37" xfId="0" applyNumberFormat="1" applyFill="1" applyBorder="1" applyAlignment="1">
      <alignment horizontal="right"/>
    </xf>
    <xf numFmtId="3" fontId="0" fillId="10" borderId="30" xfId="0" applyNumberFormat="1" applyFill="1" applyBorder="1" applyAlignment="1">
      <alignment horizontal="right"/>
    </xf>
    <xf numFmtId="3" fontId="0" fillId="10" borderId="19" xfId="0" applyNumberFormat="1" applyFill="1" applyBorder="1" applyAlignment="1">
      <alignment horizontal="right"/>
    </xf>
    <xf numFmtId="0" fontId="7" fillId="7" borderId="8" xfId="0" applyFont="1" applyFill="1" applyBorder="1" applyAlignment="1">
      <alignment horizontal="center" wrapText="1"/>
    </xf>
    <xf numFmtId="17" fontId="7" fillId="7" borderId="10" xfId="0" applyNumberFormat="1" applyFont="1" applyFill="1" applyBorder="1" applyAlignment="1">
      <alignment horizontal="center"/>
    </xf>
    <xf numFmtId="0" fontId="0" fillId="0" borderId="25" xfId="0" applyFont="1" applyBorder="1" applyAlignment="1">
      <alignment horizontal="center" wrapText="1"/>
    </xf>
    <xf numFmtId="0" fontId="2" fillId="2" borderId="35" xfId="0" applyFont="1" applyFill="1" applyBorder="1" applyAlignment="1">
      <alignment horizontal="center" wrapText="1"/>
    </xf>
    <xf numFmtId="14" fontId="0" fillId="0" borderId="22" xfId="0" applyNumberFormat="1" applyFont="1" applyBorder="1" applyAlignment="1">
      <alignment horizontal="center"/>
    </xf>
    <xf numFmtId="164" fontId="0" fillId="5" borderId="6" xfId="0" applyNumberFormat="1" applyFill="1" applyBorder="1" applyAlignment="1">
      <alignment horizontal="right"/>
    </xf>
    <xf numFmtId="164" fontId="0" fillId="5" borderId="2" xfId="0" applyNumberFormat="1" applyFill="1" applyBorder="1" applyAlignment="1">
      <alignment horizontal="right"/>
    </xf>
    <xf numFmtId="164" fontId="1" fillId="9" borderId="36" xfId="0" applyNumberFormat="1" applyFont="1" applyFill="1" applyBorder="1" applyAlignment="1">
      <alignment horizontal="right"/>
    </xf>
    <xf numFmtId="164" fontId="1" fillId="0" borderId="0" xfId="0" applyNumberFormat="1" applyFont="1" applyFill="1" applyBorder="1" applyAlignment="1">
      <alignment horizontal="right"/>
    </xf>
    <xf numFmtId="3" fontId="0" fillId="0" borderId="37" xfId="0" applyNumberFormat="1" applyFill="1" applyBorder="1" applyAlignment="1">
      <alignment horizontal="right"/>
    </xf>
    <xf numFmtId="3" fontId="0" fillId="0" borderId="37" xfId="0" applyNumberFormat="1" applyBorder="1" applyAlignment="1">
      <alignment horizontal="right"/>
    </xf>
    <xf numFmtId="0" fontId="7" fillId="7" borderId="1" xfId="0" applyFont="1" applyFill="1" applyBorder="1" applyAlignment="1">
      <alignment horizontal="center" wrapText="1"/>
    </xf>
    <xf numFmtId="2" fontId="10" fillId="0" borderId="1" xfId="0" applyNumberFormat="1" applyFont="1" applyBorder="1" applyAlignment="1">
      <alignment horizontal="center" vertical="center"/>
    </xf>
    <xf numFmtId="0" fontId="0" fillId="0" borderId="1" xfId="0" applyBorder="1"/>
    <xf numFmtId="0" fontId="1" fillId="2" borderId="43" xfId="0" applyFont="1" applyFill="1" applyBorder="1" applyAlignment="1">
      <alignment wrapText="1"/>
    </xf>
    <xf numFmtId="0" fontId="2" fillId="2" borderId="44" xfId="0" applyFont="1" applyFill="1" applyBorder="1" applyAlignment="1">
      <alignment horizontal="center" wrapText="1"/>
    </xf>
    <xf numFmtId="0" fontId="2" fillId="2" borderId="44" xfId="0" applyFont="1" applyFill="1" applyBorder="1" applyAlignment="1">
      <alignment horizontal="center"/>
    </xf>
    <xf numFmtId="0" fontId="2" fillId="2" borderId="45" xfId="0" applyFont="1" applyFill="1" applyBorder="1" applyAlignment="1">
      <alignment horizontal="center" wrapText="1"/>
    </xf>
    <xf numFmtId="0" fontId="6" fillId="9" borderId="25" xfId="0" applyFont="1" applyFill="1" applyBorder="1" applyAlignment="1">
      <alignment horizontal="right"/>
    </xf>
    <xf numFmtId="0" fontId="3" fillId="9" borderId="37" xfId="0" applyFont="1" applyFill="1" applyBorder="1"/>
    <xf numFmtId="0" fontId="0" fillId="9" borderId="46" xfId="0" applyFill="1" applyBorder="1"/>
    <xf numFmtId="0" fontId="0" fillId="9" borderId="19" xfId="0" applyFill="1" applyBorder="1"/>
    <xf numFmtId="164" fontId="1" fillId="9" borderId="30" xfId="1" applyNumberFormat="1" applyFont="1" applyFill="1" applyBorder="1" applyAlignment="1">
      <alignment horizontal="right"/>
    </xf>
    <xf numFmtId="3" fontId="0" fillId="0" borderId="48" xfId="0" applyNumberFormat="1" applyBorder="1" applyAlignment="1">
      <alignment horizontal="right"/>
    </xf>
    <xf numFmtId="0" fontId="0" fillId="10" borderId="23" xfId="0" applyFill="1" applyBorder="1"/>
    <xf numFmtId="0" fontId="0" fillId="10" borderId="4" xfId="0" applyFill="1" applyBorder="1"/>
    <xf numFmtId="43" fontId="0" fillId="10" borderId="4" xfId="1" applyFont="1" applyFill="1" applyBorder="1" applyAlignment="1">
      <alignment horizontal="center"/>
    </xf>
    <xf numFmtId="43" fontId="0" fillId="10" borderId="0" xfId="1" applyFont="1" applyFill="1" applyBorder="1" applyAlignment="1">
      <alignment horizontal="center"/>
    </xf>
    <xf numFmtId="43" fontId="0" fillId="10" borderId="0" xfId="1" applyFont="1" applyFill="1" applyBorder="1" applyAlignment="1">
      <alignment horizontal="right"/>
    </xf>
    <xf numFmtId="43" fontId="0" fillId="10" borderId="5" xfId="1" applyFont="1" applyFill="1" applyBorder="1" applyAlignment="1">
      <alignment horizontal="right"/>
    </xf>
    <xf numFmtId="0" fontId="2" fillId="10" borderId="7" xfId="0" applyFont="1" applyFill="1" applyBorder="1"/>
    <xf numFmtId="0" fontId="0" fillId="10" borderId="24" xfId="0" applyFill="1" applyBorder="1"/>
    <xf numFmtId="0" fontId="0" fillId="10" borderId="4" xfId="0" applyFill="1" applyBorder="1" applyAlignment="1">
      <alignment wrapText="1"/>
    </xf>
    <xf numFmtId="0" fontId="2" fillId="10" borderId="24" xfId="0" applyFont="1" applyFill="1" applyBorder="1"/>
    <xf numFmtId="0" fontId="1" fillId="2" borderId="17" xfId="0" applyFont="1" applyFill="1" applyBorder="1" applyAlignment="1">
      <alignment wrapText="1"/>
    </xf>
    <xf numFmtId="0" fontId="0" fillId="2" borderId="36" xfId="0" applyFill="1" applyBorder="1"/>
    <xf numFmtId="0" fontId="0" fillId="2" borderId="38" xfId="0" applyFill="1" applyBorder="1"/>
    <xf numFmtId="0" fontId="0" fillId="2" borderId="33" xfId="0" applyFill="1" applyBorder="1"/>
    <xf numFmtId="0" fontId="0" fillId="11" borderId="49" xfId="0" applyFill="1" applyBorder="1"/>
    <xf numFmtId="0" fontId="0" fillId="11" borderId="5" xfId="0" applyFill="1" applyBorder="1" applyAlignment="1">
      <alignment wrapText="1"/>
    </xf>
    <xf numFmtId="43" fontId="0" fillId="11" borderId="0" xfId="1" applyFont="1" applyFill="1" applyBorder="1" applyAlignment="1">
      <alignment horizontal="center"/>
    </xf>
    <xf numFmtId="43" fontId="0" fillId="11" borderId="0" xfId="1" applyFont="1" applyFill="1" applyBorder="1" applyAlignment="1">
      <alignment horizontal="right"/>
    </xf>
    <xf numFmtId="43" fontId="0" fillId="11" borderId="5" xfId="1" applyFont="1" applyFill="1" applyBorder="1" applyAlignment="1">
      <alignment horizontal="right"/>
    </xf>
    <xf numFmtId="0" fontId="2" fillId="11" borderId="5" xfId="0" applyFont="1" applyFill="1" applyBorder="1"/>
    <xf numFmtId="0" fontId="2" fillId="11" borderId="24" xfId="0" applyFont="1" applyFill="1" applyBorder="1"/>
    <xf numFmtId="0" fontId="0" fillId="11" borderId="50" xfId="0" applyFill="1" applyBorder="1"/>
    <xf numFmtId="0" fontId="0" fillId="11" borderId="47" xfId="0" applyFill="1" applyBorder="1" applyAlignment="1">
      <alignment wrapText="1"/>
    </xf>
    <xf numFmtId="43" fontId="0" fillId="11" borderId="30" xfId="1" applyFont="1" applyFill="1" applyBorder="1" applyAlignment="1">
      <alignment horizontal="center"/>
    </xf>
    <xf numFmtId="0" fontId="2" fillId="11" borderId="47" xfId="0" applyFont="1" applyFill="1" applyBorder="1"/>
    <xf numFmtId="0" fontId="0" fillId="11" borderId="23" xfId="0" applyFill="1" applyBorder="1"/>
    <xf numFmtId="0" fontId="0" fillId="11" borderId="4" xfId="0" applyFill="1" applyBorder="1" applyAlignment="1">
      <alignment wrapText="1"/>
    </xf>
    <xf numFmtId="0" fontId="2" fillId="11" borderId="7" xfId="0" applyFont="1" applyFill="1" applyBorder="1"/>
    <xf numFmtId="43" fontId="0" fillId="10" borderId="0" xfId="1" applyFont="1" applyFill="1" applyBorder="1" applyAlignment="1">
      <alignment horizontal="left"/>
    </xf>
    <xf numFmtId="43" fontId="0" fillId="11" borderId="0" xfId="1" applyFont="1" applyFill="1" applyBorder="1" applyAlignment="1">
      <alignment horizontal="left"/>
    </xf>
    <xf numFmtId="43" fontId="0" fillId="0" borderId="0" xfId="1" applyFont="1"/>
    <xf numFmtId="43" fontId="0" fillId="11" borderId="4" xfId="1" applyFont="1" applyFill="1" applyBorder="1" applyAlignment="1">
      <alignment horizontal="center"/>
    </xf>
    <xf numFmtId="164" fontId="1" fillId="9" borderId="37" xfId="1" applyNumberFormat="1" applyFont="1" applyFill="1" applyBorder="1" applyAlignment="1">
      <alignment horizontal="right"/>
    </xf>
    <xf numFmtId="17" fontId="7" fillId="7" borderId="9" xfId="0" applyNumberFormat="1" applyFont="1" applyFill="1" applyBorder="1" applyAlignment="1">
      <alignment horizontal="center" wrapText="1"/>
    </xf>
    <xf numFmtId="165" fontId="7" fillId="7" borderId="9" xfId="0" applyNumberFormat="1" applyFont="1" applyFill="1" applyBorder="1" applyAlignment="1">
      <alignment horizontal="center"/>
    </xf>
    <xf numFmtId="165" fontId="7" fillId="7" borderId="10" xfId="0" applyNumberFormat="1" applyFont="1" applyFill="1" applyBorder="1" applyAlignment="1">
      <alignment horizontal="center"/>
    </xf>
    <xf numFmtId="0" fontId="0" fillId="11" borderId="23" xfId="0" applyFill="1" applyBorder="1" applyAlignment="1">
      <alignment horizontal="left"/>
    </xf>
    <xf numFmtId="0" fontId="0" fillId="11" borderId="51" xfId="0" applyFill="1" applyBorder="1" applyAlignment="1">
      <alignment wrapText="1"/>
    </xf>
    <xf numFmtId="43" fontId="0" fillId="11" borderId="24" xfId="1" applyFont="1" applyFill="1" applyBorder="1" applyAlignment="1">
      <alignment horizontal="right"/>
    </xf>
    <xf numFmtId="0" fontId="0" fillId="11" borderId="7" xfId="0" applyFill="1" applyBorder="1" applyAlignment="1">
      <alignment wrapText="1"/>
    </xf>
    <xf numFmtId="0" fontId="1" fillId="11" borderId="8" xfId="0" applyFont="1" applyFill="1" applyBorder="1" applyAlignment="1">
      <alignment horizontal="left"/>
    </xf>
    <xf numFmtId="0" fontId="0" fillId="11" borderId="34" xfId="0" applyFill="1" applyBorder="1" applyAlignment="1">
      <alignment wrapText="1"/>
    </xf>
    <xf numFmtId="0" fontId="0" fillId="11" borderId="40" xfId="0" applyFill="1" applyBorder="1" applyAlignment="1">
      <alignment wrapText="1"/>
    </xf>
    <xf numFmtId="43" fontId="0" fillId="11" borderId="9" xfId="1" applyFont="1" applyFill="1" applyBorder="1" applyAlignment="1">
      <alignment horizontal="center"/>
    </xf>
    <xf numFmtId="43" fontId="0" fillId="11" borderId="10" xfId="1" applyFont="1" applyFill="1" applyBorder="1" applyAlignment="1">
      <alignment horizontal="center"/>
    </xf>
    <xf numFmtId="0" fontId="2" fillId="0" borderId="0" xfId="0" applyFont="1"/>
    <xf numFmtId="0" fontId="7" fillId="7" borderId="1" xfId="0" applyFont="1" applyFill="1" applyBorder="1" applyAlignment="1">
      <alignment horizontal="center" wrapText="1"/>
    </xf>
    <xf numFmtId="0" fontId="0" fillId="0" borderId="6" xfId="0" applyBorder="1" applyAlignment="1">
      <alignment horizontal="center"/>
    </xf>
    <xf numFmtId="0" fontId="0" fillId="0" borderId="3" xfId="0" applyBorder="1" applyAlignment="1">
      <alignment horizontal="center"/>
    </xf>
    <xf numFmtId="0" fontId="0" fillId="2" borderId="41" xfId="0" applyFont="1" applyFill="1" applyBorder="1" applyAlignment="1">
      <alignment horizontal="left" vertical="top" wrapText="1"/>
    </xf>
    <xf numFmtId="0" fontId="0" fillId="2" borderId="42" xfId="0" applyFont="1" applyFill="1" applyBorder="1" applyAlignment="1">
      <alignment horizontal="left" vertical="top" wrapText="1"/>
    </xf>
    <xf numFmtId="0" fontId="0" fillId="2" borderId="23" xfId="0" applyFont="1" applyFill="1" applyBorder="1" applyAlignment="1">
      <alignment horizontal="left" vertical="top" wrapText="1"/>
    </xf>
    <xf numFmtId="0" fontId="0" fillId="2" borderId="24" xfId="0" applyFont="1" applyFill="1" applyBorder="1" applyAlignment="1">
      <alignment horizontal="left" vertical="top" wrapText="1"/>
    </xf>
    <xf numFmtId="17" fontId="4" fillId="3" borderId="8" xfId="0" applyNumberFormat="1" applyFont="1" applyFill="1" applyBorder="1" applyAlignment="1">
      <alignment horizontal="center" vertical="center"/>
    </xf>
    <xf numFmtId="17" fontId="4" fillId="3" borderId="10" xfId="0" applyNumberFormat="1" applyFont="1" applyFill="1" applyBorder="1" applyAlignment="1">
      <alignment horizontal="center" vertical="center"/>
    </xf>
    <xf numFmtId="0" fontId="1" fillId="2" borderId="14" xfId="0" applyFont="1" applyFill="1" applyBorder="1" applyAlignment="1">
      <alignment horizontal="left" vertical="top" wrapText="1"/>
    </xf>
    <xf numFmtId="0" fontId="1" fillId="2" borderId="26" xfId="0" applyFont="1" applyFill="1" applyBorder="1" applyAlignment="1">
      <alignment horizontal="left" vertical="top" wrapText="1"/>
    </xf>
    <xf numFmtId="0" fontId="2" fillId="2" borderId="44" xfId="0" applyFont="1" applyFill="1" applyBorder="1" applyAlignment="1">
      <alignment horizontal="center" wrapText="1"/>
    </xf>
    <xf numFmtId="0" fontId="0" fillId="2" borderId="25" xfId="0" applyFont="1" applyFill="1" applyBorder="1" applyAlignment="1">
      <alignment horizontal="left" vertical="top" wrapText="1"/>
    </xf>
    <xf numFmtId="0" fontId="0" fillId="2" borderId="19" xfId="0" applyFont="1" applyFill="1" applyBorder="1" applyAlignment="1">
      <alignment horizontal="left" vertical="top" wrapText="1"/>
    </xf>
    <xf numFmtId="0" fontId="0" fillId="6" borderId="23" xfId="0" applyFill="1" applyBorder="1" applyAlignment="1">
      <alignment horizontal="left" wrapText="1"/>
    </xf>
    <xf numFmtId="0" fontId="0" fillId="6" borderId="24" xfId="0" applyFill="1" applyBorder="1" applyAlignment="1">
      <alignment horizontal="left" wrapText="1"/>
    </xf>
    <xf numFmtId="0" fontId="0" fillId="6" borderId="27" xfId="0" applyFill="1" applyBorder="1" applyAlignment="1">
      <alignment horizontal="left" wrapText="1"/>
    </xf>
    <xf numFmtId="0" fontId="0" fillId="6" borderId="28" xfId="0" applyFill="1" applyBorder="1" applyAlignment="1">
      <alignment horizontal="left" wrapText="1"/>
    </xf>
    <xf numFmtId="0" fontId="0" fillId="6" borderId="25" xfId="0" applyFill="1" applyBorder="1" applyAlignment="1">
      <alignment horizontal="left" wrapText="1"/>
    </xf>
    <xf numFmtId="0" fontId="0" fillId="6" borderId="19" xfId="0" applyFill="1" applyBorder="1" applyAlignment="1">
      <alignment horizontal="left" wrapText="1"/>
    </xf>
    <xf numFmtId="43" fontId="2" fillId="2" borderId="36" xfId="1" applyFont="1" applyFill="1" applyBorder="1" applyAlignment="1">
      <alignment horizontal="right" wrapText="1"/>
    </xf>
    <xf numFmtId="43" fontId="2" fillId="2" borderId="32" xfId="1" applyFont="1" applyFill="1" applyBorder="1" applyAlignment="1">
      <alignment horizontal="right" wrapText="1"/>
    </xf>
    <xf numFmtId="43" fontId="2" fillId="2" borderId="18" xfId="1" applyFont="1" applyFill="1" applyBorder="1" applyAlignment="1">
      <alignment horizontal="right" wrapText="1"/>
    </xf>
    <xf numFmtId="0" fontId="2" fillId="2" borderId="35" xfId="0" applyFont="1" applyFill="1" applyBorder="1" applyAlignment="1">
      <alignment horizontal="right" wrapText="1"/>
    </xf>
    <xf numFmtId="0" fontId="2" fillId="2" borderId="31" xfId="0" applyFont="1" applyFill="1" applyBorder="1" applyAlignment="1">
      <alignment horizontal="right" wrapText="1"/>
    </xf>
    <xf numFmtId="0" fontId="2" fillId="2" borderId="15" xfId="0" applyFont="1" applyFill="1" applyBorder="1" applyAlignment="1">
      <alignment horizontal="right" wrapText="1"/>
    </xf>
    <xf numFmtId="0" fontId="1" fillId="8" borderId="14" xfId="0" applyFont="1" applyFill="1" applyBorder="1" applyAlignment="1">
      <alignment horizontal="right"/>
    </xf>
    <xf numFmtId="0" fontId="1" fillId="8" borderId="15" xfId="0" applyFont="1" applyFill="1" applyBorder="1" applyAlignment="1">
      <alignment horizontal="right"/>
    </xf>
    <xf numFmtId="0" fontId="1" fillId="4" borderId="16" xfId="0" applyFont="1" applyFill="1" applyBorder="1" applyAlignment="1">
      <alignment horizontal="right"/>
    </xf>
    <xf numFmtId="0" fontId="1" fillId="4" borderId="3" xfId="0" applyFont="1" applyFill="1" applyBorder="1" applyAlignment="1">
      <alignment horizontal="right"/>
    </xf>
    <xf numFmtId="0" fontId="1" fillId="5" borderId="16" xfId="0" applyFont="1" applyFill="1" applyBorder="1" applyAlignment="1">
      <alignment horizontal="right"/>
    </xf>
    <xf numFmtId="0" fontId="1" fillId="5" borderId="3" xfId="0" applyFont="1" applyFill="1" applyBorder="1" applyAlignment="1">
      <alignment horizontal="right"/>
    </xf>
    <xf numFmtId="0" fontId="1" fillId="10" borderId="17" xfId="0" applyFont="1" applyFill="1" applyBorder="1" applyAlignment="1">
      <alignment horizontal="right"/>
    </xf>
    <xf numFmtId="0" fontId="1" fillId="10" borderId="18" xfId="0" applyFont="1" applyFill="1" applyBorder="1" applyAlignment="1">
      <alignment horizontal="right"/>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dimension ref="B1:J65"/>
  <sheetViews>
    <sheetView tabSelected="1" topLeftCell="A14" zoomScale="80" zoomScaleNormal="80" workbookViewId="0">
      <selection activeCell="G32" sqref="G32"/>
    </sheetView>
  </sheetViews>
  <sheetFormatPr defaultRowHeight="14.4" x14ac:dyDescent="0.3"/>
  <cols>
    <col min="1" max="1" width="6.6640625" customWidth="1"/>
    <col min="2" max="2" width="51.44140625" customWidth="1"/>
    <col min="3" max="3" width="49" customWidth="1"/>
    <col min="4" max="5" width="8.33203125" customWidth="1"/>
    <col min="6" max="6" width="9.88671875" customWidth="1"/>
    <col min="7" max="7" width="11.109375" customWidth="1"/>
    <col min="8" max="8" width="8.33203125" customWidth="1"/>
    <col min="9" max="9" width="29.33203125" customWidth="1"/>
    <col min="10" max="10" width="66.33203125" customWidth="1"/>
    <col min="13" max="13" width="28" bestFit="1" customWidth="1"/>
  </cols>
  <sheetData>
    <row r="1" spans="2:10" ht="15" thickBot="1" x14ac:dyDescent="0.35"/>
    <row r="2" spans="2:10" ht="24" thickBot="1" x14ac:dyDescent="0.35">
      <c r="B2" s="119" t="s">
        <v>0</v>
      </c>
      <c r="C2" s="120"/>
      <c r="D2" s="32"/>
      <c r="E2" s="32"/>
      <c r="G2" s="2"/>
      <c r="I2" s="7"/>
      <c r="J2" s="7"/>
    </row>
    <row r="3" spans="2:10" ht="15" thickBot="1" x14ac:dyDescent="0.35">
      <c r="I3" s="7"/>
      <c r="J3" s="7"/>
    </row>
    <row r="4" spans="2:10" x14ac:dyDescent="0.3">
      <c r="B4" s="4" t="s">
        <v>1</v>
      </c>
      <c r="C4" s="27" t="s">
        <v>35</v>
      </c>
    </row>
    <row r="5" spans="2:10" x14ac:dyDescent="0.3">
      <c r="B5" s="5" t="s">
        <v>2</v>
      </c>
      <c r="C5" s="28">
        <v>765</v>
      </c>
    </row>
    <row r="6" spans="2:10" ht="15" thickBot="1" x14ac:dyDescent="0.35">
      <c r="B6" s="6" t="s">
        <v>3</v>
      </c>
      <c r="C6" s="46">
        <v>45532</v>
      </c>
    </row>
    <row r="7" spans="2:10" ht="15" thickBot="1" x14ac:dyDescent="0.35"/>
    <row r="8" spans="2:10" ht="15" customHeight="1" x14ac:dyDescent="0.3">
      <c r="B8" s="121" t="s">
        <v>4</v>
      </c>
      <c r="C8" s="122"/>
    </row>
    <row r="9" spans="2:10" ht="15" customHeight="1" x14ac:dyDescent="0.3">
      <c r="B9" s="115" t="s">
        <v>5</v>
      </c>
      <c r="C9" s="116"/>
    </row>
    <row r="10" spans="2:10" ht="15" customHeight="1" x14ac:dyDescent="0.3">
      <c r="B10" s="117"/>
      <c r="C10" s="118"/>
    </row>
    <row r="11" spans="2:10" ht="15" customHeight="1" x14ac:dyDescent="0.3">
      <c r="B11" s="117" t="s">
        <v>6</v>
      </c>
      <c r="C11" s="118"/>
    </row>
    <row r="12" spans="2:10" ht="15" customHeight="1" x14ac:dyDescent="0.3">
      <c r="B12" s="117"/>
      <c r="C12" s="118"/>
    </row>
    <row r="13" spans="2:10" ht="15" customHeight="1" x14ac:dyDescent="0.3">
      <c r="B13" s="117"/>
      <c r="C13" s="118"/>
    </row>
    <row r="14" spans="2:10" ht="15" customHeight="1" x14ac:dyDescent="0.3">
      <c r="B14" s="117" t="s">
        <v>44</v>
      </c>
      <c r="C14" s="118"/>
    </row>
    <row r="15" spans="2:10" x14ac:dyDescent="0.3">
      <c r="B15" s="117"/>
      <c r="C15" s="118"/>
    </row>
    <row r="16" spans="2:10" ht="15" customHeight="1" x14ac:dyDescent="0.3">
      <c r="B16" s="117" t="s">
        <v>7</v>
      </c>
      <c r="C16" s="118"/>
    </row>
    <row r="17" spans="2:10" ht="15" customHeight="1" thickBot="1" x14ac:dyDescent="0.35">
      <c r="B17" s="124"/>
      <c r="C17" s="125"/>
    </row>
    <row r="19" spans="2:10" ht="18.600000000000001" thickBot="1" x14ac:dyDescent="0.4">
      <c r="C19" s="3" t="s">
        <v>8</v>
      </c>
    </row>
    <row r="20" spans="2:10" ht="16.2" thickBot="1" x14ac:dyDescent="0.35">
      <c r="C20" s="42"/>
      <c r="D20" s="24">
        <v>45444</v>
      </c>
      <c r="E20" s="16">
        <v>45474</v>
      </c>
      <c r="F20" s="16">
        <v>45505</v>
      </c>
      <c r="G20" s="16">
        <v>45536</v>
      </c>
      <c r="H20" s="43">
        <v>45566</v>
      </c>
      <c r="I20" s="94" t="s">
        <v>42</v>
      </c>
    </row>
    <row r="21" spans="2:10" ht="15" thickBot="1" x14ac:dyDescent="0.35">
      <c r="C21" s="44" t="s">
        <v>9</v>
      </c>
      <c r="D21" s="51">
        <f>D26+D29</f>
        <v>765</v>
      </c>
      <c r="E21" s="51">
        <f t="shared" ref="E21:F21" si="0">E26+E29</f>
        <v>68</v>
      </c>
      <c r="F21" s="51">
        <f t="shared" si="0"/>
        <v>94</v>
      </c>
      <c r="G21" s="52">
        <f>G26</f>
        <v>1.88</v>
      </c>
      <c r="H21" s="65">
        <f>H26+H29</f>
        <v>418.45</v>
      </c>
      <c r="I21" s="95" t="s">
        <v>43</v>
      </c>
    </row>
    <row r="23" spans="2:10" ht="18.600000000000001" thickBot="1" x14ac:dyDescent="0.4">
      <c r="B23" s="3" t="s">
        <v>47</v>
      </c>
      <c r="C23" s="3"/>
    </row>
    <row r="24" spans="2:10" ht="31.8" thickBot="1" x14ac:dyDescent="0.35">
      <c r="B24" s="15" t="s">
        <v>10</v>
      </c>
      <c r="C24" s="20" t="s">
        <v>11</v>
      </c>
      <c r="D24" s="24">
        <v>45444</v>
      </c>
      <c r="E24" s="16">
        <v>45474</v>
      </c>
      <c r="F24" s="16">
        <v>45505</v>
      </c>
      <c r="G24" s="16">
        <v>45536</v>
      </c>
      <c r="H24" s="43">
        <v>45566</v>
      </c>
      <c r="I24" s="23" t="s">
        <v>12</v>
      </c>
      <c r="J24" s="17" t="s">
        <v>13</v>
      </c>
    </row>
    <row r="25" spans="2:10" ht="29.25" customHeight="1" x14ac:dyDescent="0.3">
      <c r="B25" s="56" t="s">
        <v>14</v>
      </c>
      <c r="C25" s="57" t="s">
        <v>15</v>
      </c>
      <c r="D25" s="123" t="s">
        <v>16</v>
      </c>
      <c r="E25" s="123"/>
      <c r="F25" s="123"/>
      <c r="G25" s="123"/>
      <c r="H25" s="123"/>
      <c r="I25" s="58" t="s">
        <v>17</v>
      </c>
      <c r="J25" s="59" t="s">
        <v>18</v>
      </c>
    </row>
    <row r="26" spans="2:10" x14ac:dyDescent="0.3">
      <c r="B26" s="66" t="s">
        <v>51</v>
      </c>
      <c r="C26" s="67" t="s">
        <v>37</v>
      </c>
      <c r="D26" s="68">
        <v>305</v>
      </c>
      <c r="E26" s="69">
        <v>68</v>
      </c>
      <c r="F26" s="69">
        <v>94</v>
      </c>
      <c r="G26" s="70">
        <v>1.88</v>
      </c>
      <c r="H26" s="71">
        <v>305</v>
      </c>
      <c r="I26" s="72" t="s">
        <v>38</v>
      </c>
      <c r="J26" s="73"/>
    </row>
    <row r="27" spans="2:10" x14ac:dyDescent="0.3">
      <c r="B27" s="66"/>
      <c r="C27" s="74"/>
      <c r="D27" s="68"/>
      <c r="E27" s="69"/>
      <c r="F27" s="69"/>
      <c r="G27" s="70"/>
      <c r="H27" s="71"/>
      <c r="I27" s="72"/>
      <c r="J27" s="75"/>
    </row>
    <row r="28" spans="2:10" s="7" customFormat="1" ht="15" customHeight="1" thickBot="1" x14ac:dyDescent="0.35">
      <c r="B28" s="76" t="s">
        <v>46</v>
      </c>
      <c r="C28" s="77"/>
      <c r="D28" s="132" t="s">
        <v>16</v>
      </c>
      <c r="E28" s="133"/>
      <c r="F28" s="133"/>
      <c r="G28" s="133"/>
      <c r="H28" s="134"/>
      <c r="I28" s="78"/>
      <c r="J28" s="79"/>
    </row>
    <row r="29" spans="2:10" s="7" customFormat="1" ht="15" customHeight="1" x14ac:dyDescent="0.3">
      <c r="B29" s="66" t="s">
        <v>49</v>
      </c>
      <c r="C29" s="74" t="s">
        <v>37</v>
      </c>
      <c r="D29" s="68">
        <v>460</v>
      </c>
      <c r="E29" s="69"/>
      <c r="F29" s="69"/>
      <c r="G29" s="70"/>
      <c r="H29" s="71">
        <v>113.45</v>
      </c>
      <c r="I29" s="72"/>
      <c r="J29" s="75"/>
    </row>
    <row r="30" spans="2:10" s="7" customFormat="1" ht="15" customHeight="1" x14ac:dyDescent="0.3">
      <c r="B30" s="91" t="s">
        <v>50</v>
      </c>
      <c r="C30" s="92" t="s">
        <v>36</v>
      </c>
      <c r="D30" s="97">
        <v>430</v>
      </c>
      <c r="E30" s="82">
        <v>430</v>
      </c>
      <c r="F30" s="82"/>
      <c r="G30" s="83">
        <v>110</v>
      </c>
      <c r="H30" s="83">
        <v>131</v>
      </c>
      <c r="I30" s="93"/>
      <c r="J30" s="86" t="s">
        <v>52</v>
      </c>
    </row>
    <row r="31" spans="2:10" s="7" customFormat="1" ht="15" customHeight="1" x14ac:dyDescent="0.3">
      <c r="B31" s="91" t="s">
        <v>53</v>
      </c>
      <c r="C31" s="92"/>
      <c r="D31" s="97"/>
      <c r="E31" s="82">
        <v>100</v>
      </c>
      <c r="F31" s="82">
        <v>100</v>
      </c>
      <c r="G31" s="83">
        <v>100</v>
      </c>
      <c r="H31" s="83">
        <v>100</v>
      </c>
      <c r="I31" s="93"/>
      <c r="J31" s="86" t="s">
        <v>53</v>
      </c>
    </row>
    <row r="32" spans="2:10" s="7" customFormat="1" ht="15" customHeight="1" x14ac:dyDescent="0.3">
      <c r="B32" s="91" t="s">
        <v>55</v>
      </c>
      <c r="C32" s="92" t="s">
        <v>55</v>
      </c>
      <c r="D32" s="97"/>
      <c r="E32" s="82" t="s">
        <v>54</v>
      </c>
      <c r="F32" s="82"/>
      <c r="G32" s="83" t="s">
        <v>54</v>
      </c>
      <c r="H32" s="83"/>
      <c r="I32" s="93"/>
      <c r="J32" s="86" t="s">
        <v>56</v>
      </c>
    </row>
    <row r="33" spans="2:10" ht="15" thickBot="1" x14ac:dyDescent="0.35">
      <c r="B33" s="60" t="s">
        <v>19</v>
      </c>
      <c r="C33" s="61"/>
      <c r="D33" s="98">
        <f>SUM(D29:D32)+D26</f>
        <v>1195</v>
      </c>
      <c r="E33" s="64">
        <f>SUM(E29:E32)+E26</f>
        <v>598</v>
      </c>
      <c r="F33" s="64">
        <f t="shared" ref="F33:G33" si="1">SUM(F29:F32)+F26</f>
        <v>194</v>
      </c>
      <c r="G33" s="64">
        <f t="shared" si="1"/>
        <v>211.88</v>
      </c>
      <c r="H33" s="64">
        <f>SUM(H26:H26)+SUM(H29:H31)</f>
        <v>649.45000000000005</v>
      </c>
      <c r="I33" s="62"/>
      <c r="J33" s="63"/>
    </row>
    <row r="34" spans="2:10" ht="15" customHeight="1" x14ac:dyDescent="0.3">
      <c r="B34" s="29" t="s">
        <v>20</v>
      </c>
      <c r="C34" s="45" t="s">
        <v>21</v>
      </c>
      <c r="D34" s="135" t="s">
        <v>22</v>
      </c>
      <c r="E34" s="136"/>
      <c r="F34" s="136"/>
      <c r="G34" s="136"/>
      <c r="H34" s="137"/>
      <c r="I34" s="30"/>
      <c r="J34" s="31"/>
    </row>
    <row r="35" spans="2:10" x14ac:dyDescent="0.3">
      <c r="B35" s="80" t="s">
        <v>40</v>
      </c>
      <c r="C35" s="81"/>
      <c r="D35" s="82">
        <v>66.680000000000007</v>
      </c>
      <c r="E35" s="82">
        <v>67.209999999999994</v>
      </c>
      <c r="F35" s="82">
        <v>67.06</v>
      </c>
      <c r="G35" s="83">
        <v>67.88</v>
      </c>
      <c r="H35" s="84">
        <v>52</v>
      </c>
      <c r="I35" s="85" t="s">
        <v>38</v>
      </c>
      <c r="J35" s="86" t="s">
        <v>45</v>
      </c>
    </row>
    <row r="36" spans="2:10" ht="15" thickBot="1" x14ac:dyDescent="0.35">
      <c r="B36" s="87" t="s">
        <v>53</v>
      </c>
      <c r="C36" s="88"/>
      <c r="D36" s="89"/>
      <c r="E36" s="89">
        <v>200</v>
      </c>
      <c r="F36" s="89">
        <v>200</v>
      </c>
      <c r="G36" s="89">
        <v>200</v>
      </c>
      <c r="H36" s="84">
        <v>200</v>
      </c>
      <c r="I36" s="90" t="s">
        <v>38</v>
      </c>
      <c r="J36" s="86" t="s">
        <v>53</v>
      </c>
    </row>
    <row r="37" spans="2:10" ht="15" thickBot="1" x14ac:dyDescent="0.35">
      <c r="B37" s="18" t="s">
        <v>23</v>
      </c>
      <c r="C37" s="21"/>
      <c r="D37" s="49">
        <f>SUM(D35:D36)</f>
        <v>66.680000000000007</v>
      </c>
      <c r="E37" s="49">
        <f t="shared" ref="E37:H37" si="2">SUM(E35:E36)</f>
        <v>267.20999999999998</v>
      </c>
      <c r="F37" s="49">
        <f t="shared" si="2"/>
        <v>267.06</v>
      </c>
      <c r="G37" s="49">
        <f t="shared" si="2"/>
        <v>267.88</v>
      </c>
      <c r="H37" s="49">
        <f t="shared" si="2"/>
        <v>252</v>
      </c>
      <c r="I37" s="22"/>
      <c r="J37" s="19"/>
    </row>
    <row r="38" spans="2:10" s="13" customFormat="1" ht="15" thickBot="1" x14ac:dyDescent="0.35">
      <c r="B38" s="26"/>
      <c r="C38" s="14"/>
      <c r="D38" s="50"/>
      <c r="E38" s="50"/>
      <c r="F38" s="25"/>
      <c r="G38" s="25"/>
      <c r="H38" s="25"/>
    </row>
    <row r="39" spans="2:10" x14ac:dyDescent="0.3">
      <c r="B39" s="138" t="s">
        <v>24</v>
      </c>
      <c r="C39" s="139"/>
      <c r="D39" s="33">
        <f>D33+D37</f>
        <v>1261.68</v>
      </c>
      <c r="E39" s="34">
        <f>E33+E37</f>
        <v>865.21</v>
      </c>
      <c r="F39" s="34">
        <f>F33+F37</f>
        <v>461.06</v>
      </c>
      <c r="G39" s="34">
        <f>G33+G37</f>
        <v>479.76</v>
      </c>
      <c r="H39" s="35">
        <f>H33+H37</f>
        <v>901.45</v>
      </c>
      <c r="I39" s="8" t="s">
        <v>25</v>
      </c>
      <c r="J39" s="13"/>
    </row>
    <row r="40" spans="2:10" x14ac:dyDescent="0.3">
      <c r="B40" s="140" t="s">
        <v>26</v>
      </c>
      <c r="C40" s="141"/>
      <c r="D40" s="36">
        <f>$C$5</f>
        <v>765</v>
      </c>
      <c r="E40" s="37">
        <f>$C$5</f>
        <v>765</v>
      </c>
      <c r="F40" s="37">
        <f>$C$5</f>
        <v>765</v>
      </c>
      <c r="G40" s="37">
        <f t="shared" ref="G40:H40" si="3">$C$5</f>
        <v>765</v>
      </c>
      <c r="H40" s="38">
        <f t="shared" si="3"/>
        <v>765</v>
      </c>
      <c r="I40" s="13"/>
      <c r="J40" s="13"/>
    </row>
    <row r="41" spans="2:10" x14ac:dyDescent="0.3">
      <c r="B41" s="142" t="s">
        <v>27</v>
      </c>
      <c r="C41" s="143"/>
      <c r="D41" s="47">
        <f>D40-D39</f>
        <v>-496.68000000000006</v>
      </c>
      <c r="E41" s="48">
        <f>E40-E39</f>
        <v>-100.21000000000004</v>
      </c>
      <c r="F41" s="48">
        <f>F40-F39</f>
        <v>303.94</v>
      </c>
      <c r="G41" s="48">
        <f>G40-G39</f>
        <v>285.24</v>
      </c>
      <c r="H41" s="48">
        <f>H40-H39</f>
        <v>-136.45000000000005</v>
      </c>
      <c r="I41" s="8" t="s">
        <v>28</v>
      </c>
      <c r="J41" s="13"/>
    </row>
    <row r="42" spans="2:10" ht="15" thickBot="1" x14ac:dyDescent="0.35">
      <c r="B42" s="144" t="s">
        <v>29</v>
      </c>
      <c r="C42" s="145"/>
      <c r="D42" s="39">
        <f>D40*1.5-D33</f>
        <v>-47.5</v>
      </c>
      <c r="E42" s="40">
        <f>E40*1.5-E33</f>
        <v>549.5</v>
      </c>
      <c r="F42" s="40">
        <f>F40*1.5-F33</f>
        <v>953.5</v>
      </c>
      <c r="G42" s="40">
        <f>G40*1.5-G33</f>
        <v>935.62</v>
      </c>
      <c r="H42" s="41">
        <f>H40*1.5-H33</f>
        <v>498.04999999999995</v>
      </c>
      <c r="I42" s="8" t="s">
        <v>30</v>
      </c>
      <c r="J42" s="13"/>
    </row>
    <row r="43" spans="2:10" x14ac:dyDescent="0.3">
      <c r="B43" t="s">
        <v>31</v>
      </c>
    </row>
    <row r="45" spans="2:10" ht="15" thickBot="1" x14ac:dyDescent="0.35"/>
    <row r="46" spans="2:10" x14ac:dyDescent="0.3">
      <c r="B46" s="11" t="s">
        <v>32</v>
      </c>
      <c r="C46" s="12"/>
      <c r="D46" s="96"/>
    </row>
    <row r="47" spans="2:10" ht="15" customHeight="1" x14ac:dyDescent="0.3">
      <c r="B47" s="126" t="s">
        <v>33</v>
      </c>
      <c r="C47" s="127"/>
      <c r="D47" s="1"/>
      <c r="E47" s="1"/>
    </row>
    <row r="48" spans="2:10" x14ac:dyDescent="0.3">
      <c r="B48" s="126"/>
      <c r="C48" s="127"/>
      <c r="D48" s="1"/>
      <c r="E48" s="1"/>
    </row>
    <row r="49" spans="2:10" x14ac:dyDescent="0.3">
      <c r="B49" s="126"/>
      <c r="C49" s="127"/>
      <c r="D49" s="1"/>
      <c r="E49" s="1"/>
    </row>
    <row r="50" spans="2:10" x14ac:dyDescent="0.3">
      <c r="B50" s="126"/>
      <c r="C50" s="127"/>
      <c r="D50" s="1"/>
      <c r="E50" s="1"/>
    </row>
    <row r="51" spans="2:10" x14ac:dyDescent="0.3">
      <c r="B51" s="126"/>
      <c r="C51" s="127"/>
      <c r="D51" s="1"/>
      <c r="E51" s="1"/>
    </row>
    <row r="52" spans="2:10" x14ac:dyDescent="0.3">
      <c r="B52" s="126"/>
      <c r="C52" s="127"/>
      <c r="D52" s="1"/>
      <c r="E52" s="1"/>
    </row>
    <row r="53" spans="2:10" x14ac:dyDescent="0.3">
      <c r="B53" s="126"/>
      <c r="C53" s="127"/>
      <c r="D53" s="1"/>
      <c r="E53" s="1"/>
    </row>
    <row r="54" spans="2:10" x14ac:dyDescent="0.3">
      <c r="B54" s="126"/>
      <c r="C54" s="127"/>
      <c r="D54" s="1"/>
      <c r="E54" s="1"/>
    </row>
    <row r="55" spans="2:10" x14ac:dyDescent="0.3">
      <c r="B55" s="126"/>
      <c r="C55" s="127"/>
      <c r="D55" s="1"/>
      <c r="E55" s="1"/>
    </row>
    <row r="56" spans="2:10" x14ac:dyDescent="0.3">
      <c r="B56" s="128"/>
      <c r="C56" s="129"/>
      <c r="D56" s="1"/>
      <c r="E56" s="1"/>
    </row>
    <row r="57" spans="2:10" x14ac:dyDescent="0.3">
      <c r="B57" s="9" t="s">
        <v>32</v>
      </c>
      <c r="C57" s="10"/>
    </row>
    <row r="58" spans="2:10" ht="15" customHeight="1" x14ac:dyDescent="0.3">
      <c r="B58" s="126" t="s">
        <v>34</v>
      </c>
      <c r="C58" s="127"/>
      <c r="D58" s="1"/>
      <c r="E58" s="1"/>
    </row>
    <row r="59" spans="2:10" x14ac:dyDescent="0.3">
      <c r="B59" s="126"/>
      <c r="C59" s="127"/>
      <c r="D59" s="1"/>
      <c r="E59" s="1"/>
    </row>
    <row r="60" spans="2:10" x14ac:dyDescent="0.3">
      <c r="B60" s="126"/>
      <c r="C60" s="127"/>
      <c r="D60" s="1"/>
      <c r="E60" s="1"/>
    </row>
    <row r="61" spans="2:10" ht="15" thickBot="1" x14ac:dyDescent="0.35">
      <c r="B61" s="130"/>
      <c r="C61" s="131"/>
      <c r="D61" s="1"/>
      <c r="E61" s="1"/>
    </row>
    <row r="63" spans="2:10" ht="15" thickBot="1" x14ac:dyDescent="0.35"/>
    <row r="64" spans="2:10" ht="16.2" thickBot="1" x14ac:dyDescent="0.35">
      <c r="B64" s="112" t="s">
        <v>39</v>
      </c>
      <c r="C64" s="112"/>
      <c r="D64" s="24">
        <v>45444</v>
      </c>
      <c r="E64" s="16">
        <v>45474</v>
      </c>
      <c r="F64" s="16">
        <v>45505</v>
      </c>
      <c r="G64" s="16">
        <v>45536</v>
      </c>
      <c r="H64" s="43">
        <v>45566</v>
      </c>
      <c r="I64" s="53"/>
      <c r="J64" s="53" t="s">
        <v>13</v>
      </c>
    </row>
    <row r="65" spans="2:10" x14ac:dyDescent="0.3">
      <c r="B65" s="113" t="s">
        <v>41</v>
      </c>
      <c r="C65" s="114"/>
      <c r="D65" s="54">
        <v>364</v>
      </c>
      <c r="E65" s="54">
        <v>364</v>
      </c>
      <c r="F65" s="54">
        <v>364</v>
      </c>
      <c r="G65" s="54">
        <v>364</v>
      </c>
      <c r="H65" s="54">
        <v>364</v>
      </c>
      <c r="I65" s="55"/>
      <c r="J65" s="55" t="s">
        <v>48</v>
      </c>
    </row>
  </sheetData>
  <mergeCells count="17">
    <mergeCell ref="D25:H25"/>
    <mergeCell ref="B16:C17"/>
    <mergeCell ref="B11:C13"/>
    <mergeCell ref="B47:C56"/>
    <mergeCell ref="B58:C61"/>
    <mergeCell ref="D28:H28"/>
    <mergeCell ref="D34:H34"/>
    <mergeCell ref="B39:C39"/>
    <mergeCell ref="B40:C40"/>
    <mergeCell ref="B41:C41"/>
    <mergeCell ref="B42:C42"/>
    <mergeCell ref="B64:C64"/>
    <mergeCell ref="B65:C65"/>
    <mergeCell ref="B9:C10"/>
    <mergeCell ref="B2:C2"/>
    <mergeCell ref="B8:C8"/>
    <mergeCell ref="B14:C15"/>
  </mergeCells>
  <phoneticPr fontId="9" type="noConversion"/>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1B7B4-216E-4B33-8C92-F074AAC5701B}">
  <sheetPr>
    <tabColor theme="4" tint="0.39997558519241921"/>
  </sheetPr>
  <dimension ref="B8:AI20"/>
  <sheetViews>
    <sheetView showGridLines="0" zoomScale="80" zoomScaleNormal="80" workbookViewId="0">
      <selection activeCell="D15" sqref="D15"/>
    </sheetView>
  </sheetViews>
  <sheetFormatPr defaultColWidth="23.6640625" defaultRowHeight="14.4" x14ac:dyDescent="0.3"/>
  <cols>
    <col min="1" max="1" width="13.44140625" customWidth="1"/>
    <col min="2" max="2" width="25.88671875" customWidth="1"/>
    <col min="3" max="3" width="21.109375" bestFit="1" customWidth="1"/>
    <col min="4" max="4" width="7.33203125" bestFit="1" customWidth="1"/>
    <col min="5" max="6" width="5.5546875" bestFit="1" customWidth="1"/>
    <col min="7" max="7" width="8.5546875" bestFit="1" customWidth="1"/>
    <col min="8" max="8" width="5.5546875" bestFit="1" customWidth="1"/>
    <col min="9" max="15" width="8.5546875" bestFit="1" customWidth="1"/>
    <col min="16" max="35" width="5.33203125" bestFit="1" customWidth="1"/>
  </cols>
  <sheetData>
    <row r="8" spans="2:35" x14ac:dyDescent="0.3">
      <c r="B8" s="2" t="s">
        <v>46</v>
      </c>
    </row>
    <row r="9" spans="2:35" ht="15" thickBot="1" x14ac:dyDescent="0.35"/>
    <row r="10" spans="2:35" ht="16.2" thickBot="1" x14ac:dyDescent="0.35">
      <c r="B10" s="15" t="s">
        <v>10</v>
      </c>
      <c r="C10" s="20" t="s">
        <v>11</v>
      </c>
      <c r="D10" s="99">
        <v>45474</v>
      </c>
      <c r="E10" s="100">
        <v>45474</v>
      </c>
      <c r="F10" s="100">
        <v>45475</v>
      </c>
      <c r="G10" s="100">
        <v>45476</v>
      </c>
      <c r="H10" s="100">
        <v>45477</v>
      </c>
      <c r="I10" s="100">
        <v>45478</v>
      </c>
      <c r="J10" s="100">
        <v>45479</v>
      </c>
      <c r="K10" s="100">
        <v>45480</v>
      </c>
      <c r="L10" s="100">
        <v>45481</v>
      </c>
      <c r="M10" s="100">
        <v>45482</v>
      </c>
      <c r="N10" s="100">
        <v>45483</v>
      </c>
      <c r="O10" s="100">
        <v>45484</v>
      </c>
      <c r="P10" s="100">
        <v>45485</v>
      </c>
      <c r="Q10" s="100">
        <v>45486</v>
      </c>
      <c r="R10" s="100">
        <v>45487</v>
      </c>
      <c r="S10" s="100">
        <v>45488</v>
      </c>
      <c r="T10" s="100">
        <v>45489</v>
      </c>
      <c r="U10" s="100">
        <v>45490</v>
      </c>
      <c r="V10" s="100">
        <v>45491</v>
      </c>
      <c r="W10" s="100">
        <v>45492</v>
      </c>
      <c r="X10" s="100">
        <v>45493</v>
      </c>
      <c r="Y10" s="100">
        <v>45494</v>
      </c>
      <c r="Z10" s="100">
        <v>45495</v>
      </c>
      <c r="AA10" s="100">
        <v>45496</v>
      </c>
      <c r="AB10" s="100">
        <v>45497</v>
      </c>
      <c r="AC10" s="100">
        <v>45498</v>
      </c>
      <c r="AD10" s="100">
        <v>45499</v>
      </c>
      <c r="AE10" s="100">
        <v>45500</v>
      </c>
      <c r="AF10" s="100">
        <v>45501</v>
      </c>
      <c r="AG10" s="100">
        <v>45502</v>
      </c>
      <c r="AH10" s="100">
        <v>45503</v>
      </c>
      <c r="AI10" s="101">
        <v>45504</v>
      </c>
    </row>
    <row r="11" spans="2:35" x14ac:dyDescent="0.3">
      <c r="B11" s="102" t="s">
        <v>57</v>
      </c>
      <c r="C11" s="92" t="s">
        <v>57</v>
      </c>
      <c r="D11" s="103"/>
      <c r="E11" s="82">
        <v>0</v>
      </c>
      <c r="F11" s="82">
        <v>0</v>
      </c>
      <c r="G11" s="82">
        <v>150</v>
      </c>
      <c r="H11" s="82">
        <v>0</v>
      </c>
      <c r="I11" s="82">
        <v>100</v>
      </c>
      <c r="J11" s="82">
        <v>150</v>
      </c>
      <c r="K11" s="82">
        <v>0</v>
      </c>
      <c r="L11" s="82">
        <v>150</v>
      </c>
      <c r="M11" s="83">
        <v>125</v>
      </c>
      <c r="N11" s="83">
        <v>100</v>
      </c>
      <c r="O11" s="83">
        <v>100</v>
      </c>
      <c r="P11" s="83">
        <v>0</v>
      </c>
      <c r="Q11" s="83">
        <v>0</v>
      </c>
      <c r="R11" s="83">
        <v>0</v>
      </c>
      <c r="S11" s="83">
        <v>0</v>
      </c>
      <c r="T11" s="83">
        <v>0</v>
      </c>
      <c r="U11" s="83">
        <v>0</v>
      </c>
      <c r="V11" s="83">
        <v>0</v>
      </c>
      <c r="W11" s="83">
        <v>0</v>
      </c>
      <c r="X11" s="83">
        <v>0</v>
      </c>
      <c r="Y11" s="83">
        <v>0</v>
      </c>
      <c r="Z11" s="83">
        <v>0</v>
      </c>
      <c r="AA11" s="83">
        <v>0</v>
      </c>
      <c r="AB11" s="83">
        <v>0</v>
      </c>
      <c r="AC11" s="83">
        <v>0</v>
      </c>
      <c r="AD11" s="83">
        <v>0</v>
      </c>
      <c r="AE11" s="83">
        <v>0</v>
      </c>
      <c r="AF11" s="83">
        <v>0</v>
      </c>
      <c r="AG11" s="83">
        <v>0</v>
      </c>
      <c r="AH11" s="83">
        <v>0</v>
      </c>
      <c r="AI11" s="104">
        <v>0</v>
      </c>
    </row>
    <row r="12" spans="2:35" ht="15" thickBot="1" x14ac:dyDescent="0.35">
      <c r="B12" s="102"/>
      <c r="C12" s="92"/>
      <c r="D12" s="105"/>
      <c r="E12" s="82"/>
      <c r="F12" s="82"/>
      <c r="G12" s="82"/>
      <c r="H12" s="82"/>
      <c r="I12" s="82"/>
      <c r="J12" s="82"/>
      <c r="K12" s="82"/>
      <c r="L12" s="82"/>
      <c r="M12" s="83"/>
      <c r="N12" s="83"/>
      <c r="O12" s="83"/>
      <c r="P12" s="83"/>
      <c r="Q12" s="83"/>
      <c r="R12" s="83"/>
      <c r="S12" s="83"/>
      <c r="T12" s="83"/>
      <c r="U12" s="83"/>
      <c r="V12" s="83"/>
      <c r="W12" s="83"/>
      <c r="X12" s="83"/>
      <c r="Y12" s="83"/>
      <c r="Z12" s="83"/>
      <c r="AA12" s="83"/>
      <c r="AB12" s="83"/>
      <c r="AC12" s="83"/>
      <c r="AD12" s="83"/>
      <c r="AE12" s="83"/>
      <c r="AF12" s="83"/>
      <c r="AG12" s="83"/>
      <c r="AH12" s="83"/>
      <c r="AI12" s="104"/>
    </row>
    <row r="13" spans="2:35" ht="15" thickBot="1" x14ac:dyDescent="0.35">
      <c r="B13" s="106" t="s">
        <v>58</v>
      </c>
      <c r="C13" s="107"/>
      <c r="D13" s="108"/>
      <c r="E13" s="109">
        <v>0</v>
      </c>
      <c r="F13" s="109">
        <v>0</v>
      </c>
      <c r="G13" s="109">
        <v>150</v>
      </c>
      <c r="H13" s="109">
        <v>0</v>
      </c>
      <c r="I13" s="109">
        <v>100</v>
      </c>
      <c r="J13" s="109">
        <v>150</v>
      </c>
      <c r="K13" s="109">
        <v>0</v>
      </c>
      <c r="L13" s="109">
        <v>150</v>
      </c>
      <c r="M13" s="109">
        <v>125</v>
      </c>
      <c r="N13" s="109">
        <v>100</v>
      </c>
      <c r="O13" s="109">
        <v>100</v>
      </c>
      <c r="P13" s="109">
        <v>0</v>
      </c>
      <c r="Q13" s="109">
        <v>0</v>
      </c>
      <c r="R13" s="109">
        <v>0</v>
      </c>
      <c r="S13" s="109">
        <v>0</v>
      </c>
      <c r="T13" s="109">
        <v>0</v>
      </c>
      <c r="U13" s="109">
        <v>0</v>
      </c>
      <c r="V13" s="109">
        <v>0</v>
      </c>
      <c r="W13" s="109">
        <v>0</v>
      </c>
      <c r="X13" s="109">
        <v>0</v>
      </c>
      <c r="Y13" s="109">
        <v>0</v>
      </c>
      <c r="Z13" s="109">
        <v>0</v>
      </c>
      <c r="AA13" s="109">
        <v>0</v>
      </c>
      <c r="AB13" s="109">
        <v>0</v>
      </c>
      <c r="AC13" s="109">
        <v>0</v>
      </c>
      <c r="AD13" s="109">
        <v>0</v>
      </c>
      <c r="AE13" s="109">
        <v>0</v>
      </c>
      <c r="AF13" s="109">
        <v>0</v>
      </c>
      <c r="AG13" s="109">
        <v>0</v>
      </c>
      <c r="AH13" s="109">
        <v>0</v>
      </c>
      <c r="AI13" s="110">
        <v>0</v>
      </c>
    </row>
    <row r="14" spans="2:35" ht="15" thickBot="1" x14ac:dyDescent="0.35"/>
    <row r="15" spans="2:35" ht="16.2" thickBot="1" x14ac:dyDescent="0.35">
      <c r="B15" s="15" t="s">
        <v>10</v>
      </c>
      <c r="C15" s="20" t="s">
        <v>11</v>
      </c>
      <c r="D15" s="99">
        <v>45536</v>
      </c>
      <c r="E15" s="100">
        <v>45536</v>
      </c>
      <c r="F15" s="100">
        <v>45537</v>
      </c>
      <c r="G15" s="100">
        <v>45538</v>
      </c>
      <c r="H15" s="100">
        <v>45539</v>
      </c>
      <c r="I15" s="100">
        <v>45540</v>
      </c>
      <c r="J15" s="100">
        <v>45541</v>
      </c>
      <c r="K15" s="100">
        <v>45542</v>
      </c>
      <c r="L15" s="100">
        <v>45543</v>
      </c>
      <c r="M15" s="100">
        <v>45544</v>
      </c>
      <c r="N15" s="100">
        <v>45545</v>
      </c>
      <c r="O15" s="100">
        <v>45546</v>
      </c>
      <c r="P15" s="100">
        <v>45547</v>
      </c>
      <c r="Q15" s="100">
        <v>45548</v>
      </c>
      <c r="R15" s="100">
        <v>45549</v>
      </c>
      <c r="S15" s="100">
        <v>45550</v>
      </c>
      <c r="T15" s="100">
        <v>45551</v>
      </c>
      <c r="U15" s="100">
        <v>45552</v>
      </c>
      <c r="V15" s="100">
        <v>45553</v>
      </c>
      <c r="W15" s="100">
        <v>45554</v>
      </c>
      <c r="X15" s="100">
        <v>45555</v>
      </c>
      <c r="Y15" s="100">
        <v>45556</v>
      </c>
      <c r="Z15" s="100">
        <v>45557</v>
      </c>
      <c r="AA15" s="100">
        <v>45558</v>
      </c>
      <c r="AB15" s="100">
        <v>45559</v>
      </c>
      <c r="AC15" s="100">
        <v>45560</v>
      </c>
      <c r="AD15" s="100">
        <v>45561</v>
      </c>
      <c r="AE15" s="100">
        <v>45562</v>
      </c>
      <c r="AF15" s="100">
        <v>45563</v>
      </c>
      <c r="AG15" s="100">
        <v>45564</v>
      </c>
      <c r="AH15" s="100">
        <v>45565</v>
      </c>
    </row>
    <row r="16" spans="2:35" ht="15" thickBot="1" x14ac:dyDescent="0.35">
      <c r="B16" s="102" t="s">
        <v>57</v>
      </c>
      <c r="C16" s="92" t="s">
        <v>57</v>
      </c>
      <c r="D16" s="105"/>
      <c r="E16" s="82">
        <v>0</v>
      </c>
      <c r="F16" s="82">
        <v>0</v>
      </c>
      <c r="G16" s="82">
        <v>0</v>
      </c>
      <c r="H16" s="82">
        <v>0</v>
      </c>
      <c r="I16" s="82">
        <v>100</v>
      </c>
      <c r="J16" s="82">
        <v>100</v>
      </c>
      <c r="K16" s="82">
        <v>100</v>
      </c>
      <c r="L16" s="82"/>
      <c r="M16" s="83"/>
      <c r="N16" s="83"/>
      <c r="O16" s="83"/>
      <c r="P16" s="83"/>
      <c r="Q16" s="83"/>
      <c r="R16" s="83"/>
      <c r="S16" s="83"/>
      <c r="T16" s="83"/>
      <c r="U16" s="83"/>
      <c r="V16" s="83"/>
      <c r="W16" s="83"/>
      <c r="X16" s="83"/>
      <c r="Y16" s="83"/>
      <c r="Z16" s="83"/>
      <c r="AA16" s="83"/>
      <c r="AB16" s="83"/>
      <c r="AC16" s="83"/>
      <c r="AD16" s="83"/>
      <c r="AE16" s="83"/>
      <c r="AF16" s="83"/>
      <c r="AG16" s="83"/>
      <c r="AH16" s="104"/>
    </row>
    <row r="17" spans="2:34" ht="15" thickBot="1" x14ac:dyDescent="0.35">
      <c r="B17" s="106" t="s">
        <v>58</v>
      </c>
      <c r="C17" s="107"/>
      <c r="D17" s="108"/>
      <c r="E17" s="109">
        <f t="shared" ref="E17:AH17" si="0">SUM(E16:E16)</f>
        <v>0</v>
      </c>
      <c r="F17" s="109">
        <f t="shared" si="0"/>
        <v>0</v>
      </c>
      <c r="G17" s="109">
        <f t="shared" si="0"/>
        <v>0</v>
      </c>
      <c r="H17" s="109">
        <f t="shared" si="0"/>
        <v>0</v>
      </c>
      <c r="I17" s="109">
        <f t="shared" si="0"/>
        <v>100</v>
      </c>
      <c r="J17" s="109">
        <f t="shared" si="0"/>
        <v>100</v>
      </c>
      <c r="K17" s="109">
        <f t="shared" si="0"/>
        <v>100</v>
      </c>
      <c r="L17" s="109">
        <f t="shared" si="0"/>
        <v>0</v>
      </c>
      <c r="M17" s="109">
        <f t="shared" si="0"/>
        <v>0</v>
      </c>
      <c r="N17" s="109">
        <f t="shared" si="0"/>
        <v>0</v>
      </c>
      <c r="O17" s="109">
        <f t="shared" si="0"/>
        <v>0</v>
      </c>
      <c r="P17" s="109">
        <f t="shared" si="0"/>
        <v>0</v>
      </c>
      <c r="Q17" s="109">
        <f t="shared" si="0"/>
        <v>0</v>
      </c>
      <c r="R17" s="109">
        <f t="shared" si="0"/>
        <v>0</v>
      </c>
      <c r="S17" s="109">
        <f t="shared" si="0"/>
        <v>0</v>
      </c>
      <c r="T17" s="109">
        <f t="shared" si="0"/>
        <v>0</v>
      </c>
      <c r="U17" s="109">
        <f t="shared" si="0"/>
        <v>0</v>
      </c>
      <c r="V17" s="109">
        <f t="shared" si="0"/>
        <v>0</v>
      </c>
      <c r="W17" s="109">
        <f t="shared" si="0"/>
        <v>0</v>
      </c>
      <c r="X17" s="109">
        <f t="shared" si="0"/>
        <v>0</v>
      </c>
      <c r="Y17" s="109">
        <f t="shared" si="0"/>
        <v>0</v>
      </c>
      <c r="Z17" s="109">
        <f t="shared" si="0"/>
        <v>0</v>
      </c>
      <c r="AA17" s="109">
        <f t="shared" si="0"/>
        <v>0</v>
      </c>
      <c r="AB17" s="109">
        <f t="shared" si="0"/>
        <v>0</v>
      </c>
      <c r="AC17" s="109">
        <f t="shared" si="0"/>
        <v>0</v>
      </c>
      <c r="AD17" s="109">
        <f t="shared" si="0"/>
        <v>0</v>
      </c>
      <c r="AE17" s="109">
        <f t="shared" si="0"/>
        <v>0</v>
      </c>
      <c r="AF17" s="109">
        <f t="shared" si="0"/>
        <v>0</v>
      </c>
      <c r="AG17" s="109">
        <f t="shared" si="0"/>
        <v>0</v>
      </c>
      <c r="AH17" s="110">
        <f t="shared" si="0"/>
        <v>0</v>
      </c>
    </row>
    <row r="20" spans="2:34" x14ac:dyDescent="0.3">
      <c r="B20" s="111" t="s">
        <v>59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BE9E59B9977F45A05D9CC9AE31F59A" ma:contentTypeVersion="20" ma:contentTypeDescription="Create a new document." ma:contentTypeScope="" ma:versionID="478ae327ea7d89ea6e683e146f15743f">
  <xsd:schema xmlns:xsd="http://www.w3.org/2001/XMLSchema" xmlns:xs="http://www.w3.org/2001/XMLSchema" xmlns:p="http://schemas.microsoft.com/office/2006/metadata/properties" xmlns:ns1="df563676-8b16-455b-9cf3-dfc3c8077c93" xmlns:ns3="44e6da9b-9905-461a-82c2-8ad0612fc35b" xmlns:ns4="e45da448-bf9c-43e8-8676-7e88d583ded9" targetNamespace="http://schemas.microsoft.com/office/2006/metadata/properties" ma:root="true" ma:fieldsID="ca7fa9db6a83023197930e8aa619a238" ns1:_="" ns3:_="" ns4:_="">
    <xsd:import namespace="df563676-8b16-455b-9cf3-dfc3c8077c93"/>
    <xsd:import namespace="44e6da9b-9905-461a-82c2-8ad0612fc35b"/>
    <xsd:import namespace="e45da448-bf9c-43e8-8676-7e88d583ded9"/>
    <xsd:element name="properties">
      <xsd:complexType>
        <xsd:sequence>
          <xsd:element name="documentManagement">
            <xsd:complexType>
              <xsd:all>
                <xsd:element ref="ns3:MediaServiceMetadata" minOccurs="0"/>
                <xsd:element ref="ns3:MediaServiceFastMetadata" minOccurs="0"/>
                <xsd:element ref="ns1:SharedWithUsers" minOccurs="0"/>
                <xsd:element ref="ns1:SharedWithDetails" minOccurs="0"/>
                <xsd:element ref="ns3:Team" minOccurs="0"/>
                <xsd:element ref="ns3:Topic" minOccurs="0"/>
                <xsd:element ref="ns3:MediaServiceAutoKeyPoints" minOccurs="0"/>
                <xsd:element ref="ns3:MediaServiceKeyPoints" minOccurs="0"/>
                <xsd:element ref="ns3:MediaServiceAutoTags" minOccurs="0"/>
                <xsd:element ref="ns3:MediaServiceOCR" minOccurs="0"/>
                <xsd:element ref="ns1:g465a71ee31640c6be2b2ef7244dee8f" minOccurs="0"/>
                <xsd:element ref="ns4:TaxCatchAll" minOccurs="0"/>
                <xsd:element ref="ns4:TaxCatchAllLabel" minOccurs="0"/>
                <xsd:element ref="ns3:MediaServiceDateTaken" minOccurs="0"/>
                <xsd:element ref="ns3:MediaServiceGenerationTime" minOccurs="0"/>
                <xsd:element ref="ns3:MediaServiceEventHashCode" minOccurs="0"/>
                <xsd:element ref="ns3:Comment" minOccurs="0"/>
                <xsd:element ref="ns3:MediaServiceLocation" minOccurs="0"/>
                <xsd:element ref="ns3:MediaLengthInSeconds" minOccurs="0"/>
                <xsd:element ref="ns1:_dlc_DocId" minOccurs="0"/>
                <xsd:element ref="ns1:_dlc_DocIdUrl" minOccurs="0"/>
                <xsd:element ref="ns1:_dlc_DocIdPersistId"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63676-8b16-455b-9cf3-dfc3c8077c9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g465a71ee31640c6be2b2ef7244dee8f" ma:index="18" nillable="true" ma:taxonomy="true" ma:internalName="g465a71ee31640c6be2b2ef7244dee8f" ma:taxonomyFieldName="Folder" ma:displayName="Folder" ma:indexed="true" ma:default="" ma:fieldId="{0465a71e-e316-40c6-be2b-2ef7244dee8f}" ma:sspId="1da7e81d-6ea8-45c5-b51f-f6fb8dd5843f" ma:termSetId="424cec3e-90e4-4adf-98b4-a85e59fdf06d" ma:anchorId="00000000-0000-0000-0000-000000000000"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dexed="true"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4e6da9b-9905-461a-82c2-8ad0612fc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eam" ma:index="12" nillable="true" ma:displayName="Team" ma:format="Dropdown" ma:internalName="Team">
      <xsd:simpleType>
        <xsd:restriction base="dms:Choice">
          <xsd:enumeration value="Portfolio Reporting"/>
          <xsd:enumeration value="Reporting &amp; AFA"/>
          <xsd:enumeration value="Systems &amp; Analytics"/>
          <xsd:enumeration value="Valuation"/>
          <xsd:enumeration value="PP&amp;A"/>
        </xsd:restriction>
      </xsd:simpleType>
    </xsd:element>
    <xsd:element name="Topic" ma:index="13" nillable="true" ma:displayName="Topic" ma:default="RFO/RFP" ma:format="Dropdown" ma:internalName="Topic">
      <xsd:simpleType>
        <xsd:restriction base="dms:Choice">
          <xsd:enumeration value="RFO/RFP"/>
          <xsd:enumeration value="Bilats"/>
          <xsd:enumeration value="CRR"/>
          <xsd:enumeration value="RA"/>
          <xsd:enumeration value="RPS"/>
          <xsd:enumeration value="Admin"/>
          <xsd:enumeration value="Data"/>
          <xsd:enumeration value="General"/>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Comment" ma:index="25" nillable="true" ma:displayName="Comment" ma:format="Dropdown" ma:internalName="Comment">
      <xsd:simpleType>
        <xsd:restriction base="dms:Text">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10c97ad-5bf4-4eb4-bce1-1fce6c42bf9a}" ma:internalName="TaxCatchAll" ma:showField="CatchAllData" ma:web="df563676-8b16-455b-9cf3-dfc3c8077c93">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610c97ad-5bf4-4eb4-bce1-1fce6c42bf9a}" ma:internalName="TaxCatchAllLabel" ma:readOnly="true" ma:showField="CatchAllDataLabel" ma:web="df563676-8b16-455b-9cf3-dfc3c8077c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opic xmlns="44e6da9b-9905-461a-82c2-8ad0612fc35b">RFO/RFP</Topic>
    <TaxCatchAll xmlns="e45da448-bf9c-43e8-8676-7e88d583ded9" xsi:nil="true"/>
    <Team xmlns="44e6da9b-9905-461a-82c2-8ad0612fc35b" xsi:nil="true"/>
    <Comment xmlns="44e6da9b-9905-461a-82c2-8ad0612fc35b" xsi:nil="true"/>
    <g465a71ee31640c6be2b2ef7244dee8f xmlns="df563676-8b16-455b-9cf3-dfc3c8077c93">
      <Terms xmlns="http://schemas.microsoft.com/office/infopath/2007/PartnerControls"/>
    </g465a71ee31640c6be2b2ef7244dee8f>
    <_dlc_DocId xmlns="df563676-8b16-455b-9cf3-dfc3c8077c93">FPNKTECXUMSJ-941122381-119927</_dlc_DocId>
    <_dlc_DocIdUrl xmlns="df563676-8b16-455b-9cf3-dfc3c8077c93">
      <Url>https://edisonintl.sharepoint.com/teams/PS3/PPA/_layouts/15/DocIdRedir.aspx?ID=FPNKTECXUMSJ-941122381-119927</Url>
      <Description>FPNKTECXUMSJ-941122381-119927</Description>
    </_dlc_DocIdUrl>
    <lcf76f155ced4ddcb4097134ff3c332f xmlns="44e6da9b-9905-461a-82c2-8ad0612fc3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DE7D72-56B6-490D-86D9-BD8DCE8781A1}">
  <ds:schemaRefs>
    <ds:schemaRef ds:uri="http://schemas.microsoft.com/sharepoint/v3/contenttype/forms"/>
  </ds:schemaRefs>
</ds:datastoreItem>
</file>

<file path=customXml/itemProps2.xml><?xml version="1.0" encoding="utf-8"?>
<ds:datastoreItem xmlns:ds="http://schemas.openxmlformats.org/officeDocument/2006/customXml" ds:itemID="{1773B282-8C86-4FC2-997A-E5412E434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63676-8b16-455b-9cf3-dfc3c8077c93"/>
    <ds:schemaRef ds:uri="44e6da9b-9905-461a-82c2-8ad0612fc35b"/>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C26E49-A070-41CB-BFFE-17657AC8664F}">
  <ds:schemaRefs>
    <ds:schemaRef ds:uri="http://schemas.microsoft.com/sharepoint/events"/>
  </ds:schemaRefs>
</ds:datastoreItem>
</file>

<file path=customXml/itemProps4.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 ds:uri="44e6da9b-9905-461a-82c2-8ad0612fc35b"/>
    <ds:schemaRef ds:uri="e45da448-bf9c-43e8-8676-7e88d583ded9"/>
    <ds:schemaRef ds:uri="df563676-8b16-455b-9cf3-dfc3c8077c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IOU Excess Resources Report</vt:lpstr>
      <vt:lpstr>Daily Imports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Kaladhar R Bollampalli</cp:lastModifiedBy>
  <cp:revision/>
  <dcterms:created xsi:type="dcterms:W3CDTF">2021-04-08T22:24:45Z</dcterms:created>
  <dcterms:modified xsi:type="dcterms:W3CDTF">2024-10-02T18:31:23Z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0x010100C3BE9E59B9977F45A05D9CC9AE31F59A</vt:lpwstr>
  </property>
  <property fmtid="{D5CDD505-2E9C-101B-9397-08002B2CF9AE}" pid="3" name="_dlc_DocIdItemGuid">
    <vt:lpwstr>7c06c572-1f9f-4f38-b13b-bc5a500b14be</vt:lpwstr>
  </property>
  <property fmtid="{D5CDD505-2E9C-101B-9397-08002B2CF9AE}" pid="4" name="Folder">
    <vt:lpwstr/>
  </property>
  <property fmtid="{D5CDD505-2E9C-101B-9397-08002B2CF9AE}" pid="5" name="MSIP_Label_bc3dd1c7-2c40-4a31-84b2-bec599b321a0_Enabled">
    <vt:lpwstr>true</vt:lpwstr>
  </property>
  <property fmtid="{D5CDD505-2E9C-101B-9397-08002B2CF9AE}" pid="6" name="MSIP_Label_bc3dd1c7-2c40-4a31-84b2-bec599b321a0_SetDate">
    <vt:lpwstr>2024-02-07T21:57:09Z</vt:lpwstr>
  </property>
  <property fmtid="{D5CDD505-2E9C-101B-9397-08002B2CF9AE}" pid="7" name="MSIP_Label_bc3dd1c7-2c40-4a31-84b2-bec599b321a0_Method">
    <vt:lpwstr>Standard</vt:lpwstr>
  </property>
  <property fmtid="{D5CDD505-2E9C-101B-9397-08002B2CF9AE}" pid="8" name="MSIP_Label_bc3dd1c7-2c40-4a31-84b2-bec599b321a0_Name">
    <vt:lpwstr>bc3dd1c7-2c40-4a31-84b2-bec599b321a0</vt:lpwstr>
  </property>
  <property fmtid="{D5CDD505-2E9C-101B-9397-08002B2CF9AE}" pid="9" name="MSIP_Label_bc3dd1c7-2c40-4a31-84b2-bec599b321a0_SiteId">
    <vt:lpwstr>5b2a8fee-4c95-4bdc-8aae-196f8aacb1b6</vt:lpwstr>
  </property>
  <property fmtid="{D5CDD505-2E9C-101B-9397-08002B2CF9AE}" pid="10" name="MSIP_Label_bc3dd1c7-2c40-4a31-84b2-bec599b321a0_ActionId">
    <vt:lpwstr>a2860a06-3b95-4bb6-b337-e07c85d34803</vt:lpwstr>
  </property>
  <property fmtid="{D5CDD505-2E9C-101B-9397-08002B2CF9AE}" pid="11" name="MSIP_Label_bc3dd1c7-2c40-4a31-84b2-bec599b321a0_ContentBits">
    <vt:lpwstr>0</vt:lpwstr>
  </property>
  <property fmtid="{D5CDD505-2E9C-101B-9397-08002B2CF9AE}" pid="12" name="MediaServiceImageTags">
    <vt:lpwstr/>
  </property>
</Properties>
</file>