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S:\FUELS\DATA\Resource Adequacy\2022\Filings\MA\10-2022\"/>
    </mc:Choice>
  </mc:AlternateContent>
  <xr:revisionPtr revIDLastSave="0" documentId="13_ncr:1_{FECB27F8-2A12-409A-9378-F6C922DC658F}" xr6:coauthVersionLast="47" xr6:coauthVersionMax="47" xr10:uidLastSave="{00000000-0000-0000-0000-000000000000}"/>
  <bookViews>
    <workbookView xWindow="43080" yWindow="-120" windowWidth="21840" windowHeight="1314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6" i="3" l="1"/>
  <c r="H47" i="3"/>
  <c r="G47" i="3"/>
  <c r="F47" i="3"/>
  <c r="E47" i="3"/>
  <c r="D47" i="3"/>
  <c r="H44" i="3"/>
  <c r="G44" i="3"/>
  <c r="F44" i="3"/>
  <c r="E44" i="3"/>
  <c r="D44" i="3"/>
  <c r="H39" i="3"/>
  <c r="G39" i="3"/>
  <c r="F39" i="3"/>
  <c r="E39" i="3"/>
  <c r="E49" i="3" s="1"/>
  <c r="D39" i="3"/>
  <c r="G49" i="3" l="1"/>
  <c r="F49" i="3"/>
  <c r="H49" i="3"/>
  <c r="D46" i="3"/>
  <c r="D48" i="3" s="1"/>
  <c r="F46" i="3"/>
  <c r="F48" i="3" s="1"/>
  <c r="E46" i="3"/>
  <c r="E48" i="3" s="1"/>
  <c r="G46" i="3"/>
  <c r="G48" i="3" s="1"/>
  <c r="H46" i="3"/>
  <c r="D49" i="3"/>
  <c r="H48" i="3" l="1"/>
</calcChain>
</file>

<file path=xl/sharedStrings.xml><?xml version="1.0" encoding="utf-8"?>
<sst xmlns="http://schemas.openxmlformats.org/spreadsheetml/2006/main" count="53" uniqueCount="48">
  <si>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</si>
  <si>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</si>
  <si>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</si>
  <si>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</si>
  <si>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</si>
  <si>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</si>
  <si>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</si>
  <si>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2. Excess Resources from IOU Portfolio Above 15% PRM</t>
    </r>
    <r>
      <rPr>
        <sz val="11"/>
        <color theme="1"/>
        <rFont val="Calibri"/>
        <family val="2"/>
        <scheme val="minor"/>
      </rPr>
      <t>: Report any additional "excess resources" above the IOU's 15% PRM requirement being applied to CAM for each month.</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</si>
  <si>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</si>
  <si>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</si>
  <si>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</si>
  <si>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Total resources available as incremental above 15% RA requirement (i.e., progress toward the IOU's incremental effective PRM target)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</si>
  <si>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</si>
  <si>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</si>
  <si>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</si>
  <si>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</si>
  <si>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</si>
  <si>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</si>
  <si>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</si>
  <si>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</si>
  <si>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</si>
  <si>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2. Excess Resources from IOU Portfolio Above 15% PRM</t>
  </si>
  <si>
    <t>SUBTOTAL SUPPLY-side Excess Procurement</t>
  </si>
  <si>
    <t>3. Demand-Side Emergency Reliability OIR Procurement</t>
  </si>
  <si>
    <t>Indicate subcategories of resource, if applicable</t>
  </si>
  <si>
    <t>MW reported</t>
  </si>
  <si>
    <t>ELRP Enrollment</t>
  </si>
  <si>
    <t>N/A</t>
  </si>
  <si>
    <t>DR program expansion</t>
  </si>
  <si>
    <t xml:space="preserve">Other </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</si>
  <si>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</si>
  <si>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</si>
  <si>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</si>
  <si>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</si>
  <si>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</si>
  <si>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</si>
  <si>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</si>
  <si>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</si>
  <si>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</si>
  <si>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</si>
  <si>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</si>
  <si>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</si>
  <si>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</si>
  <si>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These are current estimates; MW values are rounded up to the nearest 1 MW.  </t>
  </si>
  <si>
    <t xml:space="preserve">Program expansion opportunities are ongoing. </t>
  </si>
  <si>
    <t xml:space="preserve">Program enrollment is ongoing. </t>
  </si>
  <si>
    <t>AL-3689</t>
  </si>
  <si>
    <t>Reliability OIR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</si>
</sst>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0" fillId="0" borderId="0" xfId="0" applyAlignment="1">
      <alignment wrapText="1"/>
    </xf>
    <xf numFmtId="0" fontId="1" fillId="0" borderId="0" xfId="0" applyFont="1"/>
    <xf numFmtId="0" fontId="0" fillId="0" borderId="7" xfId="0" applyBorder="1"/>
    <xf numFmtId="0" fontId="0" fillId="0" borderId="7" xfId="0" applyFill="1" applyBorder="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0" fillId="0" borderId="0" xfId="0" applyFill="1"/>
    <xf numFmtId="0" fontId="3" fillId="0" borderId="0" xfId="0" applyFont="1"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0" xfId="0" applyFill="1" applyBorder="1"/>
    <xf numFmtId="0" fontId="3" fillId="0" borderId="0" xfId="0" applyFont="1" applyFill="1" applyBorder="1"/>
    <xf numFmtId="0" fontId="0" fillId="0" borderId="24" xfId="0" applyBorder="1"/>
    <xf numFmtId="0" fontId="0" fillId="0" borderId="24" xfId="0" applyFill="1" applyBorder="1"/>
    <xf numFmtId="0" fontId="0" fillId="0" borderId="23" xfId="0" applyFont="1" applyBorder="1" applyAlignment="1">
      <alignment horizontal="left" indent="3"/>
    </xf>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0" fillId="0" borderId="4" xfId="0" applyFont="1" applyFill="1" applyBorder="1"/>
    <xf numFmtId="0" fontId="0" fillId="0" borderId="4" xfId="0" applyBorder="1"/>
    <xf numFmtId="0" fontId="3" fillId="9" borderId="36" xfId="0" applyFont="1" applyFill="1" applyBorder="1"/>
    <xf numFmtId="0" fontId="0" fillId="0" borderId="4" xfId="0" applyBorder="1" applyAlignment="1">
      <alignment horizontal="left"/>
    </xf>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7" fontId="7" fillId="7" borderId="41" xfId="0" applyNumberFormat="1" applyFont="1" applyFill="1" applyBorder="1" applyAlignment="1">
      <alignment horizontal="center"/>
    </xf>
    <xf numFmtId="1" fontId="1" fillId="0" borderId="0" xfId="0" applyNumberFormat="1" applyFont="1" applyFill="1" applyBorder="1" applyAlignment="1">
      <alignment horizontal="right"/>
    </xf>
    <xf numFmtId="0" fontId="6" fillId="0" borderId="0" xfId="0" applyFont="1" applyFill="1" applyBorder="1" applyAlignment="1">
      <alignment horizontal="right"/>
    </xf>
    <xf numFmtId="0" fontId="0" fillId="0" borderId="7" xfId="0" applyFont="1"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Fill="1" applyBorder="1" applyAlignment="1">
      <alignment vertical="center"/>
    </xf>
    <xf numFmtId="0" fontId="2" fillId="2" borderId="1" xfId="0" applyFont="1" applyFill="1" applyBorder="1" applyAlignment="1">
      <alignment horizont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Border="1" applyAlignment="1">
      <alignment horizontal="right"/>
    </xf>
    <xf numFmtId="3" fontId="0" fillId="0" borderId="5" xfId="0" applyNumberFormat="1" applyBorder="1" applyAlignment="1">
      <alignment horizontal="right"/>
    </xf>
    <xf numFmtId="3" fontId="0" fillId="0" borderId="4" xfId="0" applyNumberFormat="1" applyFill="1" applyBorder="1" applyAlignment="1">
      <alignment horizontal="right"/>
    </xf>
    <xf numFmtId="3" fontId="0" fillId="0" borderId="0" xfId="0" applyNumberFormat="1" applyFill="1" applyBorder="1" applyAlignment="1">
      <alignment horizontal="right"/>
    </xf>
    <xf numFmtId="3" fontId="0" fillId="0" borderId="5" xfId="0" applyNumberFormat="1" applyFill="1" applyBorder="1" applyAlignment="1">
      <alignment horizontal="right"/>
    </xf>
    <xf numFmtId="3" fontId="0" fillId="0" borderId="0" xfId="0" applyNumberFormat="1" applyFill="1" applyBorder="1"/>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5"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17" fontId="7" fillId="7" borderId="10" xfId="0" applyNumberFormat="1" applyFont="1" applyFill="1" applyBorder="1" applyAlignment="1">
      <alignment horizontal="center"/>
    </xf>
    <xf numFmtId="3" fontId="0" fillId="0" borderId="37" xfId="0" applyNumberFormat="1" applyBorder="1" applyAlignment="1">
      <alignment horizontal="right"/>
    </xf>
    <xf numFmtId="3" fontId="0" fillId="0" borderId="30" xfId="0" applyNumberFormat="1" applyBorder="1" applyAlignment="1">
      <alignment horizontal="right"/>
    </xf>
    <xf numFmtId="3" fontId="0" fillId="0" borderId="19" xfId="0" applyNumberFormat="1" applyBorder="1" applyAlignment="1">
      <alignment horizontal="right"/>
    </xf>
    <xf numFmtId="0" fontId="0" fillId="0" borderId="25" xfId="0" applyFont="1" applyBorder="1" applyAlignment="1">
      <alignment horizontal="center" wrapText="1"/>
    </xf>
    <xf numFmtId="0" fontId="2" fillId="2" borderId="35" xfId="0" applyFont="1" applyFill="1" applyBorder="1" applyAlignment="1">
      <alignment horizontal="center" wrapText="1"/>
    </xf>
    <xf numFmtId="0" fontId="2" fillId="2" borderId="1" xfId="0" applyFont="1" applyFill="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14" fontId="0" fillId="0" borderId="22" xfId="0" applyNumberFormat="1" applyBorder="1" applyAlignment="1">
      <alignment horizontal="center"/>
    </xf>
    <xf numFmtId="0" fontId="0" fillId="0" borderId="23" xfId="0" applyBorder="1" applyAlignment="1">
      <alignment horizontal="left" indent="3"/>
    </xf>
    <xf numFmtId="0" fontId="0" fillId="0" borderId="4" xfId="0" applyBorder="1" applyAlignment="1">
      <alignment wrapText="1"/>
    </xf>
    <xf numFmtId="3" fontId="0" fillId="0" borderId="0" xfId="0" applyNumberFormat="1" applyAlignment="1">
      <alignment horizontal="right"/>
    </xf>
    <xf numFmtId="0" fontId="0" fillId="0" borderId="7" xfId="0" applyBorder="1" applyAlignment="1">
      <alignment horizontal="center"/>
    </xf>
    <xf numFmtId="0" fontId="0" fillId="0" borderId="24" xfId="0" applyBorder="1" applyAlignment="1">
      <alignment wrapText="1"/>
    </xf>
    <xf numFmtId="3" fontId="0" fillId="11" borderId="0" xfId="0" applyNumberFormat="1" applyFill="1" applyBorder="1" applyAlignment="1">
      <alignment horizontal="right"/>
    </xf>
    <xf numFmtId="3" fontId="0" fillId="11" borderId="44" xfId="0" applyNumberFormat="1" applyFill="1" applyBorder="1" applyAlignment="1">
      <alignment horizontal="right"/>
    </xf>
    <xf numFmtId="3" fontId="0" fillId="11" borderId="7" xfId="0" applyNumberFormat="1" applyFill="1" applyBorder="1" applyAlignment="1">
      <alignment horizontal="right"/>
    </xf>
    <xf numFmtId="3" fontId="0" fillId="0" borderId="45" xfId="0" applyNumberFormat="1" applyBorder="1" applyAlignment="1">
      <alignment horizontal="right"/>
    </xf>
    <xf numFmtId="0" fontId="0" fillId="0" borderId="24" xfId="0" applyBorder="1" applyAlignment="1">
      <alignment horizontal="center"/>
    </xf>
    <xf numFmtId="0" fontId="0" fillId="2" borderId="42" xfId="0" applyFont="1" applyFill="1" applyBorder="1" applyAlignment="1">
      <alignment horizontal="left" vertical="top" wrapText="1"/>
    </xf>
    <xf numFmtId="0" fontId="0" fillId="2" borderId="43"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2" borderId="1" xfId="0" applyFont="1" applyFill="1" applyBorder="1" applyAlignment="1">
      <alignment horizontal="center" wrapText="1"/>
    </xf>
    <xf numFmtId="0" fontId="0" fillId="2" borderId="25"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1" fillId="10" borderId="17" xfId="0" applyFont="1" applyFill="1" applyBorder="1" applyAlignment="1">
      <alignment horizontal="right"/>
    </xf>
    <xf numFmtId="0" fontId="1" fillId="10" borderId="18" xfId="0" applyFont="1" applyFill="1" applyBorder="1" applyAlignment="1">
      <alignment horizontal="righ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B1:J68"/>
  <sheetViews>
    <sheetView tabSelected="1" zoomScale="85" zoomScaleNormal="85" workbookViewId="0">
      <selection activeCell="C6" sqref="C6"/>
    </sheetView>
  </sheetViews>
  <sheetFormatPr defaultRowHeight="15" x14ac:dyDescent="0.25"/>
  <cols>
    <col min="1" max="1" width="6.7109375" customWidth="1"/>
    <col min="2" max="2" width="51.42578125" customWidth="1"/>
    <col min="3" max="3" width="49" customWidth="1"/>
    <col min="4" max="8" width="8.28515625" customWidth="1"/>
    <col min="9" max="9" width="26.28515625" customWidth="1"/>
    <col min="10" max="10" width="50.7109375" customWidth="1"/>
  </cols>
  <sheetData>
    <row r="1" spans="2:10" ht="15.75" thickBot="1" x14ac:dyDescent="0.3"/>
    <row r="2" spans="2:10" ht="24" thickBot="1" x14ac:dyDescent="0.3">
      <c r="B2" s="95" t="s">
        <v>0</v>
      </c>
      <c r="C2" s="96"/>
      <c r="D2" s="44"/>
      <c r="E2" s="44"/>
      <c r="G2" s="2"/>
      <c r="I2" s="9"/>
      <c r="J2" s="9"/>
    </row>
    <row r="3" spans="2:10" ht="15.75" thickBot="1" x14ac:dyDescent="0.3">
      <c r="I3" s="9"/>
      <c r="J3" s="9"/>
    </row>
    <row r="4" spans="2:10" x14ac:dyDescent="0.25">
      <c r="B4" s="6" t="s">
        <v>1</v>
      </c>
      <c r="C4" s="78" t="s">
        <v>42</v>
      </c>
    </row>
    <row r="5" spans="2:10" x14ac:dyDescent="0.25">
      <c r="B5" s="7" t="s">
        <v>2</v>
      </c>
      <c r="C5" s="79">
        <v>200</v>
      </c>
    </row>
    <row r="6" spans="2:10" ht="15.75" thickBot="1" x14ac:dyDescent="0.3">
      <c r="B6" s="8" t="s">
        <v>3</v>
      </c>
      <c r="C6" s="80">
        <v>44789</v>
      </c>
    </row>
    <row r="7" spans="2:10" ht="15.75" thickBot="1" x14ac:dyDescent="0.3"/>
    <row r="8" spans="2:10" ht="15" customHeight="1" x14ac:dyDescent="0.25">
      <c r="B8" s="97" t="s">
        <v>4</v>
      </c>
      <c r="C8" s="98"/>
    </row>
    <row r="9" spans="2:10" ht="15" customHeight="1" x14ac:dyDescent="0.25">
      <c r="B9" s="91" t="s">
        <v>5</v>
      </c>
      <c r="C9" s="92"/>
    </row>
    <row r="10" spans="2:10" ht="15" customHeight="1" x14ac:dyDescent="0.25">
      <c r="B10" s="93"/>
      <c r="C10" s="94"/>
    </row>
    <row r="11" spans="2:10" ht="15" customHeight="1" x14ac:dyDescent="0.25">
      <c r="B11" s="93" t="s">
        <v>6</v>
      </c>
      <c r="C11" s="94"/>
    </row>
    <row r="12" spans="2:10" ht="15" customHeight="1" x14ac:dyDescent="0.25">
      <c r="B12" s="93"/>
      <c r="C12" s="94"/>
    </row>
    <row r="13" spans="2:10" ht="15" customHeight="1" x14ac:dyDescent="0.25">
      <c r="B13" s="93"/>
      <c r="C13" s="94"/>
    </row>
    <row r="14" spans="2:10" ht="15" customHeight="1" x14ac:dyDescent="0.25">
      <c r="B14" s="93" t="s">
        <v>7</v>
      </c>
      <c r="C14" s="94"/>
    </row>
    <row r="15" spans="2:10" x14ac:dyDescent="0.25">
      <c r="B15" s="93"/>
      <c r="C15" s="94"/>
    </row>
    <row r="16" spans="2:10" ht="15" customHeight="1" x14ac:dyDescent="0.25">
      <c r="B16" s="93" t="s">
        <v>8</v>
      </c>
      <c r="C16" s="94"/>
    </row>
    <row r="17" spans="2:10" ht="15" customHeight="1" thickBot="1" x14ac:dyDescent="0.3">
      <c r="B17" s="100"/>
      <c r="C17" s="101"/>
    </row>
    <row r="19" spans="2:10" ht="19.5" thickBot="1" x14ac:dyDescent="0.35">
      <c r="C19" s="5" t="s">
        <v>9</v>
      </c>
    </row>
    <row r="20" spans="2:10" ht="16.5" thickBot="1" x14ac:dyDescent="0.3">
      <c r="C20" s="70"/>
      <c r="D20" s="32">
        <v>44713</v>
      </c>
      <c r="E20" s="21">
        <v>44743</v>
      </c>
      <c r="F20" s="21">
        <v>44774</v>
      </c>
      <c r="G20" s="21">
        <v>44805</v>
      </c>
      <c r="H20" s="71">
        <v>44835</v>
      </c>
    </row>
    <row r="21" spans="2:10" x14ac:dyDescent="0.25">
      <c r="C21" s="75" t="s">
        <v>10</v>
      </c>
      <c r="D21" s="72">
        <v>201</v>
      </c>
      <c r="E21" s="73">
        <v>200</v>
      </c>
      <c r="F21" s="73">
        <v>200</v>
      </c>
      <c r="G21" s="73">
        <v>200</v>
      </c>
      <c r="H21" s="74">
        <v>200</v>
      </c>
    </row>
    <row r="23" spans="2:10" ht="19.5" thickBot="1" x14ac:dyDescent="0.35">
      <c r="B23" s="5" t="s">
        <v>11</v>
      </c>
      <c r="C23" s="5"/>
    </row>
    <row r="24" spans="2:10" ht="32.25" thickBot="1" x14ac:dyDescent="0.3">
      <c r="B24" s="20" t="s">
        <v>12</v>
      </c>
      <c r="C24" s="25" t="s">
        <v>13</v>
      </c>
      <c r="D24" s="32">
        <v>44713</v>
      </c>
      <c r="E24" s="21">
        <v>44743</v>
      </c>
      <c r="F24" s="21">
        <v>44774</v>
      </c>
      <c r="G24" s="21">
        <v>44805</v>
      </c>
      <c r="H24" s="33">
        <v>44835</v>
      </c>
      <c r="I24" s="31" t="s">
        <v>14</v>
      </c>
      <c r="J24" s="22" t="s">
        <v>15</v>
      </c>
    </row>
    <row r="25" spans="2:10" ht="29.25" customHeight="1" x14ac:dyDescent="0.25">
      <c r="B25" s="46" t="s">
        <v>16</v>
      </c>
      <c r="C25" s="77" t="s">
        <v>17</v>
      </c>
      <c r="D25" s="99" t="s">
        <v>18</v>
      </c>
      <c r="E25" s="99"/>
      <c r="F25" s="99"/>
      <c r="G25" s="99"/>
      <c r="H25" s="99"/>
      <c r="I25" s="45" t="s">
        <v>19</v>
      </c>
      <c r="J25" s="47" t="s">
        <v>20</v>
      </c>
    </row>
    <row r="26" spans="2:10" x14ac:dyDescent="0.25">
      <c r="B26" s="81" t="s">
        <v>47</v>
      </c>
      <c r="C26" s="82"/>
      <c r="D26" s="48">
        <v>27</v>
      </c>
      <c r="E26" s="83">
        <v>27</v>
      </c>
      <c r="F26" s="83">
        <v>27</v>
      </c>
      <c r="G26" s="83">
        <v>162</v>
      </c>
      <c r="H26" s="50">
        <f>27+10+25</f>
        <v>62</v>
      </c>
      <c r="I26" s="84" t="s">
        <v>46</v>
      </c>
      <c r="J26" s="90" t="s">
        <v>27</v>
      </c>
    </row>
    <row r="27" spans="2:10" s="9" customFormat="1" x14ac:dyDescent="0.25">
      <c r="B27" s="81"/>
      <c r="C27" s="27"/>
      <c r="D27" s="48"/>
      <c r="E27" s="83"/>
      <c r="F27" s="83"/>
      <c r="G27" s="83"/>
      <c r="H27" s="50"/>
      <c r="I27" s="84"/>
      <c r="J27" s="17"/>
    </row>
    <row r="28" spans="2:10" s="9" customFormat="1" x14ac:dyDescent="0.25">
      <c r="B28" s="81"/>
      <c r="C28" s="27"/>
      <c r="D28" s="48"/>
      <c r="E28" s="83"/>
      <c r="F28" s="83"/>
      <c r="G28" s="83"/>
      <c r="H28" s="50"/>
      <c r="I28" s="84"/>
      <c r="J28" s="17"/>
    </row>
    <row r="29" spans="2:10" s="9" customFormat="1" x14ac:dyDescent="0.25">
      <c r="B29" s="19"/>
      <c r="C29" s="26"/>
      <c r="D29" s="51"/>
      <c r="E29" s="52"/>
      <c r="F29" s="52"/>
      <c r="G29" s="52"/>
      <c r="H29" s="53"/>
      <c r="I29" s="4"/>
      <c r="J29" s="18"/>
    </row>
    <row r="30" spans="2:10" s="9" customFormat="1" x14ac:dyDescent="0.25">
      <c r="B30" s="19"/>
      <c r="C30" s="26"/>
      <c r="D30" s="51"/>
      <c r="E30" s="52"/>
      <c r="F30" s="52"/>
      <c r="G30" s="52"/>
      <c r="H30" s="53"/>
      <c r="I30" s="4"/>
      <c r="J30" s="18"/>
    </row>
    <row r="31" spans="2:10" s="9" customFormat="1" x14ac:dyDescent="0.25">
      <c r="B31" s="19"/>
      <c r="C31" s="26"/>
      <c r="D31" s="51"/>
      <c r="E31" s="52"/>
      <c r="F31" s="52"/>
      <c r="G31" s="52"/>
      <c r="H31" s="53"/>
      <c r="I31" s="4"/>
      <c r="J31" s="18"/>
    </row>
    <row r="32" spans="2:10" s="9" customFormat="1" x14ac:dyDescent="0.25">
      <c r="B32" s="19"/>
      <c r="C32" s="26"/>
      <c r="D32" s="51"/>
      <c r="E32" s="52"/>
      <c r="F32" s="52"/>
      <c r="G32" s="52"/>
      <c r="H32" s="53"/>
      <c r="I32" s="4"/>
      <c r="J32" s="18"/>
    </row>
    <row r="33" spans="2:10" s="9" customFormat="1" x14ac:dyDescent="0.25">
      <c r="B33" s="19"/>
      <c r="C33" s="26"/>
      <c r="D33" s="51"/>
      <c r="E33" s="52"/>
      <c r="F33" s="52"/>
      <c r="G33" s="52"/>
      <c r="H33" s="53"/>
      <c r="I33" s="4"/>
      <c r="J33" s="18"/>
    </row>
    <row r="34" spans="2:10" s="9" customFormat="1" x14ac:dyDescent="0.25">
      <c r="B34" s="19"/>
      <c r="C34" s="26"/>
      <c r="D34" s="51"/>
      <c r="E34" s="54"/>
      <c r="F34" s="52"/>
      <c r="G34" s="54"/>
      <c r="H34" s="53"/>
      <c r="I34" s="4"/>
      <c r="J34" s="18"/>
    </row>
    <row r="35" spans="2:10" s="9" customFormat="1" x14ac:dyDescent="0.25">
      <c r="B35" s="19"/>
      <c r="C35" s="26"/>
      <c r="D35" s="51"/>
      <c r="E35" s="54"/>
      <c r="F35" s="52"/>
      <c r="G35" s="54"/>
      <c r="H35" s="53"/>
      <c r="I35" s="4"/>
      <c r="J35" s="18"/>
    </row>
    <row r="36" spans="2:10" s="9" customFormat="1" x14ac:dyDescent="0.25">
      <c r="B36" s="19"/>
      <c r="C36" s="26"/>
      <c r="D36" s="51"/>
      <c r="E36" s="54"/>
      <c r="F36" s="52"/>
      <c r="G36" s="54"/>
      <c r="H36" s="53"/>
      <c r="I36" s="4"/>
      <c r="J36" s="18"/>
    </row>
    <row r="37" spans="2:10" s="9" customFormat="1" ht="15" customHeight="1" x14ac:dyDescent="0.25">
      <c r="B37" s="37" t="s">
        <v>21</v>
      </c>
      <c r="C37" s="38"/>
      <c r="D37" s="108" t="s">
        <v>18</v>
      </c>
      <c r="E37" s="109"/>
      <c r="F37" s="109"/>
      <c r="G37" s="109"/>
      <c r="H37" s="110"/>
      <c r="I37" s="39"/>
      <c r="J37" s="40"/>
    </row>
    <row r="38" spans="2:10" ht="30" x14ac:dyDescent="0.25">
      <c r="B38" s="19"/>
      <c r="C38" s="27"/>
      <c r="D38" s="48">
        <v>102</v>
      </c>
      <c r="E38" s="83">
        <v>101</v>
      </c>
      <c r="F38" s="49">
        <v>198</v>
      </c>
      <c r="G38" s="49">
        <v>49</v>
      </c>
      <c r="H38" s="50">
        <v>49</v>
      </c>
      <c r="I38" s="3"/>
      <c r="J38" s="85" t="s">
        <v>43</v>
      </c>
    </row>
    <row r="39" spans="2:10" ht="15.75" thickBot="1" x14ac:dyDescent="0.3">
      <c r="B39" s="23" t="s">
        <v>22</v>
      </c>
      <c r="C39" s="28"/>
      <c r="D39" s="55">
        <f>SUM(D26:D36)+D38</f>
        <v>129</v>
      </c>
      <c r="E39" s="56">
        <f>SUM(E26:E36)+E38</f>
        <v>128</v>
      </c>
      <c r="F39" s="56">
        <f>SUM(F26:F36)+F38</f>
        <v>225</v>
      </c>
      <c r="G39" s="56">
        <f>SUM(G26:G36)+G38</f>
        <v>211</v>
      </c>
      <c r="H39" s="57">
        <f>SUM(H26:H36)+H38</f>
        <v>111</v>
      </c>
      <c r="I39" s="30"/>
      <c r="J39" s="24"/>
    </row>
    <row r="40" spans="2:10" ht="15" customHeight="1" x14ac:dyDescent="0.25">
      <c r="B40" s="41" t="s">
        <v>23</v>
      </c>
      <c r="C40" s="76" t="s">
        <v>24</v>
      </c>
      <c r="D40" s="111" t="s">
        <v>25</v>
      </c>
      <c r="E40" s="112"/>
      <c r="F40" s="112"/>
      <c r="G40" s="112"/>
      <c r="H40" s="113"/>
      <c r="I40" s="42"/>
      <c r="J40" s="43"/>
    </row>
    <row r="41" spans="2:10" x14ac:dyDescent="0.25">
      <c r="B41" s="19" t="s">
        <v>26</v>
      </c>
      <c r="C41" s="29"/>
      <c r="D41" s="87">
        <v>70</v>
      </c>
      <c r="E41" s="87">
        <v>70</v>
      </c>
      <c r="F41" s="87">
        <v>74</v>
      </c>
      <c r="G41" s="87">
        <v>87.86</v>
      </c>
      <c r="H41" s="86">
        <v>87.86</v>
      </c>
      <c r="I41" s="84" t="s">
        <v>27</v>
      </c>
      <c r="J41" s="85" t="s">
        <v>45</v>
      </c>
    </row>
    <row r="42" spans="2:10" x14ac:dyDescent="0.25">
      <c r="B42" s="19" t="s">
        <v>28</v>
      </c>
      <c r="C42" s="29"/>
      <c r="D42" s="88">
        <v>2</v>
      </c>
      <c r="E42" s="88">
        <v>2</v>
      </c>
      <c r="F42" s="88">
        <v>2</v>
      </c>
      <c r="G42" s="88">
        <v>2</v>
      </c>
      <c r="H42" s="86">
        <v>2</v>
      </c>
      <c r="I42" s="84" t="s">
        <v>27</v>
      </c>
      <c r="J42" s="85" t="s">
        <v>44</v>
      </c>
    </row>
    <row r="43" spans="2:10" x14ac:dyDescent="0.25">
      <c r="B43" s="19" t="s">
        <v>29</v>
      </c>
      <c r="C43" s="29"/>
      <c r="D43" s="89"/>
      <c r="E43" s="89"/>
      <c r="F43" s="89"/>
      <c r="G43" s="89"/>
      <c r="H43" s="50"/>
      <c r="I43" s="36" t="s">
        <v>27</v>
      </c>
      <c r="J43" s="17"/>
    </row>
    <row r="44" spans="2:10" ht="15.75" thickBot="1" x14ac:dyDescent="0.3">
      <c r="B44" s="23" t="s">
        <v>30</v>
      </c>
      <c r="C44" s="28"/>
      <c r="D44" s="55">
        <f>SUM(D41:D43)</f>
        <v>72</v>
      </c>
      <c r="E44" s="56">
        <f>SUM(E41:E43)</f>
        <v>72</v>
      </c>
      <c r="F44" s="56">
        <f t="shared" ref="F44:H44" si="0">SUM(F41:F43)</f>
        <v>76</v>
      </c>
      <c r="G44" s="56">
        <f t="shared" si="0"/>
        <v>89.86</v>
      </c>
      <c r="H44" s="57">
        <f t="shared" si="0"/>
        <v>89.86</v>
      </c>
      <c r="I44" s="30"/>
      <c r="J44" s="24"/>
    </row>
    <row r="45" spans="2:10" s="15" customFormat="1" ht="15.75" thickBot="1" x14ac:dyDescent="0.3">
      <c r="B45" s="35"/>
      <c r="C45" s="16"/>
      <c r="D45" s="34"/>
      <c r="E45" s="34"/>
      <c r="F45" s="34"/>
      <c r="G45" s="34"/>
      <c r="H45" s="34"/>
    </row>
    <row r="46" spans="2:10" x14ac:dyDescent="0.25">
      <c r="B46" s="114" t="s">
        <v>31</v>
      </c>
      <c r="C46" s="115"/>
      <c r="D46" s="58">
        <f>D39+D44</f>
        <v>201</v>
      </c>
      <c r="E46" s="59">
        <f>E39+E44</f>
        <v>200</v>
      </c>
      <c r="F46" s="59">
        <f t="shared" ref="F46:H46" si="1">F39+F44</f>
        <v>301</v>
      </c>
      <c r="G46" s="59">
        <f t="shared" si="1"/>
        <v>300.86</v>
      </c>
      <c r="H46" s="60">
        <f t="shared" si="1"/>
        <v>200.86</v>
      </c>
      <c r="I46" s="10" t="s">
        <v>32</v>
      </c>
      <c r="J46" s="15"/>
    </row>
    <row r="47" spans="2:10" x14ac:dyDescent="0.25">
      <c r="B47" s="116" t="s">
        <v>33</v>
      </c>
      <c r="C47" s="117"/>
      <c r="D47" s="61">
        <f>$C$5</f>
        <v>200</v>
      </c>
      <c r="E47" s="62">
        <f>$C$5</f>
        <v>200</v>
      </c>
      <c r="F47" s="62">
        <f>$C$5</f>
        <v>200</v>
      </c>
      <c r="G47" s="62">
        <f t="shared" ref="G47:H47" si="2">$C$5</f>
        <v>200</v>
      </c>
      <c r="H47" s="63">
        <f t="shared" si="2"/>
        <v>200</v>
      </c>
      <c r="I47" s="15"/>
      <c r="J47" s="15"/>
    </row>
    <row r="48" spans="2:10" x14ac:dyDescent="0.25">
      <c r="B48" s="118" t="s">
        <v>34</v>
      </c>
      <c r="C48" s="119"/>
      <c r="D48" s="64">
        <f>D47-D46</f>
        <v>-1</v>
      </c>
      <c r="E48" s="65">
        <f>E47-E46</f>
        <v>0</v>
      </c>
      <c r="F48" s="65">
        <f>F47-F46</f>
        <v>-101</v>
      </c>
      <c r="G48" s="65">
        <f>G47-G46</f>
        <v>-100.86000000000001</v>
      </c>
      <c r="H48" s="66">
        <f>H47-H46</f>
        <v>-0.86000000000001364</v>
      </c>
      <c r="I48" s="10" t="s">
        <v>35</v>
      </c>
      <c r="J48" s="15"/>
    </row>
    <row r="49" spans="2:10" ht="15.75" thickBot="1" x14ac:dyDescent="0.3">
      <c r="B49" s="120" t="s">
        <v>36</v>
      </c>
      <c r="C49" s="121"/>
      <c r="D49" s="67">
        <f>D47*1.5-D39</f>
        <v>171</v>
      </c>
      <c r="E49" s="68">
        <f>E47*1.5-E39</f>
        <v>172</v>
      </c>
      <c r="F49" s="68">
        <f t="shared" ref="F49:H49" si="3">F47*1.5-F39</f>
        <v>75</v>
      </c>
      <c r="G49" s="68">
        <f t="shared" si="3"/>
        <v>89</v>
      </c>
      <c r="H49" s="69">
        <f t="shared" si="3"/>
        <v>189</v>
      </c>
      <c r="I49" s="10" t="s">
        <v>37</v>
      </c>
      <c r="J49" s="15"/>
    </row>
    <row r="50" spans="2:10" x14ac:dyDescent="0.25">
      <c r="B50" t="s">
        <v>38</v>
      </c>
    </row>
    <row r="52" spans="2:10" ht="15.75" thickBot="1" x14ac:dyDescent="0.3"/>
    <row r="53" spans="2:10" x14ac:dyDescent="0.25">
      <c r="B53" s="13" t="s">
        <v>39</v>
      </c>
      <c r="C53" s="14"/>
    </row>
    <row r="54" spans="2:10" ht="15" customHeight="1" x14ac:dyDescent="0.25">
      <c r="B54" s="102" t="s">
        <v>40</v>
      </c>
      <c r="C54" s="103"/>
      <c r="D54" s="1"/>
      <c r="E54" s="1"/>
    </row>
    <row r="55" spans="2:10" x14ac:dyDescent="0.25">
      <c r="B55" s="102"/>
      <c r="C55" s="103"/>
      <c r="D55" s="1"/>
      <c r="E55" s="1"/>
    </row>
    <row r="56" spans="2:10" x14ac:dyDescent="0.25">
      <c r="B56" s="102"/>
      <c r="C56" s="103"/>
      <c r="D56" s="1"/>
      <c r="E56" s="1"/>
    </row>
    <row r="57" spans="2:10" x14ac:dyDescent="0.25">
      <c r="B57" s="102"/>
      <c r="C57" s="103"/>
      <c r="D57" s="1"/>
      <c r="E57" s="1"/>
    </row>
    <row r="58" spans="2:10" x14ac:dyDescent="0.25">
      <c r="B58" s="102"/>
      <c r="C58" s="103"/>
      <c r="D58" s="1"/>
      <c r="E58" s="1"/>
    </row>
    <row r="59" spans="2:10" x14ac:dyDescent="0.25">
      <c r="B59" s="102"/>
      <c r="C59" s="103"/>
      <c r="D59" s="1"/>
      <c r="E59" s="1"/>
    </row>
    <row r="60" spans="2:10" x14ac:dyDescent="0.25">
      <c r="B60" s="102"/>
      <c r="C60" s="103"/>
      <c r="D60" s="1"/>
      <c r="E60" s="1"/>
    </row>
    <row r="61" spans="2:10" x14ac:dyDescent="0.25">
      <c r="B61" s="102"/>
      <c r="C61" s="103"/>
      <c r="D61" s="1"/>
      <c r="E61" s="1"/>
    </row>
    <row r="62" spans="2:10" x14ac:dyDescent="0.25">
      <c r="B62" s="102"/>
      <c r="C62" s="103"/>
      <c r="D62" s="1"/>
      <c r="E62" s="1"/>
    </row>
    <row r="63" spans="2:10" x14ac:dyDescent="0.25">
      <c r="B63" s="104"/>
      <c r="C63" s="105"/>
      <c r="D63" s="1"/>
      <c r="E63" s="1"/>
    </row>
    <row r="64" spans="2:10" x14ac:dyDescent="0.25">
      <c r="B64" s="11" t="s">
        <v>39</v>
      </c>
      <c r="C64" s="12"/>
    </row>
    <row r="65" spans="2:5" ht="15" customHeight="1" x14ac:dyDescent="0.25">
      <c r="B65" s="102" t="s">
        <v>41</v>
      </c>
      <c r="C65" s="103"/>
      <c r="D65" s="1"/>
      <c r="E65" s="1"/>
    </row>
    <row r="66" spans="2:5" x14ac:dyDescent="0.25">
      <c r="B66" s="102"/>
      <c r="C66" s="103"/>
      <c r="D66" s="1"/>
      <c r="E66" s="1"/>
    </row>
    <row r="67" spans="2:5" x14ac:dyDescent="0.25">
      <c r="B67" s="102"/>
      <c r="C67" s="103"/>
      <c r="D67" s="1"/>
      <c r="E67" s="1"/>
    </row>
    <row r="68" spans="2:5" ht="15.75" thickBot="1" x14ac:dyDescent="0.3">
      <c r="B68" s="106"/>
      <c r="C68" s="107"/>
      <c r="D68" s="1"/>
      <c r="E68" s="1"/>
    </row>
  </sheetData>
  <mergeCells count="15">
    <mergeCell ref="B54:C63"/>
    <mergeCell ref="B65:C68"/>
    <mergeCell ref="D37:H37"/>
    <mergeCell ref="D40:H40"/>
    <mergeCell ref="B46:C46"/>
    <mergeCell ref="B47:C47"/>
    <mergeCell ref="B48:C48"/>
    <mergeCell ref="B49:C49"/>
    <mergeCell ref="B9:C10"/>
    <mergeCell ref="B2:C2"/>
    <mergeCell ref="B8:C8"/>
    <mergeCell ref="B14:C15"/>
    <mergeCell ref="D25:H25"/>
    <mergeCell ref="B16:C17"/>
    <mergeCell ref="B11:C13"/>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C8DE9CD8F9204E9B8036D34F2578FF" ma:contentTypeVersion="4" ma:contentTypeDescription="Create a new document." ma:contentTypeScope="" ma:versionID="181bea01305160c39fedab0964dd9b69">
  <xsd:schema xmlns:xsd="http://www.w3.org/2001/XMLSchema" xmlns:xs="http://www.w3.org/2001/XMLSchema" xmlns:p="http://schemas.microsoft.com/office/2006/metadata/properties" xmlns:ns2="16bca517-34fe-46f6-a2d4-ad330008f78e" xmlns:ns3="6f7449f5-4d0d-4197-bab5-c42b304a4bc3" targetNamespace="http://schemas.microsoft.com/office/2006/metadata/properties" ma:root="true" ma:fieldsID="3a7e58c6580d6b0492e26e5b8f886fb0" ns2:_="" ns3:_="">
    <xsd:import namespace="16bca517-34fe-46f6-a2d4-ad330008f78e"/>
    <xsd:import namespace="6f7449f5-4d0d-4197-bab5-c42b304a4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ca517-34fe-46f6-a2d4-ad330008f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449f5-4d0d-4197-bab5-c42b304a4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F3B6B-1A0C-45F4-BA56-97FD98F87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ca517-34fe-46f6-a2d4-ad330008f78e"/>
    <ds:schemaRef ds:uri="6f7449f5-4d0d-4197-bab5-c42b304a4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ADE7D72-56B6-490D-86D9-BD8DCE878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 Mktg Affil-E&amp;FP</cp:lastModifiedBy>
  <cp:revision/>
  <dcterms:created xsi:type="dcterms:W3CDTF">2021-04-08T22:24:45Z</dcterms:created>
  <dcterms:modified xsi:type="dcterms:W3CDTF">2022-08-16T16:52:11Z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0x0101007FC8DE9CD8F9204E9B8036D34F2578FF</vt:lpwstr>
  </property>
</Properties>
</file>