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FUELS\DATA\Resource Adequacy\2025\Filings\MA\08-2025\"/>
    </mc:Choice>
  </mc:AlternateContent>
  <xr:revisionPtr revIDLastSave="0" documentId="13_ncr:1_{69970CB1-39B3-434D-B6A6-948CCBABC8CF}" xr6:coauthVersionLast="47" xr6:coauthVersionMax="47" xr10:uidLastSave="{00000000-0000-0000-0000-000000000000}"/>
  <bookViews>
    <workbookView xWindow="-23790" yWindow="2070" windowWidth="17280" windowHeight="10050" xr2:uid="{00000000-000D-0000-FFFF-FFFF00000000}"/>
  </bookViews>
  <sheets>
    <sheet name="IOU Excess Resources Report" sheetId="3" r:id="rId1"/>
    <sheet name="Daily Imports" sheetId="9" r:id="rId2"/>
    <sheet name="June" sheetId="8" state="hidden" r:id="rId3"/>
    <sheet name="July" sheetId="4" state="hidden" r:id="rId4"/>
    <sheet name="August" sheetId="5" state="hidden" r:id="rId5"/>
    <sheet name="September" sheetId="6" state="hidden" r:id="rId6"/>
    <sheet name="October" sheetId="7" state="hidden"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6" i="3" l="1"/>
  <c r="F76" i="3"/>
  <c r="G76" i="3"/>
  <c r="H76" i="3"/>
  <c r="D76" i="3"/>
  <c r="F21" i="3"/>
  <c r="E21" i="3"/>
  <c r="D21" i="3" l="1"/>
  <c r="D41" i="3" l="1"/>
  <c r="E24" i="3" l="1"/>
  <c r="F24" i="3"/>
  <c r="G24" i="3"/>
  <c r="H24" i="3"/>
  <c r="D24" i="3"/>
  <c r="K22" i="9"/>
  <c r="J22" i="9"/>
  <c r="I22" i="9"/>
  <c r="H22" i="9"/>
  <c r="J15" i="9"/>
  <c r="O9" i="9"/>
  <c r="M9" i="9"/>
  <c r="AG8" i="8"/>
  <c r="AF8" i="8"/>
  <c r="AE8" i="8"/>
  <c r="AD8" i="8"/>
  <c r="AC8" i="8"/>
  <c r="AB8" i="8"/>
  <c r="AA8" i="8"/>
  <c r="Z8" i="8"/>
  <c r="Y8" i="8"/>
  <c r="X8" i="8"/>
  <c r="W8" i="8"/>
  <c r="V8" i="8"/>
  <c r="U8" i="8"/>
  <c r="T8" i="8"/>
  <c r="S8" i="8"/>
  <c r="R8" i="8"/>
  <c r="Q8" i="8"/>
  <c r="P8" i="8"/>
  <c r="O8" i="8"/>
  <c r="N8" i="8"/>
  <c r="M8" i="8"/>
  <c r="L8" i="8"/>
  <c r="K8" i="8"/>
  <c r="J8" i="8"/>
  <c r="I8" i="8"/>
  <c r="H8" i="8"/>
  <c r="G8" i="8"/>
  <c r="F8" i="8"/>
  <c r="E8" i="8"/>
  <c r="D8" i="8"/>
  <c r="Y8" i="7"/>
  <c r="Z8" i="7"/>
  <c r="AA8" i="7"/>
  <c r="AB8" i="7"/>
  <c r="AC8" i="7"/>
  <c r="AD8" i="7"/>
  <c r="AE8" i="7"/>
  <c r="AF8" i="7"/>
  <c r="AG8" i="7"/>
  <c r="AH8" i="7"/>
  <c r="X8" i="7"/>
  <c r="W8" i="7"/>
  <c r="V8" i="7"/>
  <c r="U8" i="7"/>
  <c r="T8" i="7"/>
  <c r="S8" i="7"/>
  <c r="R8" i="7"/>
  <c r="Q8" i="7"/>
  <c r="P8" i="7"/>
  <c r="O8" i="7"/>
  <c r="N8" i="7"/>
  <c r="M8" i="7"/>
  <c r="L8" i="7"/>
  <c r="K8" i="7"/>
  <c r="J8" i="7"/>
  <c r="I8" i="7"/>
  <c r="H8" i="7"/>
  <c r="G8" i="7"/>
  <c r="F8" i="7"/>
  <c r="E8" i="7"/>
  <c r="D8" i="7"/>
  <c r="AG8" i="6"/>
  <c r="AF8" i="6"/>
  <c r="AE8" i="6"/>
  <c r="AD8" i="6"/>
  <c r="AC8" i="6"/>
  <c r="AB8" i="6"/>
  <c r="AA8" i="6"/>
  <c r="Z8" i="6"/>
  <c r="Y8" i="6"/>
  <c r="X8" i="6"/>
  <c r="W8" i="6"/>
  <c r="V8" i="6"/>
  <c r="U8" i="6"/>
  <c r="T8" i="6"/>
  <c r="S8" i="6"/>
  <c r="R8" i="6"/>
  <c r="Q8" i="6"/>
  <c r="P8" i="6"/>
  <c r="O8" i="6"/>
  <c r="N8" i="6"/>
  <c r="M8" i="6"/>
  <c r="L8" i="6"/>
  <c r="K8" i="6"/>
  <c r="J8" i="6"/>
  <c r="I8" i="6"/>
  <c r="H8" i="6"/>
  <c r="G8" i="6"/>
  <c r="F8" i="6"/>
  <c r="E8" i="6"/>
  <c r="D8" i="6"/>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D7" i="4"/>
  <c r="F41" i="3"/>
  <c r="H41" i="3" l="1"/>
  <c r="G41" i="3"/>
  <c r="E41" i="3"/>
  <c r="D51" i="3"/>
  <c r="H46" i="3" l="1"/>
  <c r="G46" i="3"/>
  <c r="F46" i="3"/>
  <c r="F48" i="3" s="1"/>
  <c r="E46" i="3"/>
  <c r="E48" i="3" s="1"/>
  <c r="D46" i="3"/>
  <c r="E51" i="3" l="1"/>
  <c r="G51" i="3"/>
  <c r="F51" i="3"/>
  <c r="H51" i="3"/>
  <c r="D48" i="3"/>
  <c r="D50" i="3" s="1"/>
  <c r="F50" i="3"/>
  <c r="E50" i="3"/>
  <c r="G48" i="3"/>
  <c r="G50" i="3" s="1"/>
  <c r="H48" i="3"/>
  <c r="H50" i="3" l="1"/>
</calcChain>
</file>

<file path=xl/sharedStrings.xml><?xml version="1.0" encoding="utf-8"?>
<sst xmlns="http://schemas.openxmlformats.org/spreadsheetml/2006/main" count="257" uniqueCount="84">
  <si>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</si>
  <si>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</si>
  <si>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</si>
  <si>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</si>
  <si>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</si>
  <si>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</si>
  <si>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t>Subset of the resources below shown on the IOU’s supply plan</t>
  </si>
  <si>
    <t>IOU Supply Plan Summer Reliability MW Amount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</si>
  <si>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</si>
  <si>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</si>
  <si>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</si>
  <si>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</si>
  <si>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</si>
  <si>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</si>
  <si>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</si>
  <si>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</si>
  <si>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</si>
  <si>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SUBTOTAL SUPPLY-side Excess Procurement</t>
  </si>
  <si>
    <t>3. Demand-Side Emergency Reliability OIR Procurement</t>
  </si>
  <si>
    <t>Indicate subcategories of resource, if applicable</t>
  </si>
  <si>
    <t>MW reported</t>
  </si>
  <si>
    <t>DR program expansion</t>
  </si>
  <si>
    <t xml:space="preserve">Other </t>
  </si>
  <si>
    <t>SUBTOTAL DEMAND-side Excess Procurement</t>
  </si>
  <si>
    <t>IOU Progress toward Monthly Target</t>
  </si>
  <si>
    <t>&lt;-- total MW procured</t>
  </si>
  <si>
    <t xml:space="preserve">DIFFERENCE </t>
  </si>
  <si>
    <t>&lt;-- negative values mean minimum target exceeded; positive values mean minimum target not met</t>
  </si>
  <si>
    <t>Supply Side Headroom (3,000 Max)</t>
  </si>
  <si>
    <t>&lt;-- maximum additional supply resources permitted</t>
  </si>
  <si>
    <t>Monthly IOU reports available at: https://www.cpuc.ca.gov/General.aspx?id=6311</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</si>
  <si>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</si>
  <si>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</si>
  <si>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</si>
  <si>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SDG&amp;E</t>
  </si>
  <si>
    <t xml:space="preserve">Program expansion opportunities are ongoing. </t>
  </si>
  <si>
    <t>AL-3689</t>
  </si>
  <si>
    <t>New Build</t>
  </si>
  <si>
    <t>MW are customer provided nominations</t>
  </si>
  <si>
    <t xml:space="preserve">Efficiency Upgrade </t>
  </si>
  <si>
    <t>ELRP Enrollment (Includes all subgroups)</t>
  </si>
  <si>
    <t>Reflects customer-reported nominations as of June , 2023 for Sub Group A.1. For information on SDG&amp;E's 2022 ELRP Load Impact evaluation, including 2022 ex post results and 2023 ex ante forecasts, see SDG&amp;E's 2022 ELRP Load Impact Report.</t>
  </si>
  <si>
    <t>ELRP</t>
  </si>
  <si>
    <t>ELRP Ex Ante Forecast (MW)</t>
  </si>
  <si>
    <t>Forecast Method: Ex Ante (1-in-2) Enrollments</t>
  </si>
  <si>
    <t>Footnote 1</t>
  </si>
  <si>
    <t>"Applying the TAC area CAISO load shares for each utility’s service territory to the contingency procurement set forth in this decision results in target procurement amounts of 900 MW-1,350 MW each for PG&amp;E and SCE service territories and 200 MW-300 MW for SDG&amp;E service territory." (D.21-12-015, Findings of Fact 28)  PG&amp;E has Excess Resources from its portfolio available to supplement the above listed resources in August 2023.  These supplemental megawatts are not captured in the above total and will not be subject to cost recovery through D.21-12-015.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</si>
  <si>
    <t>Footnote 2</t>
  </si>
  <si>
    <t>SENTNL_2_CTG1 - 8</t>
  </si>
  <si>
    <t>Total resources available as incremental above 17% RA requirement (i.e., progress toward the IOU's incremental effective PRM target)</t>
  </si>
  <si>
    <t>2. Excess Resources from IOU Portfolio Above 17% PRM</t>
  </si>
  <si>
    <r>
      <rPr>
        <b/>
        <sz val="11"/>
        <color theme="1"/>
        <rFont val="Calibri"/>
        <family val="2"/>
        <scheme val="minor"/>
      </rPr>
      <t>2. Excess Resources from IOU Portfolio Above 17% PRM</t>
    </r>
    <r>
      <rPr>
        <sz val="11"/>
        <color theme="1"/>
        <rFont val="Calibri"/>
        <family val="2"/>
        <scheme val="minor"/>
      </rPr>
      <t>: Report any additional "excess resources" above the IOU's 17% PRM requirement being applied to CAM for each month.</t>
    </r>
  </si>
  <si>
    <t>Pala Gomez (Battery Storage)</t>
  </si>
  <si>
    <t>E-5219</t>
  </si>
  <si>
    <t>Melrose (Battery Storage)</t>
  </si>
  <si>
    <t>Paradise (Microgrid)</t>
  </si>
  <si>
    <t>Elliot (Microgrid)</t>
  </si>
  <si>
    <t>Boulevard (Microgrid)</t>
  </si>
  <si>
    <t>Clairemont (Microgrid)</t>
  </si>
  <si>
    <t>D.23-12-0015</t>
  </si>
  <si>
    <t>SDG3_PVWEST_I_F_PV1</t>
  </si>
  <si>
    <t>Daily Import (HE17-22)</t>
  </si>
  <si>
    <t>SDG3_MALIN500_I_F_MALIN</t>
  </si>
  <si>
    <t>Daily Total</t>
  </si>
  <si>
    <t>On Peak</t>
  </si>
  <si>
    <t>SDG3_NOB_I_F_NOB</t>
  </si>
  <si>
    <t>None</t>
  </si>
  <si>
    <t>-</t>
  </si>
  <si>
    <t>Westside Canal 2</t>
  </si>
  <si>
    <t>July</t>
  </si>
  <si>
    <t>Aug</t>
  </si>
  <si>
    <t>Sep</t>
  </si>
  <si>
    <t>E-5372</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</si>
  <si>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and D.23-06-029, showing the amount being claimed toward the IOU's monthly incremental procurement target, even if the amount for any given month is zero MW.</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</si>
  <si>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D.23-06-029 and being claimed toward the IOU's monthly incremental procurement target.</t>
    </r>
  </si>
  <si>
    <t>Santee</t>
  </si>
  <si>
    <t>N/A</t>
  </si>
  <si>
    <r>
      <rPr>
        <b/>
        <sz val="11"/>
        <color theme="1"/>
        <rFont val="Calibri"/>
        <family val="2"/>
        <scheme val="minor"/>
      </rPr>
      <t xml:space="preserve">D.23-06-029 Ordering Paragrpah 7           </t>
    </r>
    <r>
      <rPr>
        <sz val="11"/>
        <color theme="1"/>
        <rFont val="Calibri"/>
        <family val="2"/>
        <scheme val="minor"/>
      </rPr>
      <t xml:space="preserve">                                                                                                                                                                             "For the 2024 and 2025 Resource Adequacy compliance years, a 17 percent planning reserve margin (PRM) and an effective PRM procurement target of 1,700-3,200 megawatts (MW) is adopted. The procurement target will be divided between the three investor-owned utilities similar to the targets adopted in Decision 21-12-015: 170-320 MW for San Diego Gas &amp; Electric Company, and 765-1,440 MW each for Pacific Gas and Electric Company and Southern California Edison Company."</t>
    </r>
  </si>
  <si>
    <t>E-5304</t>
  </si>
  <si>
    <t>Minimum Excess Procurement Target per D.21-12-015/D.23-06-029</t>
  </si>
  <si>
    <t>PPA</t>
  </si>
  <si>
    <t>Excess Resources from IOU Portfolio</t>
  </si>
  <si>
    <t>Shown on  Supply Plan</t>
  </si>
  <si>
    <t>Not on Supply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</si>
</sst>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m/d"/>
    <numFmt numFmtId="165" formatCode="m/d;@"/>
  </numFmts>
  <fonts count="12"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8"/>
      <name val="Calibri"/>
      <family val="2"/>
      <scheme val="minor"/>
    </font>
    <font>
      <sz val="9"/>
      <color theme="1"/>
      <name val="Calibri"/>
      <family val="2"/>
      <scheme val="minor"/>
    </font>
    <font>
      <sz val="11"/>
      <color theme="0"/>
      <name val="Calibri"/>
      <family val="2"/>
      <scheme val="minor"/>
    </font>
    <font>
      <sz val="11"/>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43" fontId="11" fillId="0" borderId="0" applyFont="0" applyFill="0" applyBorder="0" applyAlignment="0" applyProtection="0"/>
  </cellStyleXfs>
  <cellXfs count="167">
    <xf numFmtId="0" fontId="0" fillId="0" borderId="0" xfId="0"/>
    <xf numFmtId="0" fontId="0" fillId="0" borderId="0" xfId="0" applyAlignment="1">
      <alignment wrapText="1"/>
    </xf>
    <xf numFmtId="0" fontId="1" fillId="0" borderId="0" xfId="0" applyFont="1"/>
    <xf numFmtId="0" fontId="5" fillId="0" borderId="0" xfId="0" applyFont="1"/>
    <xf numFmtId="0" fontId="1" fillId="2" borderId="10" xfId="0" applyFont="1" applyFill="1" applyBorder="1" applyAlignment="1">
      <alignment horizontal="right"/>
    </xf>
    <xf numFmtId="0" fontId="1" fillId="2" borderId="11" xfId="0" applyFont="1" applyFill="1" applyBorder="1" applyAlignment="1">
      <alignment horizontal="right"/>
    </xf>
    <xf numFmtId="0" fontId="1" fillId="2" borderId="12" xfId="0" applyFont="1" applyFill="1" applyBorder="1" applyAlignment="1">
      <alignment horizontal="right"/>
    </xf>
    <xf numFmtId="0" fontId="3" fillId="0" borderId="0" xfId="0" applyFont="1"/>
    <xf numFmtId="0" fontId="0" fillId="0" borderId="23" xfId="0" applyBorder="1"/>
    <xf numFmtId="0" fontId="0" fillId="0" borderId="22" xfId="0" applyBorder="1" applyAlignment="1">
      <alignment horizontal="left" indent="3"/>
    </xf>
    <xf numFmtId="0" fontId="7" fillId="7" borderId="7" xfId="0" applyFont="1" applyFill="1" applyBorder="1" applyAlignment="1">
      <alignment horizontal="center"/>
    </xf>
    <xf numFmtId="17" fontId="7" fillId="7" borderId="8" xfId="0" applyNumberFormat="1" applyFont="1" applyFill="1" applyBorder="1" applyAlignment="1">
      <alignment horizontal="center"/>
    </xf>
    <xf numFmtId="0" fontId="7" fillId="7" borderId="9" xfId="0" applyFont="1" applyFill="1" applyBorder="1" applyAlignment="1">
      <alignment horizontal="center" wrapText="1"/>
    </xf>
    <xf numFmtId="0" fontId="6" fillId="9" borderId="16" xfId="0" applyFont="1" applyFill="1" applyBorder="1" applyAlignment="1">
      <alignment horizontal="right"/>
    </xf>
    <xf numFmtId="0" fontId="0" fillId="9" borderId="32" xfId="0" applyFill="1" applyBorder="1"/>
    <xf numFmtId="0" fontId="7" fillId="7" borderId="33" xfId="0" applyFont="1" applyFill="1" applyBorder="1" applyAlignment="1">
      <alignment horizontal="center" wrapText="1"/>
    </xf>
    <xf numFmtId="0" fontId="3" fillId="9" borderId="35" xfId="0" applyFont="1" applyFill="1" applyBorder="1"/>
    <xf numFmtId="0" fontId="0" fillId="0" borderId="4" xfId="0" applyBorder="1" applyAlignment="1">
      <alignment horizontal="left"/>
    </xf>
    <xf numFmtId="0" fontId="0" fillId="9" borderId="37" xfId="0" applyFill="1" applyBorder="1"/>
    <xf numFmtId="0" fontId="7" fillId="7" borderId="39" xfId="0" applyFont="1" applyFill="1" applyBorder="1" applyAlignment="1">
      <alignment horizontal="center" wrapText="1"/>
    </xf>
    <xf numFmtId="17" fontId="7" fillId="7" borderId="33" xfId="0" applyNumberFormat="1" applyFont="1" applyFill="1" applyBorder="1" applyAlignment="1">
      <alignment horizontal="center"/>
    </xf>
    <xf numFmtId="1" fontId="1" fillId="0" borderId="0" xfId="0" applyNumberFormat="1" applyFont="1" applyAlignment="1">
      <alignment horizontal="right"/>
    </xf>
    <xf numFmtId="0" fontId="6" fillId="0" borderId="0" xfId="0" applyFont="1" applyAlignment="1">
      <alignment horizontal="right"/>
    </xf>
    <xf numFmtId="0" fontId="0" fillId="0" borderId="6" xfId="0" applyBorder="1" applyAlignment="1">
      <alignment horizontal="center"/>
    </xf>
    <xf numFmtId="0" fontId="1" fillId="2" borderId="13" xfId="0" applyFont="1" applyFill="1" applyBorder="1"/>
    <xf numFmtId="0" fontId="0" fillId="2" borderId="38" xfId="0" applyFill="1" applyBorder="1"/>
    <xf numFmtId="0" fontId="0" fillId="2" borderId="25" xfId="0" applyFill="1" applyBorder="1"/>
    <xf numFmtId="17" fontId="4" fillId="0" borderId="0" xfId="0" applyNumberFormat="1" applyFont="1" applyAlignment="1">
      <alignment vertical="center"/>
    </xf>
    <xf numFmtId="0" fontId="1" fillId="2" borderId="11" xfId="0" applyFont="1" applyFill="1" applyBorder="1" applyAlignment="1">
      <alignment wrapText="1"/>
    </xf>
    <xf numFmtId="0" fontId="2" fillId="2" borderId="20" xfId="0" applyFont="1" applyFill="1" applyBorder="1" applyAlignment="1">
      <alignment horizontal="center" wrapText="1"/>
    </xf>
    <xf numFmtId="3" fontId="0" fillId="0" borderId="4" xfId="0" applyNumberFormat="1" applyBorder="1" applyAlignment="1">
      <alignment horizontal="right"/>
    </xf>
    <xf numFmtId="3" fontId="0" fillId="0" borderId="0" xfId="0" applyNumberFormat="1" applyAlignment="1">
      <alignment horizontal="right"/>
    </xf>
    <xf numFmtId="3" fontId="1" fillId="9" borderId="35" xfId="0" applyNumberFormat="1" applyFont="1" applyFill="1" applyBorder="1" applyAlignment="1">
      <alignment horizontal="right"/>
    </xf>
    <xf numFmtId="3" fontId="1" fillId="9" borderId="31" xfId="0" applyNumberFormat="1" applyFont="1" applyFill="1" applyBorder="1" applyAlignment="1">
      <alignment horizontal="right"/>
    </xf>
    <xf numFmtId="3" fontId="1" fillId="9" borderId="17" xfId="0" applyNumberFormat="1" applyFont="1" applyFill="1" applyBorder="1" applyAlignment="1">
      <alignment horizontal="right"/>
    </xf>
    <xf numFmtId="3" fontId="1" fillId="8" borderId="34" xfId="0" applyNumberFormat="1" applyFont="1" applyFill="1" applyBorder="1" applyAlignment="1">
      <alignment horizontal="right"/>
    </xf>
    <xf numFmtId="3" fontId="1" fillId="8" borderId="30" xfId="0" applyNumberFormat="1" applyFont="1" applyFill="1" applyBorder="1" applyAlignment="1">
      <alignment horizontal="right"/>
    </xf>
    <xf numFmtId="3" fontId="1" fillId="8" borderId="25" xfId="0" applyNumberFormat="1" applyFont="1" applyFill="1" applyBorder="1" applyAlignment="1">
      <alignment horizontal="right"/>
    </xf>
    <xf numFmtId="3" fontId="0" fillId="4" borderId="5" xfId="0" applyNumberFormat="1" applyFill="1" applyBorder="1" applyAlignment="1">
      <alignment horizontal="right"/>
    </xf>
    <xf numFmtId="3" fontId="0" fillId="5" borderId="5" xfId="0" applyNumberFormat="1" applyFill="1" applyBorder="1" applyAlignment="1">
      <alignment horizontal="right"/>
    </xf>
    <xf numFmtId="3" fontId="0" fillId="5" borderId="2" xfId="0" applyNumberFormat="1" applyFill="1" applyBorder="1" applyAlignment="1">
      <alignment horizontal="right"/>
    </xf>
    <xf numFmtId="3" fontId="0" fillId="5" borderId="28" xfId="0" applyNumberFormat="1" applyFill="1" applyBorder="1" applyAlignment="1">
      <alignment horizontal="right"/>
    </xf>
    <xf numFmtId="3" fontId="0" fillId="10" borderId="36" xfId="0" applyNumberFormat="1" applyFill="1" applyBorder="1" applyAlignment="1">
      <alignment horizontal="right"/>
    </xf>
    <xf numFmtId="3" fontId="0" fillId="10" borderId="29" xfId="0" applyNumberFormat="1" applyFill="1" applyBorder="1" applyAlignment="1">
      <alignment horizontal="right"/>
    </xf>
    <xf numFmtId="3" fontId="0" fillId="10" borderId="18" xfId="0" applyNumberFormat="1" applyFill="1" applyBorder="1" applyAlignment="1">
      <alignment horizontal="right"/>
    </xf>
    <xf numFmtId="0" fontId="7" fillId="7" borderId="7" xfId="0" applyFont="1" applyFill="1" applyBorder="1" applyAlignment="1">
      <alignment horizontal="center" wrapText="1"/>
    </xf>
    <xf numFmtId="3" fontId="0" fillId="0" borderId="36" xfId="0" applyNumberFormat="1" applyBorder="1" applyAlignment="1">
      <alignment horizontal="right"/>
    </xf>
    <xf numFmtId="3" fontId="0" fillId="0" borderId="29" xfId="0" applyNumberFormat="1" applyBorder="1" applyAlignment="1">
      <alignment horizontal="right"/>
    </xf>
    <xf numFmtId="3" fontId="0" fillId="0" borderId="18" xfId="0" applyNumberFormat="1" applyBorder="1" applyAlignment="1">
      <alignment horizontal="right"/>
    </xf>
    <xf numFmtId="0" fontId="0" fillId="0" borderId="24" xfId="0" applyBorder="1" applyAlignment="1">
      <alignment horizontal="center" wrapText="1"/>
    </xf>
    <xf numFmtId="0" fontId="2" fillId="2" borderId="34" xfId="0" applyFont="1" applyFill="1" applyBorder="1" applyAlignment="1">
      <alignment horizontal="center" wrapText="1"/>
    </xf>
    <xf numFmtId="0" fontId="0" fillId="0" borderId="19" xfId="0" applyBorder="1" applyAlignment="1">
      <alignment horizontal="center"/>
    </xf>
    <xf numFmtId="0" fontId="0" fillId="0" borderId="20" xfId="0" applyBorder="1" applyAlignment="1">
      <alignment horizontal="center"/>
    </xf>
    <xf numFmtId="14" fontId="0" fillId="0" borderId="21" xfId="0" applyNumberFormat="1" applyBorder="1" applyAlignment="1">
      <alignment horizontal="center"/>
    </xf>
    <xf numFmtId="0" fontId="0" fillId="0" borderId="23" xfId="0" applyBorder="1" applyAlignment="1">
      <alignment wrapText="1"/>
    </xf>
    <xf numFmtId="3" fontId="0" fillId="11" borderId="42" xfId="0" applyNumberFormat="1" applyFill="1" applyBorder="1" applyAlignment="1">
      <alignment horizontal="right"/>
    </xf>
    <xf numFmtId="3" fontId="0" fillId="11" borderId="6" xfId="0" applyNumberFormat="1" applyFill="1" applyBorder="1" applyAlignment="1">
      <alignment horizontal="right"/>
    </xf>
    <xf numFmtId="3" fontId="0" fillId="0" borderId="43" xfId="0" applyNumberFormat="1" applyBorder="1" applyAlignment="1">
      <alignment horizontal="right"/>
    </xf>
    <xf numFmtId="3" fontId="0" fillId="0" borderId="44" xfId="0" applyNumberFormat="1" applyBorder="1" applyAlignment="1">
      <alignment horizontal="right"/>
    </xf>
    <xf numFmtId="3" fontId="0" fillId="11" borderId="45" xfId="0" applyNumberFormat="1" applyFill="1" applyBorder="1" applyAlignment="1">
      <alignment horizontal="right"/>
    </xf>
    <xf numFmtId="0" fontId="2" fillId="2" borderId="5" xfId="0" applyFont="1" applyFill="1" applyBorder="1" applyAlignment="1">
      <alignment horizontal="center" wrapText="1"/>
    </xf>
    <xf numFmtId="0" fontId="2" fillId="2" borderId="3" xfId="0" applyFont="1" applyFill="1" applyBorder="1" applyAlignment="1">
      <alignment horizontal="center"/>
    </xf>
    <xf numFmtId="17" fontId="7" fillId="7" borderId="47" xfId="0" applyNumberFormat="1" applyFont="1" applyFill="1" applyBorder="1" applyAlignment="1">
      <alignment horizontal="center"/>
    </xf>
    <xf numFmtId="17" fontId="7" fillId="7" borderId="48" xfId="0" applyNumberFormat="1"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3" fontId="0" fillId="0" borderId="1" xfId="0" applyNumberFormat="1" applyBorder="1" applyAlignment="1">
      <alignment horizontal="center"/>
    </xf>
    <xf numFmtId="0" fontId="0" fillId="0" borderId="1" xfId="0" applyBorder="1"/>
    <xf numFmtId="0" fontId="1" fillId="6" borderId="22" xfId="0" applyFont="1" applyFill="1" applyBorder="1"/>
    <xf numFmtId="0" fontId="1" fillId="6" borderId="23" xfId="0" applyFont="1" applyFill="1" applyBorder="1"/>
    <xf numFmtId="0" fontId="1" fillId="6" borderId="13" xfId="0" applyFont="1" applyFill="1" applyBorder="1"/>
    <xf numFmtId="0" fontId="1" fillId="6" borderId="25" xfId="0" applyFont="1" applyFill="1" applyBorder="1"/>
    <xf numFmtId="0" fontId="0" fillId="0" borderId="4" xfId="0" applyBorder="1" applyAlignment="1">
      <alignment horizontal="center"/>
    </xf>
    <xf numFmtId="0" fontId="7" fillId="7" borderId="50" xfId="0" applyFont="1" applyFill="1" applyBorder="1" applyAlignment="1">
      <alignment horizontal="center" wrapText="1"/>
    </xf>
    <xf numFmtId="0" fontId="7" fillId="7" borderId="51" xfId="0" applyFont="1" applyFill="1" applyBorder="1" applyAlignment="1">
      <alignment horizontal="center" wrapText="1"/>
    </xf>
    <xf numFmtId="0" fontId="9" fillId="0" borderId="0" xfId="0" applyFont="1" applyAlignment="1">
      <alignment horizontal="left" vertical="top" wrapText="1"/>
    </xf>
    <xf numFmtId="0" fontId="0" fillId="0" borderId="0" xfId="0" applyAlignment="1">
      <alignment vertical="center"/>
    </xf>
    <xf numFmtId="3" fontId="0" fillId="11" borderId="1" xfId="0" applyNumberFormat="1" applyFill="1" applyBorder="1" applyAlignment="1">
      <alignment horizontal="right"/>
    </xf>
    <xf numFmtId="0" fontId="0" fillId="0" borderId="1" xfId="0" applyBorder="1" applyAlignment="1">
      <alignment wrapText="1"/>
    </xf>
    <xf numFmtId="0" fontId="0" fillId="0" borderId="46" xfId="0" applyBorder="1" applyAlignment="1">
      <alignment horizontal="center"/>
    </xf>
    <xf numFmtId="0" fontId="0" fillId="0" borderId="23" xfId="0" applyBorder="1" applyAlignment="1">
      <alignment horizontal="center"/>
    </xf>
    <xf numFmtId="3" fontId="0" fillId="4" borderId="28" xfId="0" applyNumberFormat="1" applyFill="1" applyBorder="1" applyAlignment="1">
      <alignment horizontal="right"/>
    </xf>
    <xf numFmtId="0" fontId="1" fillId="2" borderId="26" xfId="0" applyFont="1" applyFill="1" applyBorder="1" applyAlignment="1">
      <alignment wrapText="1"/>
    </xf>
    <xf numFmtId="0" fontId="0" fillId="2" borderId="52" xfId="0" applyFill="1" applyBorder="1"/>
    <xf numFmtId="0" fontId="0" fillId="2" borderId="43" xfId="0" applyFill="1" applyBorder="1"/>
    <xf numFmtId="0" fontId="0" fillId="2" borderId="27" xfId="0" applyFill="1" applyBorder="1"/>
    <xf numFmtId="0" fontId="0" fillId="0" borderId="11" xfId="0" applyBorder="1" applyAlignment="1">
      <alignment horizontal="center"/>
    </xf>
    <xf numFmtId="0" fontId="0" fillId="0" borderId="11" xfId="0" applyBorder="1" applyAlignment="1">
      <alignment horizontal="center" wrapText="1"/>
    </xf>
    <xf numFmtId="0" fontId="0" fillId="0" borderId="12" xfId="0" applyBorder="1" applyAlignment="1">
      <alignment horizontal="center"/>
    </xf>
    <xf numFmtId="3" fontId="0" fillId="0" borderId="37" xfId="0" applyNumberFormat="1" applyBorder="1" applyAlignment="1">
      <alignment horizontal="center"/>
    </xf>
    <xf numFmtId="0" fontId="0" fillId="0" borderId="37" xfId="0" applyBorder="1"/>
    <xf numFmtId="0" fontId="10" fillId="3" borderId="1" xfId="0" applyFont="1" applyFill="1" applyBorder="1"/>
    <xf numFmtId="17" fontId="10" fillId="3" borderId="1" xfId="0" applyNumberFormat="1" applyFont="1" applyFill="1" applyBorder="1"/>
    <xf numFmtId="164" fontId="10" fillId="3" borderId="1" xfId="0" applyNumberFormat="1" applyFont="1" applyFill="1" applyBorder="1"/>
    <xf numFmtId="0" fontId="0" fillId="12" borderId="1" xfId="0" applyFill="1" applyBorder="1" applyAlignment="1">
      <alignment horizontal="center"/>
    </xf>
    <xf numFmtId="0" fontId="0" fillId="12" borderId="1" xfId="0" applyFill="1" applyBorder="1"/>
    <xf numFmtId="0" fontId="1" fillId="12" borderId="1" xfId="0" applyFont="1" applyFill="1" applyBorder="1"/>
    <xf numFmtId="17" fontId="7" fillId="7" borderId="8" xfId="0" applyNumberFormat="1" applyFont="1" applyFill="1" applyBorder="1" applyAlignment="1">
      <alignment horizontal="center" wrapText="1"/>
    </xf>
    <xf numFmtId="165" fontId="7" fillId="7" borderId="8" xfId="0" applyNumberFormat="1" applyFont="1" applyFill="1" applyBorder="1" applyAlignment="1">
      <alignment horizontal="center"/>
    </xf>
    <xf numFmtId="0" fontId="0" fillId="13" borderId="11" xfId="0" applyFill="1" applyBorder="1" applyAlignment="1">
      <alignment horizontal="left"/>
    </xf>
    <xf numFmtId="0" fontId="0" fillId="13" borderId="4" xfId="0" applyFill="1" applyBorder="1" applyAlignment="1">
      <alignment wrapText="1"/>
    </xf>
    <xf numFmtId="0" fontId="0" fillId="13" borderId="50" xfId="0" applyFill="1" applyBorder="1" applyAlignment="1">
      <alignment wrapText="1"/>
    </xf>
    <xf numFmtId="43" fontId="0" fillId="13" borderId="0" xfId="1" applyFont="1" applyFill="1" applyBorder="1" applyAlignment="1">
      <alignment horizontal="center"/>
    </xf>
    <xf numFmtId="43" fontId="0" fillId="13" borderId="0" xfId="1" applyFont="1" applyFill="1" applyBorder="1" applyAlignment="1">
      <alignment horizontal="right"/>
    </xf>
    <xf numFmtId="0" fontId="1" fillId="13" borderId="7" xfId="0" applyFont="1" applyFill="1" applyBorder="1" applyAlignment="1">
      <alignment horizontal="left"/>
    </xf>
    <xf numFmtId="0" fontId="0" fillId="13" borderId="33" xfId="0" applyFill="1" applyBorder="1" applyAlignment="1">
      <alignment wrapText="1"/>
    </xf>
    <xf numFmtId="0" fontId="0" fillId="13" borderId="39" xfId="0" applyFill="1" applyBorder="1" applyAlignment="1">
      <alignment wrapText="1"/>
    </xf>
    <xf numFmtId="43" fontId="0" fillId="13" borderId="8" xfId="1" applyFont="1" applyFill="1" applyBorder="1" applyAlignment="1">
      <alignment horizontal="center"/>
    </xf>
    <xf numFmtId="43" fontId="0" fillId="13" borderId="9" xfId="1" applyFont="1" applyFill="1" applyBorder="1" applyAlignment="1">
      <alignment horizontal="center"/>
    </xf>
    <xf numFmtId="0" fontId="1" fillId="0" borderId="0" xfId="0" applyFont="1" applyAlignment="1">
      <alignment horizontal="left"/>
    </xf>
    <xf numFmtId="43" fontId="0" fillId="0" borderId="0" xfId="1" applyFont="1" applyFill="1" applyBorder="1" applyAlignment="1">
      <alignment horizontal="center"/>
    </xf>
    <xf numFmtId="0" fontId="2" fillId="0" borderId="0" xfId="0" applyFont="1"/>
    <xf numFmtId="0" fontId="7" fillId="7" borderId="47" xfId="0" applyFont="1" applyFill="1" applyBorder="1" applyAlignment="1">
      <alignment horizontal="center" wrapText="1"/>
    </xf>
    <xf numFmtId="0" fontId="0" fillId="13" borderId="1" xfId="0" applyFill="1" applyBorder="1" applyAlignment="1">
      <alignment wrapText="1"/>
    </xf>
    <xf numFmtId="0" fontId="0" fillId="13" borderId="6" xfId="0" applyFill="1" applyBorder="1" applyAlignment="1">
      <alignment wrapText="1"/>
    </xf>
    <xf numFmtId="43" fontId="0" fillId="13" borderId="0" xfId="1" applyFont="1" applyFill="1" applyBorder="1" applyAlignment="1">
      <alignment horizontal="center" vertical="center"/>
    </xf>
    <xf numFmtId="0" fontId="0" fillId="13" borderId="36" xfId="0" applyFill="1" applyBorder="1" applyAlignment="1">
      <alignment wrapText="1"/>
    </xf>
    <xf numFmtId="43" fontId="0" fillId="13" borderId="8" xfId="1" applyFont="1" applyFill="1" applyBorder="1" applyAlignment="1">
      <alignment horizontal="center" vertical="center"/>
    </xf>
    <xf numFmtId="0" fontId="0" fillId="13" borderId="11" xfId="0" applyFill="1" applyBorder="1" applyAlignment="1">
      <alignment horizontal="left" wrapText="1"/>
    </xf>
    <xf numFmtId="43" fontId="0" fillId="13" borderId="29" xfId="1" applyFont="1" applyFill="1" applyBorder="1" applyAlignment="1">
      <alignment horizontal="center"/>
    </xf>
    <xf numFmtId="3" fontId="0" fillId="11" borderId="1" xfId="0" applyNumberFormat="1" applyFill="1" applyBorder="1" applyAlignment="1">
      <alignment horizontal="center"/>
    </xf>
    <xf numFmtId="3" fontId="0" fillId="11" borderId="37" xfId="0" applyNumberFormat="1" applyFill="1" applyBorder="1" applyAlignment="1">
      <alignment horizontal="center"/>
    </xf>
    <xf numFmtId="0" fontId="0" fillId="0" borderId="54" xfId="0" applyBorder="1" applyAlignment="1">
      <alignment horizontal="center" wrapText="1"/>
    </xf>
    <xf numFmtId="3" fontId="0" fillId="0" borderId="42" xfId="0" applyNumberFormat="1" applyBorder="1" applyAlignment="1">
      <alignment horizontal="center"/>
    </xf>
    <xf numFmtId="3" fontId="0" fillId="11" borderId="42" xfId="0" applyNumberFormat="1" applyFill="1" applyBorder="1" applyAlignment="1">
      <alignment horizontal="center"/>
    </xf>
    <xf numFmtId="0" fontId="0" fillId="0" borderId="42" xfId="0" applyBorder="1"/>
    <xf numFmtId="0" fontId="0" fillId="0" borderId="42" xfId="0" applyBorder="1" applyAlignment="1">
      <alignment horizontal="center"/>
    </xf>
    <xf numFmtId="0" fontId="0" fillId="0" borderId="37" xfId="0" applyBorder="1" applyAlignment="1">
      <alignment horizontal="center"/>
    </xf>
    <xf numFmtId="0" fontId="0" fillId="0" borderId="1" xfId="0" applyBorder="1" applyAlignment="1">
      <alignment horizontal="center"/>
    </xf>
    <xf numFmtId="0" fontId="2" fillId="2" borderId="52" xfId="0" applyFont="1" applyFill="1" applyBorder="1" applyAlignment="1">
      <alignment horizontal="center" wrapText="1"/>
    </xf>
    <xf numFmtId="0" fontId="2" fillId="2" borderId="53" xfId="0" applyFont="1" applyFill="1" applyBorder="1" applyAlignment="1">
      <alignment horizontal="center" wrapText="1"/>
    </xf>
    <xf numFmtId="0" fontId="2" fillId="2" borderId="44" xfId="0" applyFont="1" applyFill="1" applyBorder="1" applyAlignment="1">
      <alignment horizontal="center" wrapText="1"/>
    </xf>
    <xf numFmtId="0" fontId="2" fillId="2" borderId="34" xfId="0" applyFont="1" applyFill="1" applyBorder="1" applyAlignment="1">
      <alignment horizontal="center" wrapText="1"/>
    </xf>
    <xf numFmtId="0" fontId="2" fillId="2" borderId="30" xfId="0" applyFont="1" applyFill="1" applyBorder="1" applyAlignment="1">
      <alignment horizontal="center" wrapText="1"/>
    </xf>
    <xf numFmtId="0" fontId="2" fillId="2" borderId="14" xfId="0" applyFont="1" applyFill="1" applyBorder="1" applyAlignment="1">
      <alignment horizontal="center" wrapText="1"/>
    </xf>
    <xf numFmtId="0" fontId="1" fillId="8" borderId="13" xfId="0" applyFont="1" applyFill="1" applyBorder="1" applyAlignment="1">
      <alignment horizontal="right"/>
    </xf>
    <xf numFmtId="0" fontId="1" fillId="8" borderId="14" xfId="0" applyFont="1" applyFill="1" applyBorder="1" applyAlignment="1">
      <alignment horizontal="right"/>
    </xf>
    <xf numFmtId="0" fontId="1" fillId="4" borderId="15" xfId="0" applyFont="1" applyFill="1" applyBorder="1" applyAlignment="1">
      <alignment horizontal="right"/>
    </xf>
    <xf numFmtId="0" fontId="1" fillId="4" borderId="3" xfId="0" applyFont="1" applyFill="1" applyBorder="1" applyAlignment="1">
      <alignment horizontal="right"/>
    </xf>
    <xf numFmtId="0" fontId="1" fillId="5" borderId="15" xfId="0" applyFont="1" applyFill="1" applyBorder="1" applyAlignment="1">
      <alignment horizontal="right"/>
    </xf>
    <xf numFmtId="0" fontId="1" fillId="5" borderId="3" xfId="0" applyFont="1" applyFill="1" applyBorder="1" applyAlignment="1">
      <alignment horizontal="right"/>
    </xf>
    <xf numFmtId="0" fontId="0" fillId="0" borderId="0" xfId="0" applyAlignment="1">
      <alignment horizontal="left" vertical="top" wrapText="1"/>
    </xf>
    <xf numFmtId="0" fontId="7" fillId="7" borderId="49" xfId="0" applyFont="1" applyFill="1" applyBorder="1" applyAlignment="1">
      <alignment horizontal="center" wrapText="1"/>
    </xf>
    <xf numFmtId="0" fontId="7" fillId="7" borderId="48" xfId="0" applyFont="1" applyFill="1" applyBorder="1" applyAlignment="1">
      <alignment horizontal="center" wrapText="1"/>
    </xf>
    <xf numFmtId="0" fontId="1" fillId="10" borderId="16" xfId="0" applyFont="1" applyFill="1" applyBorder="1" applyAlignment="1">
      <alignment horizontal="right"/>
    </xf>
    <xf numFmtId="0" fontId="1" fillId="10" borderId="17" xfId="0" applyFont="1" applyFill="1" applyBorder="1" applyAlignment="1">
      <alignment horizontal="right"/>
    </xf>
    <xf numFmtId="0" fontId="0" fillId="6" borderId="22" xfId="0" applyFill="1" applyBorder="1" applyAlignment="1">
      <alignment horizontal="left" wrapText="1"/>
    </xf>
    <xf numFmtId="0" fontId="0" fillId="6" borderId="23" xfId="0" applyFill="1" applyBorder="1" applyAlignment="1">
      <alignment horizontal="left" wrapText="1"/>
    </xf>
    <xf numFmtId="0" fontId="0" fillId="6" borderId="26" xfId="0" applyFill="1" applyBorder="1" applyAlignment="1">
      <alignment horizontal="left" wrapText="1"/>
    </xf>
    <xf numFmtId="0" fontId="0" fillId="6" borderId="27" xfId="0" applyFill="1" applyBorder="1" applyAlignment="1">
      <alignment horizontal="left" wrapText="1"/>
    </xf>
    <xf numFmtId="0" fontId="0" fillId="6" borderId="24" xfId="0" applyFill="1" applyBorder="1" applyAlignment="1">
      <alignment horizontal="left" wrapText="1"/>
    </xf>
    <xf numFmtId="0" fontId="0" fillId="6" borderId="18" xfId="0" applyFill="1" applyBorder="1" applyAlignment="1">
      <alignment horizontal="left" wrapText="1"/>
    </xf>
    <xf numFmtId="0" fontId="0" fillId="6" borderId="7" xfId="0" applyFill="1" applyBorder="1" applyAlignment="1">
      <alignment horizontal="left" wrapText="1"/>
    </xf>
    <xf numFmtId="0" fontId="0" fillId="6" borderId="9" xfId="0" applyFill="1" applyBorder="1" applyAlignment="1">
      <alignment horizontal="left" wrapText="1"/>
    </xf>
    <xf numFmtId="17" fontId="4" fillId="3" borderId="7" xfId="0" applyNumberFormat="1" applyFont="1" applyFill="1" applyBorder="1" applyAlignment="1">
      <alignment horizontal="center" vertical="center"/>
    </xf>
    <xf numFmtId="17" fontId="4" fillId="3" borderId="9" xfId="0" applyNumberFormat="1" applyFont="1" applyFill="1" applyBorder="1" applyAlignment="1">
      <alignment horizontal="center" vertical="center"/>
    </xf>
    <xf numFmtId="0" fontId="2" fillId="2" borderId="5"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0" fillId="2" borderId="40" xfId="0" applyFill="1" applyBorder="1" applyAlignment="1">
      <alignment horizontal="left" vertical="top" wrapText="1"/>
    </xf>
    <xf numFmtId="0" fontId="0" fillId="2" borderId="41"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1" fillId="2" borderId="13" xfId="0" applyFont="1" applyFill="1" applyBorder="1" applyAlignment="1">
      <alignment horizontal="left" vertical="top" wrapText="1"/>
    </xf>
    <xf numFmtId="0" fontId="1" fillId="2" borderId="25" xfId="0" applyFont="1" applyFill="1" applyBorder="1" applyAlignment="1">
      <alignment horizontal="left" vertical="top" wrapText="1"/>
    </xf>
    <xf numFmtId="0" fontId="0" fillId="2" borderId="24" xfId="0" applyFill="1" applyBorder="1" applyAlignment="1">
      <alignment horizontal="left" vertical="top" wrapText="1"/>
    </xf>
    <xf numFmtId="0" fontId="0" fillId="2" borderId="18" xfId="0" applyFill="1" applyBorder="1" applyAlignment="1">
      <alignment horizontal="left" vertical="top" wrapText="1"/>
    </xf>
  </cellXfs>
  <cellStyles count="2">
    <cellStyle name="Comma" xfId="1" builtinId="3"/>
    <cellStyle name="Normal" xfId="0" builtinId="0"/>
  </cellStyles>
  <dxfs count="0"/>
  <tableStyles count="1" defaultTableStyle="TableStyleMedium2" defaultPivotStyle="PivotStyleMedium9">
    <tableStyle name="Invisible" pivot="0" table="0" count="0" xr9:uid="{8789A822-C717-498D-835F-4351F952C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dimension ref="A1:J76"/>
  <sheetViews>
    <sheetView tabSelected="1" zoomScale="90" zoomScaleNormal="90" workbookViewId="0">
      <selection activeCell="C6" sqref="C6"/>
    </sheetView>
  </sheetViews>
  <sheetFormatPr defaultRowHeight="14.4" x14ac:dyDescent="0.3"/>
  <cols>
    <col min="1" max="1" width="9.88671875" customWidth="1"/>
    <col min="2" max="2" width="68.33203125" customWidth="1"/>
    <col min="3" max="3" width="49" customWidth="1"/>
    <col min="4" max="8" width="8.33203125" customWidth="1"/>
    <col min="9" max="9" width="35.33203125" customWidth="1"/>
    <col min="10" max="10" width="50.6640625" customWidth="1"/>
    <col min="11" max="11" width="21.44140625" customWidth="1"/>
  </cols>
  <sheetData>
    <row r="1" spans="2:7" ht="15" thickBot="1" x14ac:dyDescent="0.35"/>
    <row r="2" spans="2:7" ht="24" thickBot="1" x14ac:dyDescent="0.35">
      <c r="B2" s="154" t="s">
        <v>0</v>
      </c>
      <c r="C2" s="155"/>
      <c r="D2" s="27"/>
      <c r="E2" s="27"/>
      <c r="G2" s="2"/>
    </row>
    <row r="3" spans="2:7" ht="15" thickBot="1" x14ac:dyDescent="0.35"/>
    <row r="4" spans="2:7" x14ac:dyDescent="0.3">
      <c r="B4" s="4" t="s">
        <v>1</v>
      </c>
      <c r="C4" s="51" t="s">
        <v>34</v>
      </c>
    </row>
    <row r="5" spans="2:7" x14ac:dyDescent="0.3">
      <c r="B5" s="5" t="s">
        <v>2</v>
      </c>
      <c r="C5" s="52">
        <v>170</v>
      </c>
    </row>
    <row r="6" spans="2:7" ht="15" thickBot="1" x14ac:dyDescent="0.35">
      <c r="B6" s="6" t="s">
        <v>3</v>
      </c>
      <c r="C6" s="53">
        <v>45823</v>
      </c>
    </row>
    <row r="7" spans="2:7" ht="15" thickBot="1" x14ac:dyDescent="0.35"/>
    <row r="8" spans="2:7" ht="15" customHeight="1" x14ac:dyDescent="0.3">
      <c r="B8" s="163" t="s">
        <v>4</v>
      </c>
      <c r="C8" s="164"/>
    </row>
    <row r="9" spans="2:7" ht="15" customHeight="1" x14ac:dyDescent="0.3">
      <c r="B9" s="159" t="s">
        <v>5</v>
      </c>
      <c r="C9" s="160"/>
    </row>
    <row r="10" spans="2:7" ht="15" customHeight="1" x14ac:dyDescent="0.3">
      <c r="B10" s="161"/>
      <c r="C10" s="162"/>
    </row>
    <row r="11" spans="2:7" ht="15" customHeight="1" x14ac:dyDescent="0.3">
      <c r="B11" s="161" t="s">
        <v>73</v>
      </c>
      <c r="C11" s="162"/>
    </row>
    <row r="12" spans="2:7" ht="15" customHeight="1" x14ac:dyDescent="0.3">
      <c r="B12" s="161"/>
      <c r="C12" s="162"/>
    </row>
    <row r="13" spans="2:7" ht="15" customHeight="1" x14ac:dyDescent="0.3">
      <c r="B13" s="161"/>
      <c r="C13" s="162"/>
    </row>
    <row r="14" spans="2:7" ht="15" customHeight="1" x14ac:dyDescent="0.3">
      <c r="B14" s="161" t="s">
        <v>51</v>
      </c>
      <c r="C14" s="162"/>
    </row>
    <row r="15" spans="2:7" x14ac:dyDescent="0.3">
      <c r="B15" s="161"/>
      <c r="C15" s="162"/>
    </row>
    <row r="16" spans="2:7" ht="15" customHeight="1" x14ac:dyDescent="0.3">
      <c r="B16" s="161" t="s">
        <v>74</v>
      </c>
      <c r="C16" s="162"/>
    </row>
    <row r="17" spans="2:10" ht="15" customHeight="1" thickBot="1" x14ac:dyDescent="0.35">
      <c r="B17" s="165"/>
      <c r="C17" s="166"/>
    </row>
    <row r="19" spans="2:10" ht="18.600000000000001" thickBot="1" x14ac:dyDescent="0.4">
      <c r="C19" s="3" t="s">
        <v>6</v>
      </c>
    </row>
    <row r="20" spans="2:10" ht="16.2" thickBot="1" x14ac:dyDescent="0.35">
      <c r="C20" s="45"/>
      <c r="D20" s="20">
        <v>45809</v>
      </c>
      <c r="E20" s="11">
        <v>45839</v>
      </c>
      <c r="F20" s="11">
        <v>45870</v>
      </c>
      <c r="G20" s="20">
        <v>45901</v>
      </c>
      <c r="H20" s="11">
        <v>45931</v>
      </c>
    </row>
    <row r="21" spans="2:10" ht="15" thickBot="1" x14ac:dyDescent="0.35">
      <c r="C21" s="49" t="s">
        <v>7</v>
      </c>
      <c r="D21" s="46">
        <f>SUM(D26:D31,D37)</f>
        <v>129</v>
      </c>
      <c r="E21" s="46">
        <f>SUM(E26:E31,E37)</f>
        <v>86</v>
      </c>
      <c r="F21" s="46">
        <f>SUM(F26:F31,F37)</f>
        <v>86</v>
      </c>
      <c r="G21" s="47"/>
      <c r="H21" s="48"/>
    </row>
    <row r="23" spans="2:10" ht="18.600000000000001" thickBot="1" x14ac:dyDescent="0.4">
      <c r="B23" s="3" t="s">
        <v>49</v>
      </c>
      <c r="C23" s="3"/>
    </row>
    <row r="24" spans="2:10" ht="16.2" thickBot="1" x14ac:dyDescent="0.35">
      <c r="B24" s="10" t="s">
        <v>8</v>
      </c>
      <c r="C24" s="15" t="s">
        <v>9</v>
      </c>
      <c r="D24" s="20">
        <f>D20</f>
        <v>45809</v>
      </c>
      <c r="E24" s="20">
        <f t="shared" ref="E24:H24" si="0">E20</f>
        <v>45839</v>
      </c>
      <c r="F24" s="20">
        <f t="shared" si="0"/>
        <v>45870</v>
      </c>
      <c r="G24" s="20">
        <f t="shared" si="0"/>
        <v>45901</v>
      </c>
      <c r="H24" s="20">
        <f t="shared" si="0"/>
        <v>45931</v>
      </c>
      <c r="I24" s="19" t="s">
        <v>10</v>
      </c>
      <c r="J24" s="12" t="s">
        <v>11</v>
      </c>
    </row>
    <row r="25" spans="2:10" ht="29.25" customHeight="1" x14ac:dyDescent="0.3">
      <c r="B25" s="28" t="s">
        <v>12</v>
      </c>
      <c r="C25" s="60" t="s">
        <v>13</v>
      </c>
      <c r="D25" s="156" t="s">
        <v>14</v>
      </c>
      <c r="E25" s="157"/>
      <c r="F25" s="157"/>
      <c r="G25" s="157"/>
      <c r="H25" s="158"/>
      <c r="I25" s="61" t="s">
        <v>15</v>
      </c>
      <c r="J25" s="29" t="s">
        <v>16</v>
      </c>
    </row>
    <row r="26" spans="2:10" x14ac:dyDescent="0.3">
      <c r="B26" s="86" t="s">
        <v>48</v>
      </c>
      <c r="C26" s="65" t="s">
        <v>39</v>
      </c>
      <c r="D26" s="66">
        <v>27</v>
      </c>
      <c r="E26" s="66">
        <v>27</v>
      </c>
      <c r="F26" s="66">
        <v>27</v>
      </c>
      <c r="G26" s="66">
        <v>27</v>
      </c>
      <c r="H26" s="66">
        <v>27</v>
      </c>
      <c r="I26" s="67" t="s">
        <v>36</v>
      </c>
      <c r="J26" s="79" t="s">
        <v>82</v>
      </c>
    </row>
    <row r="27" spans="2:10" x14ac:dyDescent="0.3">
      <c r="B27" s="87" t="s">
        <v>56</v>
      </c>
      <c r="C27" s="64" t="s">
        <v>37</v>
      </c>
      <c r="D27" s="66">
        <v>10</v>
      </c>
      <c r="E27" s="66">
        <v>10</v>
      </c>
      <c r="F27" s="66">
        <v>10</v>
      </c>
      <c r="G27" s="66">
        <v>10</v>
      </c>
      <c r="H27" s="66">
        <v>10</v>
      </c>
      <c r="I27" s="67" t="s">
        <v>53</v>
      </c>
      <c r="J27" s="79" t="s">
        <v>82</v>
      </c>
    </row>
    <row r="28" spans="2:10" x14ac:dyDescent="0.3">
      <c r="B28" s="87" t="s">
        <v>57</v>
      </c>
      <c r="C28" s="64" t="s">
        <v>37</v>
      </c>
      <c r="D28" s="66">
        <v>10</v>
      </c>
      <c r="E28" s="66">
        <v>10</v>
      </c>
      <c r="F28" s="66">
        <v>10</v>
      </c>
      <c r="G28" s="66">
        <v>10</v>
      </c>
      <c r="H28" s="66">
        <v>10</v>
      </c>
      <c r="I28" s="67" t="s">
        <v>53</v>
      </c>
      <c r="J28" s="79" t="s">
        <v>82</v>
      </c>
    </row>
    <row r="29" spans="2:10" ht="15" customHeight="1" x14ac:dyDescent="0.3">
      <c r="B29" s="87" t="s">
        <v>58</v>
      </c>
      <c r="C29" s="64" t="s">
        <v>37</v>
      </c>
      <c r="D29" s="66">
        <v>9</v>
      </c>
      <c r="E29" s="66">
        <v>9</v>
      </c>
      <c r="F29" s="66">
        <v>9</v>
      </c>
      <c r="G29" s="66">
        <v>9</v>
      </c>
      <c r="H29" s="66">
        <v>9</v>
      </c>
      <c r="I29" s="67" t="s">
        <v>53</v>
      </c>
      <c r="J29" s="79" t="s">
        <v>82</v>
      </c>
    </row>
    <row r="30" spans="2:10" x14ac:dyDescent="0.3">
      <c r="B30" s="87" t="s">
        <v>54</v>
      </c>
      <c r="C30" s="64" t="s">
        <v>37</v>
      </c>
      <c r="D30" s="66">
        <v>20</v>
      </c>
      <c r="E30" s="66">
        <v>20</v>
      </c>
      <c r="F30" s="66">
        <v>20</v>
      </c>
      <c r="G30" s="66">
        <v>20</v>
      </c>
      <c r="H30" s="66">
        <v>20</v>
      </c>
      <c r="I30" s="67" t="s">
        <v>53</v>
      </c>
      <c r="J30" s="79" t="s">
        <v>82</v>
      </c>
    </row>
    <row r="31" spans="2:10" x14ac:dyDescent="0.3">
      <c r="B31" s="87" t="s">
        <v>55</v>
      </c>
      <c r="C31" s="64" t="s">
        <v>37</v>
      </c>
      <c r="D31" s="66">
        <v>10</v>
      </c>
      <c r="E31" s="66">
        <v>10</v>
      </c>
      <c r="F31" s="66">
        <v>10</v>
      </c>
      <c r="G31" s="66">
        <v>10</v>
      </c>
      <c r="H31" s="66">
        <v>10</v>
      </c>
      <c r="I31" s="67" t="s">
        <v>53</v>
      </c>
      <c r="J31" s="79" t="s">
        <v>82</v>
      </c>
    </row>
    <row r="32" spans="2:10" x14ac:dyDescent="0.3">
      <c r="B32" s="87" t="s">
        <v>52</v>
      </c>
      <c r="C32" s="64" t="s">
        <v>37</v>
      </c>
      <c r="D32" s="66">
        <v>10</v>
      </c>
      <c r="E32" s="66">
        <v>10</v>
      </c>
      <c r="F32" s="66">
        <v>10</v>
      </c>
      <c r="G32" s="66">
        <v>10</v>
      </c>
      <c r="H32" s="66">
        <v>10</v>
      </c>
      <c r="I32" s="67" t="s">
        <v>53</v>
      </c>
      <c r="J32" s="79" t="s">
        <v>83</v>
      </c>
    </row>
    <row r="33" spans="2:10" x14ac:dyDescent="0.3">
      <c r="B33" s="87" t="s">
        <v>68</v>
      </c>
      <c r="C33" s="66" t="s">
        <v>37</v>
      </c>
      <c r="D33" s="120"/>
      <c r="E33" s="120">
        <v>100</v>
      </c>
      <c r="F33" s="120">
        <v>100</v>
      </c>
      <c r="G33" s="120">
        <v>100</v>
      </c>
      <c r="H33" s="120">
        <v>100</v>
      </c>
      <c r="I33" s="67" t="s">
        <v>72</v>
      </c>
      <c r="J33" s="79" t="s">
        <v>83</v>
      </c>
    </row>
    <row r="34" spans="2:10" x14ac:dyDescent="0.3">
      <c r="B34" s="122" t="s">
        <v>75</v>
      </c>
      <c r="C34" s="123" t="s">
        <v>37</v>
      </c>
      <c r="D34" s="124"/>
      <c r="E34" s="123"/>
      <c r="F34" s="123"/>
      <c r="G34" s="123">
        <v>10</v>
      </c>
      <c r="H34" s="126">
        <v>10</v>
      </c>
      <c r="I34" s="125" t="s">
        <v>78</v>
      </c>
      <c r="J34" s="79" t="s">
        <v>76</v>
      </c>
    </row>
    <row r="35" spans="2:10" ht="15" customHeight="1" thickBot="1" x14ac:dyDescent="0.35">
      <c r="B35" s="88"/>
      <c r="C35" s="89"/>
      <c r="D35" s="121"/>
      <c r="E35" s="89"/>
      <c r="F35" s="89"/>
      <c r="G35" s="89"/>
      <c r="H35" s="127"/>
      <c r="I35" s="90"/>
      <c r="J35" s="79"/>
    </row>
    <row r="36" spans="2:10" x14ac:dyDescent="0.3">
      <c r="B36" s="82" t="s">
        <v>50</v>
      </c>
      <c r="C36" s="83"/>
      <c r="D36" s="129" t="s">
        <v>14</v>
      </c>
      <c r="E36" s="130"/>
      <c r="F36" s="130"/>
      <c r="G36" s="130"/>
      <c r="H36" s="131"/>
      <c r="I36" s="84"/>
      <c r="J36" s="85"/>
    </row>
    <row r="37" spans="2:10" x14ac:dyDescent="0.3">
      <c r="B37" s="9" t="s">
        <v>81</v>
      </c>
      <c r="C37" s="72" t="s">
        <v>80</v>
      </c>
      <c r="D37" s="30">
        <v>43</v>
      </c>
      <c r="E37" s="31"/>
      <c r="F37" s="31"/>
      <c r="G37" s="31"/>
      <c r="H37" s="31"/>
      <c r="I37" s="23"/>
      <c r="J37" s="80" t="s">
        <v>82</v>
      </c>
    </row>
    <row r="38" spans="2:10" x14ac:dyDescent="0.3">
      <c r="B38" s="9"/>
      <c r="C38" s="72"/>
      <c r="D38" s="30"/>
      <c r="E38" s="31"/>
      <c r="F38" s="31"/>
      <c r="G38" s="31"/>
      <c r="H38" s="31"/>
      <c r="I38" s="23"/>
      <c r="J38" s="80"/>
    </row>
    <row r="39" spans="2:10" x14ac:dyDescent="0.3">
      <c r="B39" s="9"/>
      <c r="C39" s="72"/>
      <c r="D39" s="30"/>
      <c r="E39" s="31"/>
      <c r="F39" s="31"/>
      <c r="G39" s="31"/>
      <c r="H39" s="31"/>
      <c r="I39" s="23"/>
      <c r="J39" s="80"/>
    </row>
    <row r="40" spans="2:10" x14ac:dyDescent="0.3">
      <c r="B40" s="9"/>
      <c r="C40" s="72"/>
      <c r="D40" s="30"/>
      <c r="E40" s="31"/>
      <c r="F40" s="31"/>
      <c r="G40" s="31"/>
      <c r="H40" s="31"/>
      <c r="I40" s="23"/>
      <c r="J40" s="80"/>
    </row>
    <row r="41" spans="2:10" ht="15" thickBot="1" x14ac:dyDescent="0.35">
      <c r="B41" s="13" t="s">
        <v>17</v>
      </c>
      <c r="C41" s="16"/>
      <c r="D41" s="32">
        <f>D26+D27+D28+D29+D30+D31+D32+D33+D34+D35+D37</f>
        <v>139</v>
      </c>
      <c r="E41" s="32">
        <f>SUM(E26:E35)+SUM(E37:E40)</f>
        <v>196</v>
      </c>
      <c r="F41" s="32">
        <f>SUM(F26:F35)+SUM(F37:F40)</f>
        <v>196</v>
      </c>
      <c r="G41" s="32">
        <f>SUM(G26:G35)+SUM(G37:G40)</f>
        <v>206</v>
      </c>
      <c r="H41" s="32">
        <f>SUM(H26:H35)+SUM(H37:H40)</f>
        <v>206</v>
      </c>
      <c r="I41" s="18"/>
      <c r="J41" s="14"/>
    </row>
    <row r="42" spans="2:10" x14ac:dyDescent="0.3">
      <c r="B42" s="24" t="s">
        <v>18</v>
      </c>
      <c r="C42" s="50" t="s">
        <v>19</v>
      </c>
      <c r="D42" s="132" t="s">
        <v>20</v>
      </c>
      <c r="E42" s="133"/>
      <c r="F42" s="133"/>
      <c r="G42" s="133"/>
      <c r="H42" s="134"/>
      <c r="I42" s="25"/>
      <c r="J42" s="26"/>
    </row>
    <row r="43" spans="2:10" x14ac:dyDescent="0.3">
      <c r="B43" s="9" t="s">
        <v>43</v>
      </c>
      <c r="C43" s="17"/>
      <c r="D43" s="55">
        <v>32</v>
      </c>
      <c r="E43" s="55">
        <v>19.79</v>
      </c>
      <c r="F43" s="55">
        <v>20.56</v>
      </c>
      <c r="G43" s="55">
        <v>22.09</v>
      </c>
      <c r="H43" s="59">
        <v>19.329999999999998</v>
      </c>
      <c r="I43" s="23" t="s">
        <v>59</v>
      </c>
      <c r="J43" s="54" t="s">
        <v>44</v>
      </c>
    </row>
    <row r="44" spans="2:10" x14ac:dyDescent="0.3">
      <c r="B44" s="9" t="s">
        <v>21</v>
      </c>
      <c r="C44" s="17"/>
      <c r="D44" s="56">
        <v>0</v>
      </c>
      <c r="E44" s="56">
        <v>0</v>
      </c>
      <c r="F44" s="56">
        <v>0</v>
      </c>
      <c r="G44" s="56">
        <v>0</v>
      </c>
      <c r="H44" s="56">
        <v>0</v>
      </c>
      <c r="I44" s="23" t="s">
        <v>59</v>
      </c>
      <c r="J44" s="54" t="s">
        <v>35</v>
      </c>
    </row>
    <row r="45" spans="2:10" x14ac:dyDescent="0.3">
      <c r="B45" s="9" t="s">
        <v>22</v>
      </c>
      <c r="C45" s="17"/>
      <c r="D45" s="57"/>
      <c r="E45" s="57"/>
      <c r="F45" s="58"/>
      <c r="G45" s="58"/>
      <c r="H45" s="58"/>
      <c r="I45" s="23"/>
      <c r="J45" s="8"/>
    </row>
    <row r="46" spans="2:10" ht="15" thickBot="1" x14ac:dyDescent="0.35">
      <c r="B46" s="13" t="s">
        <v>23</v>
      </c>
      <c r="C46" s="16"/>
      <c r="D46" s="32">
        <f>SUM(D43:D45)</f>
        <v>32</v>
      </c>
      <c r="E46" s="33">
        <f>SUM(E43:E45)</f>
        <v>19.79</v>
      </c>
      <c r="F46" s="33">
        <f t="shared" ref="F46:H46" si="1">SUM(F43:F45)</f>
        <v>20.56</v>
      </c>
      <c r="G46" s="33">
        <f>SUM(G43:G45)</f>
        <v>22.09</v>
      </c>
      <c r="H46" s="34">
        <f t="shared" si="1"/>
        <v>19.329999999999998</v>
      </c>
      <c r="I46" s="18"/>
      <c r="J46" s="14"/>
    </row>
    <row r="47" spans="2:10" ht="15" thickBot="1" x14ac:dyDescent="0.35">
      <c r="B47" s="22"/>
      <c r="C47" s="7"/>
      <c r="D47" s="21"/>
      <c r="E47" s="21"/>
      <c r="F47" s="21"/>
      <c r="G47" s="21"/>
    </row>
    <row r="48" spans="2:10" x14ac:dyDescent="0.3">
      <c r="B48" s="135" t="s">
        <v>24</v>
      </c>
      <c r="C48" s="136"/>
      <c r="D48" s="35">
        <f>D41+D46</f>
        <v>171</v>
      </c>
      <c r="E48" s="36">
        <f>E41+E46</f>
        <v>215.79</v>
      </c>
      <c r="F48" s="36">
        <f>F41+F46</f>
        <v>216.56</v>
      </c>
      <c r="G48" s="36">
        <f t="shared" ref="G48:H48" si="2">G41+G46</f>
        <v>228.09</v>
      </c>
      <c r="H48" s="37">
        <f t="shared" si="2"/>
        <v>225.32999999999998</v>
      </c>
      <c r="I48" s="7" t="s">
        <v>25</v>
      </c>
    </row>
    <row r="49" spans="2:9" x14ac:dyDescent="0.3">
      <c r="B49" s="137" t="s">
        <v>79</v>
      </c>
      <c r="C49" s="138"/>
      <c r="D49" s="38">
        <v>170</v>
      </c>
      <c r="E49" s="38">
        <v>170</v>
      </c>
      <c r="F49" s="38">
        <v>170</v>
      </c>
      <c r="G49" s="38">
        <v>170</v>
      </c>
      <c r="H49" s="81">
        <v>170</v>
      </c>
    </row>
    <row r="50" spans="2:9" x14ac:dyDescent="0.3">
      <c r="B50" s="139" t="s">
        <v>26</v>
      </c>
      <c r="C50" s="140"/>
      <c r="D50" s="39">
        <f>D49-D48</f>
        <v>-1</v>
      </c>
      <c r="E50" s="40">
        <f>E49-E48</f>
        <v>-45.789999999999992</v>
      </c>
      <c r="F50" s="40">
        <f>F49-F48</f>
        <v>-46.56</v>
      </c>
      <c r="G50" s="40">
        <f>G49-G48</f>
        <v>-58.09</v>
      </c>
      <c r="H50" s="41">
        <f>H49-H48</f>
        <v>-55.329999999999984</v>
      </c>
      <c r="I50" s="7" t="s">
        <v>27</v>
      </c>
    </row>
    <row r="51" spans="2:9" ht="15" thickBot="1" x14ac:dyDescent="0.35">
      <c r="B51" s="144" t="s">
        <v>28</v>
      </c>
      <c r="C51" s="145"/>
      <c r="D51" s="42">
        <f>D49*1.5-D41</f>
        <v>116</v>
      </c>
      <c r="E51" s="43">
        <f>E49*1.5-E41</f>
        <v>59</v>
      </c>
      <c r="F51" s="43">
        <f t="shared" ref="F51:H51" si="3">F49*1.5-F41</f>
        <v>59</v>
      </c>
      <c r="G51" s="43">
        <f t="shared" si="3"/>
        <v>49</v>
      </c>
      <c r="H51" s="44">
        <f t="shared" si="3"/>
        <v>49</v>
      </c>
      <c r="I51" s="7" t="s">
        <v>29</v>
      </c>
    </row>
    <row r="52" spans="2:9" ht="15" customHeight="1" x14ac:dyDescent="0.3">
      <c r="B52" t="s">
        <v>30</v>
      </c>
    </row>
    <row r="54" spans="2:9" ht="15" thickBot="1" x14ac:dyDescent="0.35"/>
    <row r="55" spans="2:9" x14ac:dyDescent="0.3">
      <c r="B55" s="70" t="s">
        <v>31</v>
      </c>
      <c r="C55" s="71"/>
    </row>
    <row r="56" spans="2:9" ht="14.4" customHeight="1" x14ac:dyDescent="0.3">
      <c r="B56" s="146" t="s">
        <v>32</v>
      </c>
      <c r="C56" s="147"/>
      <c r="D56" s="1"/>
      <c r="E56" s="1"/>
    </row>
    <row r="57" spans="2:9" x14ac:dyDescent="0.3">
      <c r="B57" s="146"/>
      <c r="C57" s="147"/>
      <c r="D57" s="1"/>
      <c r="E57" s="1"/>
    </row>
    <row r="58" spans="2:9" x14ac:dyDescent="0.3">
      <c r="B58" s="146"/>
      <c r="C58" s="147"/>
      <c r="D58" s="1"/>
      <c r="E58" s="1"/>
    </row>
    <row r="59" spans="2:9" x14ac:dyDescent="0.3">
      <c r="B59" s="146"/>
      <c r="C59" s="147"/>
      <c r="D59" s="1"/>
      <c r="E59" s="1"/>
    </row>
    <row r="60" spans="2:9" x14ac:dyDescent="0.3">
      <c r="B60" s="146"/>
      <c r="C60" s="147"/>
      <c r="D60" s="1"/>
      <c r="E60" s="1"/>
    </row>
    <row r="61" spans="2:9" x14ac:dyDescent="0.3">
      <c r="B61" s="146"/>
      <c r="C61" s="147"/>
      <c r="D61" s="1"/>
      <c r="E61" s="1"/>
    </row>
    <row r="62" spans="2:9" x14ac:dyDescent="0.3">
      <c r="B62" s="146"/>
      <c r="C62" s="147"/>
      <c r="D62" s="1"/>
      <c r="E62" s="1"/>
    </row>
    <row r="63" spans="2:9" ht="15" customHeight="1" x14ac:dyDescent="0.3">
      <c r="B63" s="146"/>
      <c r="C63" s="147"/>
      <c r="D63" s="1"/>
      <c r="E63" s="1"/>
    </row>
    <row r="64" spans="2:9" x14ac:dyDescent="0.3">
      <c r="B64" s="146"/>
      <c r="C64" s="147"/>
      <c r="D64" s="1"/>
      <c r="E64" s="1"/>
    </row>
    <row r="65" spans="1:10" x14ac:dyDescent="0.3">
      <c r="B65" s="148"/>
      <c r="C65" s="149"/>
      <c r="D65" s="1"/>
      <c r="E65" s="1"/>
    </row>
    <row r="66" spans="1:10" x14ac:dyDescent="0.3">
      <c r="B66" s="68" t="s">
        <v>31</v>
      </c>
      <c r="C66" s="69"/>
    </row>
    <row r="67" spans="1:10" ht="14.4" customHeight="1" x14ac:dyDescent="0.3">
      <c r="B67" s="146" t="s">
        <v>33</v>
      </c>
      <c r="C67" s="147"/>
      <c r="D67" s="1"/>
      <c r="E67" s="1"/>
    </row>
    <row r="68" spans="1:10" x14ac:dyDescent="0.3">
      <c r="B68" s="146"/>
      <c r="C68" s="147"/>
      <c r="D68" s="1"/>
      <c r="E68" s="1"/>
    </row>
    <row r="69" spans="1:10" x14ac:dyDescent="0.3">
      <c r="B69" s="146"/>
      <c r="C69" s="147"/>
      <c r="D69" s="1"/>
      <c r="E69" s="1"/>
    </row>
    <row r="70" spans="1:10" ht="15" thickBot="1" x14ac:dyDescent="0.35">
      <c r="B70" s="150"/>
      <c r="C70" s="151"/>
      <c r="D70" s="1"/>
      <c r="E70" s="1"/>
    </row>
    <row r="71" spans="1:10" ht="91.5" customHeight="1" thickBot="1" x14ac:dyDescent="0.35">
      <c r="B71" s="152" t="s">
        <v>77</v>
      </c>
      <c r="C71" s="153"/>
      <c r="D71" s="1"/>
      <c r="E71" s="1"/>
    </row>
    <row r="72" spans="1:10" ht="174.75" customHeight="1" x14ac:dyDescent="0.3">
      <c r="A72" s="76" t="s">
        <v>45</v>
      </c>
      <c r="B72" s="141" t="s">
        <v>46</v>
      </c>
      <c r="C72" s="141"/>
    </row>
    <row r="73" spans="1:10" x14ac:dyDescent="0.3">
      <c r="B73" s="75"/>
      <c r="C73" s="75"/>
    </row>
    <row r="74" spans="1:10" ht="73.5" customHeight="1" thickBot="1" x14ac:dyDescent="0.35">
      <c r="A74" s="76" t="s">
        <v>47</v>
      </c>
      <c r="B74" s="141" t="s">
        <v>41</v>
      </c>
      <c r="C74" s="141"/>
    </row>
    <row r="75" spans="1:10" ht="15.6" x14ac:dyDescent="0.3">
      <c r="B75" s="142" t="s">
        <v>42</v>
      </c>
      <c r="C75" s="143"/>
      <c r="D75" s="62">
        <v>45809</v>
      </c>
      <c r="E75" s="63">
        <v>45839</v>
      </c>
      <c r="F75" s="62">
        <v>45870</v>
      </c>
      <c r="G75" s="63">
        <v>45901</v>
      </c>
      <c r="H75" s="62">
        <v>45931</v>
      </c>
      <c r="I75" s="73"/>
      <c r="J75" s="74" t="s">
        <v>11</v>
      </c>
    </row>
    <row r="76" spans="1:10" x14ac:dyDescent="0.3">
      <c r="B76" s="128" t="s">
        <v>40</v>
      </c>
      <c r="C76" s="128"/>
      <c r="D76" s="77">
        <f>D43</f>
        <v>32</v>
      </c>
      <c r="E76" s="77">
        <f t="shared" ref="E76:H76" si="4">E43</f>
        <v>19.79</v>
      </c>
      <c r="F76" s="77">
        <f t="shared" si="4"/>
        <v>20.56</v>
      </c>
      <c r="G76" s="77">
        <f t="shared" si="4"/>
        <v>22.09</v>
      </c>
      <c r="H76" s="77">
        <f t="shared" si="4"/>
        <v>19.329999999999998</v>
      </c>
      <c r="I76" s="67"/>
      <c r="J76" s="78" t="s">
        <v>38</v>
      </c>
    </row>
  </sheetData>
  <mergeCells count="20">
    <mergeCell ref="B2:C2"/>
    <mergeCell ref="D25:H25"/>
    <mergeCell ref="B9:C10"/>
    <mergeCell ref="B8:C8"/>
    <mergeCell ref="B14:C15"/>
    <mergeCell ref="B16:C17"/>
    <mergeCell ref="B11:C13"/>
    <mergeCell ref="B76:C76"/>
    <mergeCell ref="D36:H36"/>
    <mergeCell ref="D42:H42"/>
    <mergeCell ref="B48:C48"/>
    <mergeCell ref="B49:C49"/>
    <mergeCell ref="B50:C50"/>
    <mergeCell ref="B74:C74"/>
    <mergeCell ref="B75:C75"/>
    <mergeCell ref="B51:C51"/>
    <mergeCell ref="B56:C65"/>
    <mergeCell ref="B67:C70"/>
    <mergeCell ref="B72:C72"/>
    <mergeCell ref="B71:C71"/>
  </mergeCells>
  <phoneticPr fontId="8" type="noConversion"/>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563F2-BCE5-4FF9-83AB-5B4FFF589301}">
  <dimension ref="B5:AI24"/>
  <sheetViews>
    <sheetView workbookViewId="0">
      <selection activeCell="E18" sqref="E18:AH18"/>
    </sheetView>
  </sheetViews>
  <sheetFormatPr defaultRowHeight="14.4" x14ac:dyDescent="0.3"/>
  <cols>
    <col min="2" max="2" width="43.6640625" customWidth="1"/>
    <col min="3" max="3" width="19.5546875" customWidth="1"/>
  </cols>
  <sheetData>
    <row r="5" spans="2:35" x14ac:dyDescent="0.3">
      <c r="B5" s="2" t="s">
        <v>50</v>
      </c>
    </row>
    <row r="6" spans="2:35" ht="15" thickBot="1" x14ac:dyDescent="0.35"/>
    <row r="7" spans="2:35" ht="16.2" thickBot="1" x14ac:dyDescent="0.35">
      <c r="B7" s="10" t="s">
        <v>8</v>
      </c>
      <c r="C7" s="15" t="s">
        <v>9</v>
      </c>
      <c r="D7" s="97" t="s">
        <v>69</v>
      </c>
      <c r="E7" s="98">
        <v>45839</v>
      </c>
      <c r="F7" s="98">
        <v>45840</v>
      </c>
      <c r="G7" s="98">
        <v>45841</v>
      </c>
      <c r="H7" s="98">
        <v>45842</v>
      </c>
      <c r="I7" s="98">
        <v>45843</v>
      </c>
      <c r="J7" s="98">
        <v>45844</v>
      </c>
      <c r="K7" s="98">
        <v>45845</v>
      </c>
      <c r="L7" s="98">
        <v>45846</v>
      </c>
      <c r="M7" s="98">
        <v>45847</v>
      </c>
      <c r="N7" s="98">
        <v>45848</v>
      </c>
      <c r="O7" s="98">
        <v>45849</v>
      </c>
      <c r="P7" s="98">
        <v>45850</v>
      </c>
      <c r="Q7" s="98">
        <v>45851</v>
      </c>
      <c r="R7" s="98">
        <v>45852</v>
      </c>
      <c r="S7" s="98">
        <v>45853</v>
      </c>
      <c r="T7" s="98">
        <v>45854</v>
      </c>
      <c r="U7" s="98">
        <v>45855</v>
      </c>
      <c r="V7" s="98">
        <v>45856</v>
      </c>
      <c r="W7" s="98">
        <v>45857</v>
      </c>
      <c r="X7" s="98">
        <v>45858</v>
      </c>
      <c r="Y7" s="98">
        <v>45859</v>
      </c>
      <c r="Z7" s="98">
        <v>45860</v>
      </c>
      <c r="AA7" s="98">
        <v>45861</v>
      </c>
      <c r="AB7" s="98">
        <v>45862</v>
      </c>
      <c r="AC7" s="98">
        <v>45863</v>
      </c>
      <c r="AD7" s="98">
        <v>45864</v>
      </c>
      <c r="AE7" s="98">
        <v>45865</v>
      </c>
      <c r="AF7" s="98">
        <v>45866</v>
      </c>
      <c r="AG7" s="98">
        <v>45867</v>
      </c>
      <c r="AH7" s="98">
        <v>45868</v>
      </c>
      <c r="AI7" s="98">
        <v>45869</v>
      </c>
    </row>
    <row r="8" spans="2:35" ht="15" thickBot="1" x14ac:dyDescent="0.35">
      <c r="B8" s="99"/>
      <c r="C8" s="100"/>
      <c r="D8" s="101"/>
      <c r="E8" s="102">
        <v>0</v>
      </c>
      <c r="F8" s="102">
        <v>0</v>
      </c>
      <c r="G8" s="102">
        <v>0</v>
      </c>
      <c r="H8" s="102">
        <v>0</v>
      </c>
      <c r="I8" s="102">
        <v>0</v>
      </c>
      <c r="J8" s="102">
        <v>0</v>
      </c>
      <c r="K8" s="102">
        <v>0</v>
      </c>
      <c r="L8" s="102"/>
      <c r="M8" s="103"/>
      <c r="N8" s="103"/>
      <c r="O8" s="103"/>
      <c r="P8" s="103" t="s">
        <v>67</v>
      </c>
      <c r="Q8" s="103" t="s">
        <v>67</v>
      </c>
      <c r="R8" s="103" t="s">
        <v>67</v>
      </c>
      <c r="S8" s="103" t="s">
        <v>67</v>
      </c>
      <c r="T8" s="103" t="s">
        <v>67</v>
      </c>
      <c r="U8" s="103" t="s">
        <v>67</v>
      </c>
      <c r="V8" s="103" t="s">
        <v>67</v>
      </c>
      <c r="W8" s="103" t="s">
        <v>67</v>
      </c>
      <c r="X8" s="103" t="s">
        <v>67</v>
      </c>
      <c r="Y8" s="103" t="s">
        <v>67</v>
      </c>
      <c r="Z8" s="103" t="s">
        <v>67</v>
      </c>
      <c r="AA8" s="103" t="s">
        <v>67</v>
      </c>
      <c r="AB8" s="103" t="s">
        <v>67</v>
      </c>
      <c r="AC8" s="103" t="s">
        <v>67</v>
      </c>
      <c r="AD8" s="103" t="s">
        <v>67</v>
      </c>
      <c r="AE8" s="103" t="s">
        <v>67</v>
      </c>
      <c r="AF8" s="103" t="s">
        <v>67</v>
      </c>
      <c r="AG8" s="103" t="s">
        <v>67</v>
      </c>
      <c r="AH8" s="103" t="s">
        <v>67</v>
      </c>
      <c r="AI8" s="103" t="s">
        <v>67</v>
      </c>
    </row>
    <row r="9" spans="2:35" ht="15" thickBot="1" x14ac:dyDescent="0.35">
      <c r="B9" s="104" t="s">
        <v>63</v>
      </c>
      <c r="C9" s="105"/>
      <c r="D9" s="106"/>
      <c r="E9" s="107">
        <v>0</v>
      </c>
      <c r="F9" s="107">
        <v>0</v>
      </c>
      <c r="G9" s="107">
        <v>0</v>
      </c>
      <c r="H9" s="107">
        <v>0</v>
      </c>
      <c r="I9" s="107">
        <v>0</v>
      </c>
      <c r="J9" s="107">
        <v>0</v>
      </c>
      <c r="K9" s="107">
        <v>0</v>
      </c>
      <c r="L9" s="107">
        <v>0</v>
      </c>
      <c r="M9" s="107">
        <f>M8</f>
        <v>0</v>
      </c>
      <c r="N9" s="107"/>
      <c r="O9" s="107">
        <f>O8</f>
        <v>0</v>
      </c>
      <c r="P9" s="107">
        <v>0</v>
      </c>
      <c r="Q9" s="107">
        <v>0</v>
      </c>
      <c r="R9" s="107">
        <v>0</v>
      </c>
      <c r="S9" s="107">
        <v>0</v>
      </c>
      <c r="T9" s="107">
        <v>0</v>
      </c>
      <c r="U9" s="107">
        <v>0</v>
      </c>
      <c r="V9" s="107">
        <v>0</v>
      </c>
      <c r="W9" s="107">
        <v>0</v>
      </c>
      <c r="X9" s="107">
        <v>0</v>
      </c>
      <c r="Y9" s="107">
        <v>0</v>
      </c>
      <c r="Z9" s="107">
        <v>0</v>
      </c>
      <c r="AA9" s="107">
        <v>0</v>
      </c>
      <c r="AB9" s="107">
        <v>0</v>
      </c>
      <c r="AC9" s="107">
        <v>0</v>
      </c>
      <c r="AD9" s="107">
        <v>0</v>
      </c>
      <c r="AE9" s="107">
        <v>0</v>
      </c>
      <c r="AF9" s="107">
        <v>0</v>
      </c>
      <c r="AG9" s="107">
        <v>0</v>
      </c>
      <c r="AH9" s="107">
        <v>0</v>
      </c>
      <c r="AI9" s="108">
        <v>0</v>
      </c>
    </row>
    <row r="10" spans="2:35" x14ac:dyDescent="0.3">
      <c r="B10" s="109"/>
      <c r="C10" s="1"/>
      <c r="D10" s="1"/>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row>
    <row r="11" spans="2:35" ht="15" thickBot="1" x14ac:dyDescent="0.35">
      <c r="B11" s="109"/>
      <c r="C11" s="1"/>
      <c r="D11" s="1"/>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row>
    <row r="12" spans="2:35" ht="16.2" thickBot="1" x14ac:dyDescent="0.35">
      <c r="B12" s="10" t="s">
        <v>8</v>
      </c>
      <c r="C12" s="112" t="s">
        <v>9</v>
      </c>
      <c r="D12" s="97" t="s">
        <v>70</v>
      </c>
      <c r="E12" s="98">
        <v>45870</v>
      </c>
      <c r="F12" s="98">
        <v>45871</v>
      </c>
      <c r="G12" s="98">
        <v>45872</v>
      </c>
      <c r="H12" s="98">
        <v>45873</v>
      </c>
      <c r="I12" s="98">
        <v>45874</v>
      </c>
      <c r="J12" s="98">
        <v>45875</v>
      </c>
      <c r="K12" s="98">
        <v>45876</v>
      </c>
      <c r="L12" s="98">
        <v>45877</v>
      </c>
      <c r="M12" s="98">
        <v>45878</v>
      </c>
      <c r="N12" s="98">
        <v>45879</v>
      </c>
      <c r="O12" s="98">
        <v>45880</v>
      </c>
      <c r="P12" s="98">
        <v>45881</v>
      </c>
      <c r="Q12" s="98">
        <v>45882</v>
      </c>
      <c r="R12" s="98">
        <v>45883</v>
      </c>
      <c r="S12" s="98">
        <v>45884</v>
      </c>
      <c r="T12" s="98">
        <v>45885</v>
      </c>
      <c r="U12" s="98">
        <v>45886</v>
      </c>
      <c r="V12" s="98">
        <v>45887</v>
      </c>
      <c r="W12" s="98">
        <v>45888</v>
      </c>
      <c r="X12" s="98">
        <v>45889</v>
      </c>
      <c r="Y12" s="98">
        <v>45890</v>
      </c>
      <c r="Z12" s="98">
        <v>45891</v>
      </c>
      <c r="AA12" s="98">
        <v>45892</v>
      </c>
      <c r="AB12" s="98">
        <v>45893</v>
      </c>
      <c r="AC12" s="98">
        <v>45894</v>
      </c>
      <c r="AD12" s="98">
        <v>45895</v>
      </c>
      <c r="AE12" s="98">
        <v>45896</v>
      </c>
      <c r="AF12" s="98">
        <v>45897</v>
      </c>
      <c r="AG12" s="98">
        <v>45898</v>
      </c>
      <c r="AH12" s="98">
        <v>45899</v>
      </c>
      <c r="AI12" s="98">
        <v>45900</v>
      </c>
    </row>
    <row r="13" spans="2:35" x14ac:dyDescent="0.3">
      <c r="B13" s="99"/>
      <c r="C13" s="113"/>
      <c r="D13" s="114"/>
      <c r="E13" s="115">
        <v>0</v>
      </c>
      <c r="F13" s="115">
        <v>0</v>
      </c>
      <c r="G13" s="115">
        <v>0</v>
      </c>
      <c r="H13" s="115">
        <v>0</v>
      </c>
      <c r="I13" s="115" t="s">
        <v>67</v>
      </c>
      <c r="J13" s="102"/>
      <c r="K13" s="102" t="s">
        <v>67</v>
      </c>
      <c r="L13" s="102" t="s">
        <v>67</v>
      </c>
      <c r="M13" s="102" t="s">
        <v>67</v>
      </c>
      <c r="N13" s="102" t="s">
        <v>67</v>
      </c>
      <c r="O13" s="102" t="s">
        <v>67</v>
      </c>
      <c r="P13" s="102" t="s">
        <v>67</v>
      </c>
      <c r="Q13" s="102" t="s">
        <v>67</v>
      </c>
      <c r="R13" s="102" t="s">
        <v>67</v>
      </c>
      <c r="S13" s="102" t="s">
        <v>67</v>
      </c>
      <c r="T13" s="102" t="s">
        <v>67</v>
      </c>
      <c r="U13" s="102" t="s">
        <v>67</v>
      </c>
      <c r="V13" s="102" t="s">
        <v>67</v>
      </c>
      <c r="W13" s="102" t="s">
        <v>67</v>
      </c>
      <c r="X13" s="102" t="s">
        <v>67</v>
      </c>
      <c r="Y13" s="102" t="s">
        <v>67</v>
      </c>
      <c r="Z13" s="102" t="s">
        <v>67</v>
      </c>
      <c r="AA13" s="102" t="s">
        <v>67</v>
      </c>
      <c r="AB13" s="102" t="s">
        <v>67</v>
      </c>
      <c r="AC13" s="102" t="s">
        <v>67</v>
      </c>
      <c r="AD13" s="102" t="s">
        <v>67</v>
      </c>
      <c r="AE13" s="102" t="s">
        <v>67</v>
      </c>
      <c r="AF13" s="102" t="s">
        <v>67</v>
      </c>
      <c r="AG13" s="102" t="s">
        <v>67</v>
      </c>
      <c r="AH13" s="102" t="s">
        <v>67</v>
      </c>
      <c r="AI13" s="102" t="s">
        <v>67</v>
      </c>
    </row>
    <row r="14" spans="2:35" ht="15" thickBot="1" x14ac:dyDescent="0.35">
      <c r="B14" s="99"/>
      <c r="C14" s="113"/>
      <c r="D14" s="114"/>
      <c r="E14" s="115">
        <v>0</v>
      </c>
      <c r="F14" s="115">
        <v>0</v>
      </c>
      <c r="G14" s="115">
        <v>0</v>
      </c>
      <c r="H14" s="115">
        <v>0</v>
      </c>
      <c r="I14" s="115" t="s">
        <v>67</v>
      </c>
      <c r="J14" s="102"/>
      <c r="K14" s="102" t="s">
        <v>67</v>
      </c>
      <c r="L14" s="102" t="s">
        <v>67</v>
      </c>
      <c r="M14" s="102" t="s">
        <v>67</v>
      </c>
      <c r="N14" s="102" t="s">
        <v>67</v>
      </c>
      <c r="O14" s="102" t="s">
        <v>67</v>
      </c>
      <c r="P14" s="102" t="s">
        <v>67</v>
      </c>
      <c r="Q14" s="102" t="s">
        <v>67</v>
      </c>
      <c r="R14" s="102" t="s">
        <v>67</v>
      </c>
      <c r="S14" s="102" t="s">
        <v>67</v>
      </c>
      <c r="T14" s="102" t="s">
        <v>67</v>
      </c>
      <c r="U14" s="102" t="s">
        <v>67</v>
      </c>
      <c r="V14" s="102" t="s">
        <v>67</v>
      </c>
      <c r="W14" s="102" t="s">
        <v>67</v>
      </c>
      <c r="X14" s="102" t="s">
        <v>67</v>
      </c>
      <c r="Y14" s="102" t="s">
        <v>67</v>
      </c>
      <c r="Z14" s="102" t="s">
        <v>67</v>
      </c>
      <c r="AA14" s="102" t="s">
        <v>67</v>
      </c>
      <c r="AB14" s="102" t="s">
        <v>67</v>
      </c>
      <c r="AC14" s="102" t="s">
        <v>67</v>
      </c>
      <c r="AD14" s="102" t="s">
        <v>67</v>
      </c>
      <c r="AE14" s="102" t="s">
        <v>67</v>
      </c>
      <c r="AF14" s="102" t="s">
        <v>67</v>
      </c>
      <c r="AG14" s="102" t="s">
        <v>67</v>
      </c>
      <c r="AH14" s="102" t="s">
        <v>67</v>
      </c>
      <c r="AI14" s="102" t="s">
        <v>67</v>
      </c>
    </row>
    <row r="15" spans="2:35" ht="15" thickBot="1" x14ac:dyDescent="0.35">
      <c r="B15" s="104" t="s">
        <v>63</v>
      </c>
      <c r="C15" s="116"/>
      <c r="D15" s="106"/>
      <c r="E15" s="117">
        <v>0</v>
      </c>
      <c r="F15" s="117">
        <v>0</v>
      </c>
      <c r="G15" s="117">
        <v>0</v>
      </c>
      <c r="H15" s="117">
        <v>0</v>
      </c>
      <c r="I15" s="117" t="s">
        <v>67</v>
      </c>
      <c r="J15" s="107">
        <f>SUM(J13:J14)</f>
        <v>0</v>
      </c>
      <c r="K15" s="107" t="s">
        <v>67</v>
      </c>
      <c r="L15" s="107">
        <v>0</v>
      </c>
      <c r="M15" s="107">
        <v>0</v>
      </c>
      <c r="N15" s="107">
        <v>0</v>
      </c>
      <c r="O15" s="107">
        <v>0</v>
      </c>
      <c r="P15" s="107">
        <v>0</v>
      </c>
      <c r="Q15" s="107">
        <v>0</v>
      </c>
      <c r="R15" s="107">
        <v>0</v>
      </c>
      <c r="S15" s="107">
        <v>0</v>
      </c>
      <c r="T15" s="107">
        <v>0</v>
      </c>
      <c r="U15" s="107">
        <v>0</v>
      </c>
      <c r="V15" s="107">
        <v>0</v>
      </c>
      <c r="W15" s="107">
        <v>0</v>
      </c>
      <c r="X15" s="107">
        <v>0</v>
      </c>
      <c r="Y15" s="107">
        <v>0</v>
      </c>
      <c r="Z15" s="107">
        <v>0</v>
      </c>
      <c r="AA15" s="107">
        <v>0</v>
      </c>
      <c r="AB15" s="107">
        <v>0</v>
      </c>
      <c r="AC15" s="107">
        <v>0</v>
      </c>
      <c r="AD15" s="107">
        <v>0</v>
      </c>
      <c r="AE15" s="107">
        <v>0</v>
      </c>
      <c r="AF15" s="107">
        <v>0</v>
      </c>
      <c r="AG15" s="107">
        <v>0</v>
      </c>
      <c r="AH15" s="108">
        <v>0</v>
      </c>
      <c r="AI15" s="108">
        <v>0</v>
      </c>
    </row>
    <row r="16" spans="2:35" x14ac:dyDescent="0.3">
      <c r="B16" s="111"/>
    </row>
    <row r="17" spans="2:34" ht="15" thickBot="1" x14ac:dyDescent="0.35"/>
    <row r="18" spans="2:34" ht="16.2" thickBot="1" x14ac:dyDescent="0.35">
      <c r="B18" s="10" t="s">
        <v>8</v>
      </c>
      <c r="C18" s="112" t="s">
        <v>9</v>
      </c>
      <c r="D18" s="97" t="s">
        <v>71</v>
      </c>
      <c r="E18" s="98">
        <v>45901</v>
      </c>
      <c r="F18" s="98">
        <v>45902</v>
      </c>
      <c r="G18" s="98">
        <v>45903</v>
      </c>
      <c r="H18" s="98">
        <v>45904</v>
      </c>
      <c r="I18" s="98">
        <v>45905</v>
      </c>
      <c r="J18" s="98">
        <v>45906</v>
      </c>
      <c r="K18" s="98">
        <v>45907</v>
      </c>
      <c r="L18" s="98">
        <v>45908</v>
      </c>
      <c r="M18" s="98">
        <v>45909</v>
      </c>
      <c r="N18" s="98">
        <v>45910</v>
      </c>
      <c r="O18" s="98">
        <v>45911</v>
      </c>
      <c r="P18" s="98">
        <v>45912</v>
      </c>
      <c r="Q18" s="98">
        <v>45913</v>
      </c>
      <c r="R18" s="98">
        <v>45914</v>
      </c>
      <c r="S18" s="98">
        <v>45915</v>
      </c>
      <c r="T18" s="98">
        <v>45916</v>
      </c>
      <c r="U18" s="98">
        <v>45917</v>
      </c>
      <c r="V18" s="98">
        <v>45918</v>
      </c>
      <c r="W18" s="98">
        <v>45919</v>
      </c>
      <c r="X18" s="98">
        <v>45920</v>
      </c>
      <c r="Y18" s="98">
        <v>45921</v>
      </c>
      <c r="Z18" s="98">
        <v>45922</v>
      </c>
      <c r="AA18" s="98">
        <v>45923</v>
      </c>
      <c r="AB18" s="98">
        <v>45924</v>
      </c>
      <c r="AC18" s="98">
        <v>45925</v>
      </c>
      <c r="AD18" s="98">
        <v>45926</v>
      </c>
      <c r="AE18" s="98">
        <v>45927</v>
      </c>
      <c r="AF18" s="98">
        <v>45928</v>
      </c>
      <c r="AG18" s="98">
        <v>45929</v>
      </c>
      <c r="AH18" s="98">
        <v>45930</v>
      </c>
    </row>
    <row r="19" spans="2:34" x14ac:dyDescent="0.3">
      <c r="B19" s="99"/>
      <c r="C19" s="113"/>
      <c r="D19" s="114"/>
      <c r="E19" s="102">
        <v>0</v>
      </c>
      <c r="F19" s="102">
        <v>0</v>
      </c>
      <c r="G19" s="102"/>
      <c r="H19" s="102"/>
      <c r="I19" s="102"/>
      <c r="J19" s="102"/>
      <c r="K19" s="102"/>
      <c r="L19" s="102" t="s">
        <v>67</v>
      </c>
      <c r="M19" s="102" t="s">
        <v>67</v>
      </c>
      <c r="N19" s="102" t="s">
        <v>67</v>
      </c>
      <c r="O19" s="102" t="s">
        <v>67</v>
      </c>
      <c r="P19" s="102" t="s">
        <v>67</v>
      </c>
      <c r="Q19" s="102" t="s">
        <v>67</v>
      </c>
      <c r="R19" s="102" t="s">
        <v>67</v>
      </c>
      <c r="S19" s="102" t="s">
        <v>67</v>
      </c>
      <c r="T19" s="102" t="s">
        <v>67</v>
      </c>
      <c r="U19" s="102" t="s">
        <v>67</v>
      </c>
      <c r="V19" s="102" t="s">
        <v>67</v>
      </c>
      <c r="W19" s="102" t="s">
        <v>67</v>
      </c>
      <c r="X19" s="102" t="s">
        <v>67</v>
      </c>
      <c r="Y19" s="102" t="s">
        <v>67</v>
      </c>
      <c r="Z19" s="102" t="s">
        <v>67</v>
      </c>
      <c r="AA19" s="102" t="s">
        <v>67</v>
      </c>
      <c r="AB19" s="102" t="s">
        <v>67</v>
      </c>
      <c r="AC19" s="102" t="s">
        <v>67</v>
      </c>
      <c r="AD19" s="102" t="s">
        <v>67</v>
      </c>
      <c r="AE19" s="102" t="s">
        <v>67</v>
      </c>
      <c r="AF19" s="102" t="s">
        <v>67</v>
      </c>
      <c r="AG19" s="102" t="s">
        <v>67</v>
      </c>
      <c r="AH19" s="102" t="s">
        <v>67</v>
      </c>
    </row>
    <row r="20" spans="2:34" x14ac:dyDescent="0.3">
      <c r="B20" s="99"/>
      <c r="C20" s="113"/>
      <c r="D20" s="114"/>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row>
    <row r="21" spans="2:34" ht="15" thickBot="1" x14ac:dyDescent="0.35">
      <c r="B21" s="118"/>
      <c r="C21" s="113"/>
      <c r="D21" s="114"/>
      <c r="E21" s="102">
        <v>0</v>
      </c>
      <c r="F21" s="102">
        <v>0</v>
      </c>
      <c r="G21" s="102"/>
      <c r="H21" s="102"/>
      <c r="I21" s="102"/>
      <c r="J21" s="102"/>
      <c r="K21" s="119"/>
      <c r="L21" s="102" t="s">
        <v>67</v>
      </c>
      <c r="M21" s="102" t="s">
        <v>67</v>
      </c>
      <c r="N21" s="102" t="s">
        <v>67</v>
      </c>
      <c r="O21" s="102" t="s">
        <v>67</v>
      </c>
      <c r="P21" s="102" t="s">
        <v>67</v>
      </c>
      <c r="Q21" s="102" t="s">
        <v>67</v>
      </c>
      <c r="R21" s="102" t="s">
        <v>67</v>
      </c>
      <c r="S21" s="102" t="s">
        <v>67</v>
      </c>
      <c r="T21" s="102" t="s">
        <v>67</v>
      </c>
      <c r="U21" s="102" t="s">
        <v>67</v>
      </c>
      <c r="V21" s="102" t="s">
        <v>67</v>
      </c>
      <c r="W21" s="102" t="s">
        <v>67</v>
      </c>
      <c r="X21" s="102" t="s">
        <v>67</v>
      </c>
      <c r="Y21" s="102" t="s">
        <v>67</v>
      </c>
      <c r="Z21" s="102" t="s">
        <v>67</v>
      </c>
      <c r="AA21" s="102" t="s">
        <v>67</v>
      </c>
      <c r="AB21" s="102" t="s">
        <v>67</v>
      </c>
      <c r="AC21" s="102" t="s">
        <v>67</v>
      </c>
      <c r="AD21" s="102" t="s">
        <v>67</v>
      </c>
      <c r="AE21" s="102" t="s">
        <v>67</v>
      </c>
      <c r="AF21" s="102" t="s">
        <v>67</v>
      </c>
      <c r="AG21" s="102" t="s">
        <v>67</v>
      </c>
      <c r="AH21" s="102" t="s">
        <v>67</v>
      </c>
    </row>
    <row r="22" spans="2:34" ht="15" thickBot="1" x14ac:dyDescent="0.35">
      <c r="B22" s="104" t="s">
        <v>63</v>
      </c>
      <c r="C22" s="116"/>
      <c r="D22" s="106"/>
      <c r="E22" s="107">
        <v>0</v>
      </c>
      <c r="F22" s="107">
        <v>0</v>
      </c>
      <c r="G22" s="107">
        <v>0</v>
      </c>
      <c r="H22" s="107">
        <f>SUM(H19:H21)</f>
        <v>0</v>
      </c>
      <c r="I22" s="107">
        <f>SUM(I19:I21)</f>
        <v>0</v>
      </c>
      <c r="J22" s="107">
        <f>SUM(J19:J21)</f>
        <v>0</v>
      </c>
      <c r="K22" s="107">
        <f>SUM(K19:K21)</f>
        <v>0</v>
      </c>
      <c r="L22" s="107">
        <v>0</v>
      </c>
      <c r="M22" s="107">
        <v>0</v>
      </c>
      <c r="N22" s="107">
        <v>0</v>
      </c>
      <c r="O22" s="107">
        <v>0</v>
      </c>
      <c r="P22" s="107">
        <v>0</v>
      </c>
      <c r="Q22" s="107">
        <v>0</v>
      </c>
      <c r="R22" s="107">
        <v>0</v>
      </c>
      <c r="S22" s="107">
        <v>0</v>
      </c>
      <c r="T22" s="107">
        <v>0</v>
      </c>
      <c r="U22" s="107">
        <v>0</v>
      </c>
      <c r="V22" s="107">
        <v>0</v>
      </c>
      <c r="W22" s="107">
        <v>0</v>
      </c>
      <c r="X22" s="107">
        <v>0</v>
      </c>
      <c r="Y22" s="107">
        <v>0</v>
      </c>
      <c r="Z22" s="107">
        <v>0</v>
      </c>
      <c r="AA22" s="107">
        <v>0</v>
      </c>
      <c r="AB22" s="107">
        <v>0</v>
      </c>
      <c r="AC22" s="107">
        <v>0</v>
      </c>
      <c r="AD22" s="107">
        <v>0</v>
      </c>
      <c r="AE22" s="107">
        <v>0</v>
      </c>
      <c r="AF22" s="107">
        <v>0</v>
      </c>
      <c r="AG22" s="107">
        <v>0</v>
      </c>
      <c r="AH22" s="108">
        <v>0</v>
      </c>
    </row>
    <row r="24" spans="2:34" x14ac:dyDescent="0.3">
      <c r="B24" s="1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D7C8A-DF93-4FDB-AE7A-21535C20BEE1}">
  <dimension ref="A1:AG8"/>
  <sheetViews>
    <sheetView workbookViewId="0">
      <selection activeCell="B14" sqref="B14"/>
    </sheetView>
  </sheetViews>
  <sheetFormatPr defaultRowHeight="14.4" x14ac:dyDescent="0.3"/>
  <cols>
    <col min="1" max="1" width="26.44140625" bestFit="1" customWidth="1"/>
    <col min="2" max="2" width="21" bestFit="1" customWidth="1"/>
  </cols>
  <sheetData>
    <row r="1" spans="1:33" x14ac:dyDescent="0.3">
      <c r="A1" s="91" t="s">
        <v>8</v>
      </c>
      <c r="B1" s="91" t="s">
        <v>9</v>
      </c>
      <c r="C1" s="92">
        <v>45444</v>
      </c>
      <c r="D1" s="93">
        <v>45444</v>
      </c>
      <c r="E1" s="93">
        <v>45445</v>
      </c>
      <c r="F1" s="93">
        <v>45446</v>
      </c>
      <c r="G1" s="93">
        <v>45447</v>
      </c>
      <c r="H1" s="93">
        <v>45448</v>
      </c>
      <c r="I1" s="93">
        <v>45449</v>
      </c>
      <c r="J1" s="93">
        <v>45450</v>
      </c>
      <c r="K1" s="93">
        <v>45451</v>
      </c>
      <c r="L1" s="93">
        <v>45452</v>
      </c>
      <c r="M1" s="93">
        <v>45453</v>
      </c>
      <c r="N1" s="93">
        <v>45454</v>
      </c>
      <c r="O1" s="93">
        <v>45455</v>
      </c>
      <c r="P1" s="93">
        <v>45456</v>
      </c>
      <c r="Q1" s="93">
        <v>45457</v>
      </c>
      <c r="R1" s="93">
        <v>45458</v>
      </c>
      <c r="S1" s="93">
        <v>45459</v>
      </c>
      <c r="T1" s="93">
        <v>45460</v>
      </c>
      <c r="U1" s="93">
        <v>45461</v>
      </c>
      <c r="V1" s="93">
        <v>45462</v>
      </c>
      <c r="W1" s="93">
        <v>45463</v>
      </c>
      <c r="X1" s="93">
        <v>45464</v>
      </c>
      <c r="Y1" s="93">
        <v>45465</v>
      </c>
      <c r="Z1" s="93">
        <v>45466</v>
      </c>
      <c r="AA1" s="93">
        <v>45467</v>
      </c>
      <c r="AB1" s="93">
        <v>45468</v>
      </c>
      <c r="AC1" s="93">
        <v>45469</v>
      </c>
      <c r="AD1" s="93">
        <v>45470</v>
      </c>
      <c r="AE1" s="93">
        <v>45471</v>
      </c>
      <c r="AF1" s="93">
        <v>45472</v>
      </c>
      <c r="AG1" s="93">
        <v>45473</v>
      </c>
    </row>
    <row r="2" spans="1:33" x14ac:dyDescent="0.3">
      <c r="A2" s="94" t="s">
        <v>66</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row>
    <row r="3" spans="1:33" x14ac:dyDescent="0.3">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row>
    <row r="4" spans="1:33" x14ac:dyDescent="0.3">
      <c r="A4" s="94"/>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row>
    <row r="5" spans="1:33" x14ac:dyDescent="0.3">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pans="1:33" x14ac:dyDescent="0.3">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row>
    <row r="7" spans="1:33" x14ac:dyDescent="0.3">
      <c r="A7" s="94"/>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row>
    <row r="8" spans="1:33" x14ac:dyDescent="0.3">
      <c r="A8" s="96" t="s">
        <v>63</v>
      </c>
      <c r="B8" s="96"/>
      <c r="C8" s="96"/>
      <c r="D8" s="96">
        <f t="shared" ref="D8:X8" si="0">SUM(D2:D7)</f>
        <v>0</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ref="Y8:AG8" si="1">SUM(Y2:Y7)</f>
        <v>0</v>
      </c>
      <c r="Z8" s="96">
        <f t="shared" si="1"/>
        <v>0</v>
      </c>
      <c r="AA8" s="96">
        <f t="shared" si="1"/>
        <v>0</v>
      </c>
      <c r="AB8" s="96">
        <f t="shared" si="1"/>
        <v>0</v>
      </c>
      <c r="AC8" s="96">
        <f t="shared" si="1"/>
        <v>0</v>
      </c>
      <c r="AD8" s="96">
        <f t="shared" si="1"/>
        <v>0</v>
      </c>
      <c r="AE8" s="96">
        <f t="shared" si="1"/>
        <v>0</v>
      </c>
      <c r="AF8" s="96">
        <f t="shared" si="1"/>
        <v>0</v>
      </c>
      <c r="AG8" s="96">
        <f t="shared" si="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9E70-46F2-45D6-8407-614AAF68E8FF}">
  <dimension ref="A1:AH7"/>
  <sheetViews>
    <sheetView workbookViewId="0">
      <selection activeCell="B14" sqref="B14"/>
    </sheetView>
  </sheetViews>
  <sheetFormatPr defaultRowHeight="14.4" x14ac:dyDescent="0.3"/>
  <cols>
    <col min="1" max="1" width="22.44140625" bestFit="1" customWidth="1"/>
    <col min="2" max="2" width="21" bestFit="1" customWidth="1"/>
  </cols>
  <sheetData>
    <row r="1" spans="1:34" x14ac:dyDescent="0.3">
      <c r="A1" s="91" t="s">
        <v>8</v>
      </c>
      <c r="B1" s="91" t="s">
        <v>9</v>
      </c>
      <c r="C1" s="92">
        <v>45474</v>
      </c>
      <c r="D1" s="93">
        <v>45474</v>
      </c>
      <c r="E1" s="93">
        <v>45475</v>
      </c>
      <c r="F1" s="93">
        <v>45476</v>
      </c>
      <c r="G1" s="93">
        <v>45477</v>
      </c>
      <c r="H1" s="93">
        <v>45478</v>
      </c>
      <c r="I1" s="93">
        <v>45479</v>
      </c>
      <c r="J1" s="93">
        <v>45480</v>
      </c>
      <c r="K1" s="93">
        <v>45481</v>
      </c>
      <c r="L1" s="93">
        <v>45482</v>
      </c>
      <c r="M1" s="93">
        <v>45483</v>
      </c>
      <c r="N1" s="93">
        <v>45484</v>
      </c>
      <c r="O1" s="93">
        <v>45485</v>
      </c>
      <c r="P1" s="93">
        <v>45486</v>
      </c>
      <c r="Q1" s="93">
        <v>45487</v>
      </c>
      <c r="R1" s="93">
        <v>45488</v>
      </c>
      <c r="S1" s="93">
        <v>45489</v>
      </c>
      <c r="T1" s="93">
        <v>45490</v>
      </c>
      <c r="U1" s="93">
        <v>45491</v>
      </c>
      <c r="V1" s="93">
        <v>45492</v>
      </c>
      <c r="W1" s="93">
        <v>45493</v>
      </c>
      <c r="X1" s="93">
        <v>45494</v>
      </c>
      <c r="Y1" s="93">
        <v>45495</v>
      </c>
      <c r="Z1" s="93">
        <v>45496</v>
      </c>
      <c r="AA1" s="93">
        <v>45497</v>
      </c>
      <c r="AB1" s="93">
        <v>45498</v>
      </c>
      <c r="AC1" s="93">
        <v>45499</v>
      </c>
      <c r="AD1" s="93">
        <v>45500</v>
      </c>
      <c r="AE1" s="93">
        <v>45501</v>
      </c>
      <c r="AF1" s="93">
        <v>45502</v>
      </c>
      <c r="AG1" s="93">
        <v>45503</v>
      </c>
      <c r="AH1" s="93">
        <v>45504</v>
      </c>
    </row>
    <row r="2" spans="1:34" x14ac:dyDescent="0.3">
      <c r="A2" s="94" t="s">
        <v>60</v>
      </c>
      <c r="B2" s="95" t="s">
        <v>61</v>
      </c>
      <c r="C2" s="95"/>
      <c r="D2" s="95"/>
      <c r="E2" s="95"/>
      <c r="F2" s="95"/>
      <c r="G2" s="95"/>
      <c r="H2" s="95"/>
      <c r="I2" s="95"/>
      <c r="J2" s="95"/>
      <c r="K2" s="95"/>
      <c r="L2" s="95">
        <v>50</v>
      </c>
      <c r="M2" s="95"/>
      <c r="N2" s="95">
        <v>50</v>
      </c>
      <c r="O2" s="95"/>
      <c r="P2" s="95"/>
      <c r="Q2" s="95"/>
      <c r="R2" s="95"/>
      <c r="S2" s="95"/>
      <c r="T2" s="95"/>
      <c r="U2" s="95"/>
      <c r="V2" s="95"/>
      <c r="W2" s="95"/>
      <c r="X2" s="95"/>
      <c r="Y2" s="95"/>
      <c r="Z2" s="95"/>
      <c r="AA2" s="95"/>
      <c r="AB2" s="95"/>
      <c r="AC2" s="95"/>
      <c r="AD2" s="95"/>
      <c r="AE2" s="95"/>
      <c r="AF2" s="95"/>
      <c r="AG2" s="95"/>
      <c r="AH2" s="95"/>
    </row>
    <row r="3" spans="1:34" x14ac:dyDescent="0.3">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row>
    <row r="4" spans="1:34" x14ac:dyDescent="0.3">
      <c r="A4" s="94"/>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1:34" x14ac:dyDescent="0.3">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row>
    <row r="6" spans="1:34" x14ac:dyDescent="0.3">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row>
    <row r="7" spans="1:34" x14ac:dyDescent="0.3">
      <c r="A7" s="96" t="s">
        <v>63</v>
      </c>
      <c r="B7" s="96"/>
      <c r="C7" s="96"/>
      <c r="D7" s="96">
        <f>SUM(D2:D6)</f>
        <v>0</v>
      </c>
      <c r="E7" s="96">
        <f t="shared" ref="E7:AH7" si="0">SUM(E2:E6)</f>
        <v>0</v>
      </c>
      <c r="F7" s="96">
        <f t="shared" si="0"/>
        <v>0</v>
      </c>
      <c r="G7" s="96">
        <f t="shared" si="0"/>
        <v>0</v>
      </c>
      <c r="H7" s="96">
        <f t="shared" si="0"/>
        <v>0</v>
      </c>
      <c r="I7" s="96">
        <f t="shared" si="0"/>
        <v>0</v>
      </c>
      <c r="J7" s="96">
        <f t="shared" si="0"/>
        <v>0</v>
      </c>
      <c r="K7" s="96">
        <f t="shared" si="0"/>
        <v>0</v>
      </c>
      <c r="L7" s="96">
        <f t="shared" si="0"/>
        <v>50</v>
      </c>
      <c r="M7" s="96">
        <f t="shared" si="0"/>
        <v>0</v>
      </c>
      <c r="N7" s="96">
        <f t="shared" si="0"/>
        <v>50</v>
      </c>
      <c r="O7" s="96">
        <f t="shared" si="0"/>
        <v>0</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96">
        <f t="shared" si="0"/>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2B285-1E4E-427A-861B-0913B4AF8BB4}">
  <dimension ref="A1:AH7"/>
  <sheetViews>
    <sheetView workbookViewId="0">
      <selection activeCell="B14" sqref="B14"/>
    </sheetView>
  </sheetViews>
  <sheetFormatPr defaultRowHeight="14.4" x14ac:dyDescent="0.3"/>
  <cols>
    <col min="1" max="1" width="26.44140625" bestFit="1" customWidth="1"/>
    <col min="2" max="2" width="21" bestFit="1" customWidth="1"/>
  </cols>
  <sheetData>
    <row r="1" spans="1:34" x14ac:dyDescent="0.3">
      <c r="A1" s="91" t="s">
        <v>8</v>
      </c>
      <c r="B1" s="91" t="s">
        <v>9</v>
      </c>
      <c r="C1" s="92">
        <v>45505</v>
      </c>
      <c r="D1" s="93">
        <v>45505</v>
      </c>
      <c r="E1" s="93">
        <v>45506</v>
      </c>
      <c r="F1" s="93">
        <v>45507</v>
      </c>
      <c r="G1" s="93">
        <v>45508</v>
      </c>
      <c r="H1" s="93">
        <v>45509</v>
      </c>
      <c r="I1" s="93">
        <v>45510</v>
      </c>
      <c r="J1" s="93">
        <v>45511</v>
      </c>
      <c r="K1" s="93">
        <v>45512</v>
      </c>
      <c r="L1" s="93">
        <v>45513</v>
      </c>
      <c r="M1" s="93">
        <v>45514</v>
      </c>
      <c r="N1" s="93">
        <v>45515</v>
      </c>
      <c r="O1" s="93">
        <v>45516</v>
      </c>
      <c r="P1" s="93">
        <v>45517</v>
      </c>
      <c r="Q1" s="93">
        <v>45518</v>
      </c>
      <c r="R1" s="93">
        <v>45519</v>
      </c>
      <c r="S1" s="93">
        <v>45520</v>
      </c>
      <c r="T1" s="93">
        <v>45521</v>
      </c>
      <c r="U1" s="93">
        <v>45522</v>
      </c>
      <c r="V1" s="93">
        <v>45523</v>
      </c>
      <c r="W1" s="93">
        <v>45524</v>
      </c>
      <c r="X1" s="93">
        <v>45525</v>
      </c>
      <c r="Y1" s="93">
        <v>45526</v>
      </c>
      <c r="Z1" s="93">
        <v>45527</v>
      </c>
      <c r="AA1" s="93">
        <v>45528</v>
      </c>
      <c r="AB1" s="93">
        <v>45529</v>
      </c>
      <c r="AC1" s="93">
        <v>45530</v>
      </c>
      <c r="AD1" s="93">
        <v>45531</v>
      </c>
      <c r="AE1" s="93">
        <v>45532</v>
      </c>
      <c r="AF1" s="93">
        <v>45533</v>
      </c>
      <c r="AG1" s="93">
        <v>45534</v>
      </c>
      <c r="AH1" s="93">
        <v>45535</v>
      </c>
    </row>
    <row r="2" spans="1:34" x14ac:dyDescent="0.3">
      <c r="A2" s="94" t="s">
        <v>60</v>
      </c>
      <c r="B2" s="95" t="s">
        <v>61</v>
      </c>
      <c r="C2" s="95"/>
      <c r="D2" s="95"/>
      <c r="E2" s="95"/>
      <c r="F2" s="95"/>
      <c r="G2" s="95"/>
      <c r="H2" s="95"/>
      <c r="I2" s="95">
        <v>25</v>
      </c>
      <c r="J2" s="95"/>
      <c r="K2" s="95"/>
      <c r="L2" s="95"/>
      <c r="M2" s="95"/>
      <c r="N2" s="95"/>
      <c r="O2" s="95"/>
      <c r="P2" s="95"/>
      <c r="Q2" s="95"/>
      <c r="R2" s="95"/>
      <c r="S2" s="95"/>
      <c r="T2" s="95"/>
      <c r="U2" s="95"/>
      <c r="V2" s="95"/>
      <c r="W2" s="95"/>
      <c r="X2" s="95"/>
      <c r="Y2" s="95"/>
      <c r="Z2" s="95"/>
      <c r="AA2" s="95"/>
      <c r="AB2" s="95"/>
      <c r="AC2" s="95"/>
      <c r="AD2" s="95"/>
      <c r="AE2" s="95"/>
      <c r="AF2" s="95"/>
      <c r="AG2" s="95"/>
      <c r="AH2" s="95"/>
    </row>
    <row r="3" spans="1:34" x14ac:dyDescent="0.3">
      <c r="A3" s="94" t="s">
        <v>62</v>
      </c>
      <c r="B3" s="95" t="s">
        <v>64</v>
      </c>
      <c r="C3" s="95"/>
      <c r="D3" s="95"/>
      <c r="E3" s="95"/>
      <c r="F3" s="95"/>
      <c r="G3" s="95"/>
      <c r="H3" s="95"/>
      <c r="I3" s="95">
        <v>25</v>
      </c>
      <c r="J3" s="95"/>
      <c r="K3" s="95"/>
      <c r="L3" s="95"/>
      <c r="M3" s="95"/>
      <c r="N3" s="95"/>
      <c r="O3" s="95"/>
      <c r="P3" s="95"/>
      <c r="Q3" s="95"/>
      <c r="R3" s="95"/>
      <c r="S3" s="95"/>
      <c r="T3" s="95"/>
      <c r="U3" s="95"/>
      <c r="V3" s="95"/>
      <c r="W3" s="95"/>
      <c r="X3" s="95"/>
      <c r="Y3" s="95"/>
      <c r="Z3" s="95"/>
      <c r="AA3" s="95"/>
      <c r="AB3" s="95"/>
      <c r="AC3" s="95"/>
      <c r="AD3" s="95"/>
      <c r="AE3" s="95"/>
      <c r="AF3" s="95"/>
      <c r="AG3" s="95"/>
      <c r="AH3" s="95"/>
    </row>
    <row r="4" spans="1:34" x14ac:dyDescent="0.3">
      <c r="A4" s="94"/>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1:34" x14ac:dyDescent="0.3">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row>
    <row r="6" spans="1:34" x14ac:dyDescent="0.3">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row>
    <row r="7" spans="1:34" x14ac:dyDescent="0.3">
      <c r="A7" s="96" t="s">
        <v>63</v>
      </c>
      <c r="B7" s="96"/>
      <c r="C7" s="96"/>
      <c r="D7" s="96">
        <f>SUM(D2:D6)</f>
        <v>0</v>
      </c>
      <c r="E7" s="96">
        <f t="shared" ref="E7:AH7" si="0">SUM(E2:E6)</f>
        <v>0</v>
      </c>
      <c r="F7" s="96">
        <f t="shared" si="0"/>
        <v>0</v>
      </c>
      <c r="G7" s="96">
        <f t="shared" si="0"/>
        <v>0</v>
      </c>
      <c r="H7" s="96">
        <f t="shared" si="0"/>
        <v>0</v>
      </c>
      <c r="I7" s="96">
        <f t="shared" si="0"/>
        <v>50</v>
      </c>
      <c r="J7" s="96">
        <f t="shared" si="0"/>
        <v>0</v>
      </c>
      <c r="K7" s="96">
        <f t="shared" si="0"/>
        <v>0</v>
      </c>
      <c r="L7" s="96">
        <f t="shared" si="0"/>
        <v>0</v>
      </c>
      <c r="M7" s="96">
        <f t="shared" si="0"/>
        <v>0</v>
      </c>
      <c r="N7" s="96">
        <f t="shared" si="0"/>
        <v>0</v>
      </c>
      <c r="O7" s="96">
        <f t="shared" si="0"/>
        <v>0</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96">
        <f t="shared" si="0"/>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DCD9-389F-463D-B0E8-567A4C686675}">
  <dimension ref="A1:AG8"/>
  <sheetViews>
    <sheetView workbookViewId="0">
      <selection activeCell="B14" sqref="B14"/>
    </sheetView>
  </sheetViews>
  <sheetFormatPr defaultRowHeight="14.4" x14ac:dyDescent="0.3"/>
  <cols>
    <col min="1" max="1" width="26.44140625" bestFit="1" customWidth="1"/>
    <col min="2" max="2" width="21" bestFit="1" customWidth="1"/>
  </cols>
  <sheetData>
    <row r="1" spans="1:33" x14ac:dyDescent="0.3">
      <c r="A1" s="91" t="s">
        <v>8</v>
      </c>
      <c r="B1" s="91" t="s">
        <v>9</v>
      </c>
      <c r="C1" s="92">
        <v>45536</v>
      </c>
      <c r="D1" s="93">
        <v>45536</v>
      </c>
      <c r="E1" s="93">
        <v>45537</v>
      </c>
      <c r="F1" s="93">
        <v>45538</v>
      </c>
      <c r="G1" s="93">
        <v>45539</v>
      </c>
      <c r="H1" s="93">
        <v>45540</v>
      </c>
      <c r="I1" s="93">
        <v>45541</v>
      </c>
      <c r="J1" s="93">
        <v>45542</v>
      </c>
      <c r="K1" s="93">
        <v>45543</v>
      </c>
      <c r="L1" s="93">
        <v>45544</v>
      </c>
      <c r="M1" s="93">
        <v>45545</v>
      </c>
      <c r="N1" s="93">
        <v>45546</v>
      </c>
      <c r="O1" s="93">
        <v>45547</v>
      </c>
      <c r="P1" s="93">
        <v>45548</v>
      </c>
      <c r="Q1" s="93">
        <v>45549</v>
      </c>
      <c r="R1" s="93">
        <v>45550</v>
      </c>
      <c r="S1" s="93">
        <v>45551</v>
      </c>
      <c r="T1" s="93">
        <v>45552</v>
      </c>
      <c r="U1" s="93">
        <v>45553</v>
      </c>
      <c r="V1" s="93">
        <v>45554</v>
      </c>
      <c r="W1" s="93">
        <v>45555</v>
      </c>
      <c r="X1" s="93">
        <v>45556</v>
      </c>
      <c r="Y1" s="93">
        <v>45557</v>
      </c>
      <c r="Z1" s="93">
        <v>45558</v>
      </c>
      <c r="AA1" s="93">
        <v>45559</v>
      </c>
      <c r="AB1" s="93">
        <v>45560</v>
      </c>
      <c r="AC1" s="93">
        <v>45561</v>
      </c>
      <c r="AD1" s="93">
        <v>45562</v>
      </c>
      <c r="AE1" s="93">
        <v>45563</v>
      </c>
      <c r="AF1" s="93">
        <v>45564</v>
      </c>
      <c r="AG1" s="93">
        <v>45565</v>
      </c>
    </row>
    <row r="2" spans="1:33" x14ac:dyDescent="0.3">
      <c r="A2" s="94" t="s">
        <v>60</v>
      </c>
      <c r="B2" s="95" t="s">
        <v>61</v>
      </c>
      <c r="C2" s="95"/>
      <c r="D2" s="95"/>
      <c r="E2" s="95"/>
      <c r="F2" s="95"/>
      <c r="G2" s="95">
        <v>25</v>
      </c>
      <c r="H2" s="95">
        <v>50</v>
      </c>
      <c r="I2" s="95"/>
      <c r="J2" s="95"/>
      <c r="K2" s="95"/>
      <c r="L2" s="95"/>
      <c r="M2" s="95"/>
      <c r="N2" s="95"/>
      <c r="O2" s="95"/>
      <c r="P2" s="95"/>
      <c r="Q2" s="95"/>
      <c r="R2" s="95"/>
      <c r="S2" s="95"/>
      <c r="T2" s="95"/>
      <c r="U2" s="95"/>
      <c r="V2" s="95"/>
      <c r="W2" s="95"/>
      <c r="X2" s="95"/>
      <c r="Y2" s="95"/>
      <c r="Z2" s="95"/>
      <c r="AA2" s="95"/>
      <c r="AB2" s="95"/>
      <c r="AC2" s="95"/>
      <c r="AD2" s="95"/>
      <c r="AE2" s="95"/>
      <c r="AF2" s="95"/>
      <c r="AG2" s="95"/>
    </row>
    <row r="3" spans="1:33" x14ac:dyDescent="0.3">
      <c r="A3" s="94" t="s">
        <v>65</v>
      </c>
      <c r="B3" s="95" t="s">
        <v>64</v>
      </c>
      <c r="C3" s="95"/>
      <c r="D3" s="95"/>
      <c r="E3" s="95"/>
      <c r="F3" s="95"/>
      <c r="G3" s="95"/>
      <c r="H3" s="95"/>
      <c r="I3" s="95">
        <v>45</v>
      </c>
      <c r="J3" s="95">
        <v>45</v>
      </c>
      <c r="K3" s="95"/>
      <c r="L3" s="95"/>
      <c r="M3" s="95"/>
      <c r="N3" s="95"/>
      <c r="O3" s="95"/>
      <c r="P3" s="95"/>
      <c r="Q3" s="95"/>
      <c r="R3" s="95"/>
      <c r="S3" s="95"/>
      <c r="T3" s="95"/>
      <c r="U3" s="95"/>
      <c r="V3" s="95"/>
      <c r="W3" s="95"/>
      <c r="X3" s="95"/>
      <c r="Y3" s="95"/>
      <c r="Z3" s="95"/>
      <c r="AA3" s="95"/>
      <c r="AB3" s="95"/>
      <c r="AC3" s="95"/>
      <c r="AD3" s="95"/>
      <c r="AE3" s="95"/>
      <c r="AF3" s="95"/>
      <c r="AG3" s="95"/>
    </row>
    <row r="4" spans="1:33" x14ac:dyDescent="0.3">
      <c r="A4" s="94" t="s">
        <v>60</v>
      </c>
      <c r="B4" s="95" t="s">
        <v>64</v>
      </c>
      <c r="C4" s="95"/>
      <c r="D4" s="95"/>
      <c r="E4" s="95"/>
      <c r="F4" s="95"/>
      <c r="G4" s="95"/>
      <c r="H4" s="95"/>
      <c r="I4" s="95">
        <v>25</v>
      </c>
      <c r="J4" s="95">
        <v>25</v>
      </c>
      <c r="K4" s="95"/>
      <c r="L4" s="95"/>
      <c r="M4" s="95"/>
      <c r="N4" s="95"/>
      <c r="O4" s="95"/>
      <c r="P4" s="95"/>
      <c r="Q4" s="95"/>
      <c r="R4" s="95"/>
      <c r="S4" s="95"/>
      <c r="T4" s="95"/>
      <c r="U4" s="95"/>
      <c r="V4" s="95"/>
      <c r="W4" s="95"/>
      <c r="X4" s="95"/>
      <c r="Y4" s="95"/>
      <c r="Z4" s="95"/>
      <c r="AA4" s="95"/>
      <c r="AB4" s="95"/>
      <c r="AC4" s="95"/>
      <c r="AD4" s="95"/>
      <c r="AE4" s="95"/>
      <c r="AF4" s="95"/>
      <c r="AG4" s="95"/>
    </row>
    <row r="5" spans="1:33" x14ac:dyDescent="0.3">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row>
    <row r="6" spans="1:33" x14ac:dyDescent="0.3">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row>
    <row r="7" spans="1:33" x14ac:dyDescent="0.3">
      <c r="A7" s="94"/>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row>
    <row r="8" spans="1:33" x14ac:dyDescent="0.3">
      <c r="A8" s="96" t="s">
        <v>63</v>
      </c>
      <c r="B8" s="96"/>
      <c r="C8" s="96"/>
      <c r="D8" s="96">
        <f t="shared" ref="D8:AG8" si="0">SUM(D2:D7)</f>
        <v>0</v>
      </c>
      <c r="E8" s="96">
        <f t="shared" si="0"/>
        <v>0</v>
      </c>
      <c r="F8" s="96">
        <f t="shared" si="0"/>
        <v>0</v>
      </c>
      <c r="G8" s="96">
        <f t="shared" si="0"/>
        <v>25</v>
      </c>
      <c r="H8" s="96">
        <f t="shared" si="0"/>
        <v>50</v>
      </c>
      <c r="I8" s="96">
        <f t="shared" si="0"/>
        <v>70</v>
      </c>
      <c r="J8" s="96">
        <f t="shared" si="0"/>
        <v>70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37FE7-CA07-4EB5-BB0E-D0B76416013B}">
  <dimension ref="A1:AH8"/>
  <sheetViews>
    <sheetView workbookViewId="0">
      <selection activeCell="B14" sqref="B14"/>
    </sheetView>
  </sheetViews>
  <sheetFormatPr defaultRowHeight="14.4" x14ac:dyDescent="0.3"/>
  <cols>
    <col min="1" max="1" width="26.44140625" bestFit="1" customWidth="1"/>
    <col min="2" max="2" width="21" bestFit="1" customWidth="1"/>
  </cols>
  <sheetData>
    <row r="1" spans="1:34" x14ac:dyDescent="0.3">
      <c r="A1" s="91" t="s">
        <v>8</v>
      </c>
      <c r="B1" s="91" t="s">
        <v>9</v>
      </c>
      <c r="C1" s="92">
        <v>45566</v>
      </c>
      <c r="D1" s="93">
        <v>45566</v>
      </c>
      <c r="E1" s="93">
        <v>45567</v>
      </c>
      <c r="F1" s="93">
        <v>45568</v>
      </c>
      <c r="G1" s="93">
        <v>45569</v>
      </c>
      <c r="H1" s="93">
        <v>45570</v>
      </c>
      <c r="I1" s="93">
        <v>45571</v>
      </c>
      <c r="J1" s="93">
        <v>45572</v>
      </c>
      <c r="K1" s="93">
        <v>45573</v>
      </c>
      <c r="L1" s="93">
        <v>45574</v>
      </c>
      <c r="M1" s="93">
        <v>45575</v>
      </c>
      <c r="N1" s="93">
        <v>45576</v>
      </c>
      <c r="O1" s="93">
        <v>45577</v>
      </c>
      <c r="P1" s="93">
        <v>45578</v>
      </c>
      <c r="Q1" s="93">
        <v>45579</v>
      </c>
      <c r="R1" s="93">
        <v>45580</v>
      </c>
      <c r="S1" s="93">
        <v>45581</v>
      </c>
      <c r="T1" s="93">
        <v>45582</v>
      </c>
      <c r="U1" s="93">
        <v>45583</v>
      </c>
      <c r="V1" s="93">
        <v>45584</v>
      </c>
      <c r="W1" s="93">
        <v>45585</v>
      </c>
      <c r="X1" s="93">
        <v>45586</v>
      </c>
      <c r="Y1" s="93">
        <v>45587</v>
      </c>
      <c r="Z1" s="93">
        <v>45588</v>
      </c>
      <c r="AA1" s="93">
        <v>45589</v>
      </c>
      <c r="AB1" s="93">
        <v>45590</v>
      </c>
      <c r="AC1" s="93">
        <v>45591</v>
      </c>
      <c r="AD1" s="93">
        <v>45592</v>
      </c>
      <c r="AE1" s="93">
        <v>45593</v>
      </c>
      <c r="AF1" s="93">
        <v>45594</v>
      </c>
      <c r="AG1" s="93">
        <v>45595</v>
      </c>
      <c r="AH1" s="93">
        <v>45596</v>
      </c>
    </row>
    <row r="2" spans="1:34" x14ac:dyDescent="0.3">
      <c r="A2" s="94"/>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1:34" x14ac:dyDescent="0.3">
      <c r="A3" s="94"/>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row>
    <row r="4" spans="1:34" x14ac:dyDescent="0.3">
      <c r="A4" s="94"/>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1:34" x14ac:dyDescent="0.3">
      <c r="A5" s="94"/>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row>
    <row r="6" spans="1:34" x14ac:dyDescent="0.3">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row>
    <row r="7" spans="1:34" x14ac:dyDescent="0.3">
      <c r="A7" s="94"/>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row>
    <row r="8" spans="1:34" x14ac:dyDescent="0.3">
      <c r="A8" s="96" t="s">
        <v>63</v>
      </c>
      <c r="B8" s="96"/>
      <c r="C8" s="96"/>
      <c r="D8" s="96">
        <f t="shared" ref="D8:X8" si="0">SUM(D2:D7)</f>
        <v>0</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ref="Y8:AH8" si="1">SUM(Y2:Y7)</f>
        <v>0</v>
      </c>
      <c r="Z8" s="96">
        <f t="shared" si="1"/>
        <v>0</v>
      </c>
      <c r="AA8" s="96">
        <f t="shared" si="1"/>
        <v>0</v>
      </c>
      <c r="AB8" s="96">
        <f t="shared" si="1"/>
        <v>0</v>
      </c>
      <c r="AC8" s="96">
        <f t="shared" si="1"/>
        <v>0</v>
      </c>
      <c r="AD8" s="96">
        <f t="shared" si="1"/>
        <v>0</v>
      </c>
      <c r="AE8" s="96">
        <f t="shared" si="1"/>
        <v>0</v>
      </c>
      <c r="AF8" s="96">
        <f t="shared" si="1"/>
        <v>0</v>
      </c>
      <c r="AG8" s="96">
        <f t="shared" si="1"/>
        <v>0</v>
      </c>
      <c r="AH8" s="96">
        <f t="shared" si="1"/>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86BC3AB7D76A4C95100ABA517F5E83" ma:contentTypeVersion="13" ma:contentTypeDescription="Create a new document." ma:contentTypeScope="" ma:versionID="715311d07e1dfe594a051c714fac9b13">
  <xsd:schema xmlns:xsd="http://www.w3.org/2001/XMLSchema" xmlns:xs="http://www.w3.org/2001/XMLSchema" xmlns:p="http://schemas.microsoft.com/office/2006/metadata/properties" xmlns:ns2="76be18ba-3f21-4542-9cb1-4070a1d5beb6" xmlns:ns3="1b95f576-ac1d-41e6-9609-5e83155ee812" targetNamespace="http://schemas.microsoft.com/office/2006/metadata/properties" ma:root="true" ma:fieldsID="bec313f2b2f58337428abfa84ef11959" ns2:_="" ns3:_="">
    <xsd:import namespace="76be18ba-3f21-4542-9cb1-4070a1d5beb6"/>
    <xsd:import namespace="1b95f576-ac1d-41e6-9609-5e83155ee81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e18ba-3f21-4542-9cb1-4070a1d5beb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2ad91bc-5df5-4177-b239-83290d7e6c2a}" ma:internalName="TaxCatchAll" ma:showField="CatchAllData" ma:web="76be18ba-3f21-4542-9cb1-4070a1d5be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95f576-ac1d-41e6-9609-5e83155ee81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95f576-ac1d-41e6-9609-5e83155ee812">
      <Terms xmlns="http://schemas.microsoft.com/office/infopath/2007/PartnerControls"/>
    </lcf76f155ced4ddcb4097134ff3c332f>
    <TaxCatchAll xmlns="76be18ba-3f21-4542-9cb1-4070a1d5beb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3BD58B-5EAE-48AA-930A-B2723F9C1BFE}"/>
</file>

<file path=customXml/itemProps2.xml><?xml version="1.0" encoding="utf-8"?>
<ds:datastoreItem xmlns:ds="http://schemas.openxmlformats.org/officeDocument/2006/customXml" ds:itemID="{4468E949-ED1E-469D-8D7A-67A6F0D0B9EF}">
  <ds:schemaRefs>
    <ds:schemaRef ds:uri="http://schemas.microsoft.com/PowerBIAddIn"/>
  </ds:schemaRefs>
</ds:datastoreItem>
</file>

<file path=customXml/itemProps3.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7ADE7D72-56B6-490D-86D9-BD8DCE8781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IOU Excess Resources Report</vt:lpstr>
      <vt:lpstr>Daily Imports</vt:lpstr>
      <vt:lpstr>June</vt:lpstr>
      <vt:lpstr>July</vt:lpstr>
      <vt:lpstr>August</vt:lpstr>
      <vt:lpstr>September</vt:lpstr>
      <vt:lpstr>October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Pasquito, Joe J - Mktg Affil-E&amp;FP</cp:lastModifiedBy>
  <cp:revision/>
  <dcterms:created xsi:type="dcterms:W3CDTF">2021-04-08T22:24:45Z</dcterms:created>
  <dcterms:modified xsi:type="dcterms:W3CDTF">2025-06-14T01:54:49Z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0x0101007586BC3AB7D76A4C95100ABA517F5E83</vt:lpwstr>
  </property>
</Properties>
</file>