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66925"/>
  <mc:AlternateContent xmlns:mc="http://schemas.openxmlformats.org/markup-compatibility/2006">
    <mc:Choice Requires="x15">
      <x15ac:absPath xmlns:x15ac="http://schemas.microsoft.com/office/spreadsheetml/2010/11/ac" url="S:\FUELS\DATA\Resource Adequacy\2024\Filings\MA\10-2024\"/>
    </mc:Choice>
  </mc:AlternateContent>
  <xr:revisionPtr revIDLastSave="0" documentId="13_ncr:1_{1D46749E-6157-407E-AB8D-A636B3A93768}" xr6:coauthVersionLast="47" xr6:coauthVersionMax="47" xr10:uidLastSave="{00000000-0000-0000-0000-000000000000}"/>
  <bookViews>
    <workbookView xWindow="360" yWindow="840" windowWidth="21600" windowHeight="11328" xr2:uid="{00000000-000D-0000-FFFF-FFFF00000000}"/>
  </bookViews>
  <sheets>
    <sheet name="IOU Excess Resources Report" sheetId="3" r:id="rId1"/>
    <sheet name="Daily Imports" sheetId="9" r:id="rId2"/>
    <sheet name="June" sheetId="4" state="hidden" r:id="rId3"/>
    <sheet name="July" sheetId="5" state="hidden" r:id="rId4"/>
    <sheet name="August" sheetId="6" state="hidden" r:id="rId5"/>
    <sheet name="September" sheetId="7" state="hidden" r:id="rId6"/>
    <sheet name="October" sheetId="8" state="hidden"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2" i="9" l="1"/>
  <c r="J22" i="9"/>
  <c r="I22" i="9"/>
  <c r="H22" i="9"/>
  <c r="J15" i="9"/>
  <c r="O9" i="9"/>
  <c r="M9" i="9"/>
  <c r="AH8" i="8"/>
  <c r="AG8" i="8"/>
  <c r="AF8" i="8"/>
  <c r="AE8" i="8"/>
  <c r="AD8" i="8"/>
  <c r="AC8" i="8"/>
  <c r="AB8" i="8"/>
  <c r="AA8" i="8"/>
  <c r="Z8" i="8"/>
  <c r="Y8" i="8"/>
  <c r="X8" i="8"/>
  <c r="W8" i="8"/>
  <c r="V8" i="8"/>
  <c r="U8" i="8"/>
  <c r="T8" i="8"/>
  <c r="S8" i="8"/>
  <c r="R8" i="8"/>
  <c r="Q8" i="8"/>
  <c r="P8" i="8"/>
  <c r="O8" i="8"/>
  <c r="N8" i="8"/>
  <c r="M8" i="8"/>
  <c r="L8" i="8"/>
  <c r="K8" i="8"/>
  <c r="J8" i="8"/>
  <c r="I8" i="8"/>
  <c r="H8" i="8"/>
  <c r="G8" i="8"/>
  <c r="F8" i="8"/>
  <c r="E8" i="8"/>
  <c r="D8" i="8"/>
  <c r="AG8" i="7"/>
  <c r="AF8" i="7"/>
  <c r="AE8" i="7"/>
  <c r="AD8" i="7"/>
  <c r="AC8" i="7"/>
  <c r="AB8" i="7"/>
  <c r="AA8" i="7"/>
  <c r="Z8" i="7"/>
  <c r="Y8" i="7"/>
  <c r="X8" i="7"/>
  <c r="W8" i="7"/>
  <c r="V8" i="7"/>
  <c r="U8" i="7"/>
  <c r="T8" i="7"/>
  <c r="S8" i="7"/>
  <c r="R8" i="7"/>
  <c r="Q8" i="7"/>
  <c r="P8" i="7"/>
  <c r="O8" i="7"/>
  <c r="N8" i="7"/>
  <c r="M8" i="7"/>
  <c r="L8" i="7"/>
  <c r="K8" i="7"/>
  <c r="J8" i="7"/>
  <c r="I8" i="7"/>
  <c r="H8" i="7"/>
  <c r="G8" i="7"/>
  <c r="F8" i="7"/>
  <c r="E8" i="7"/>
  <c r="D8" i="7"/>
  <c r="AH7" i="6"/>
  <c r="AG7" i="6"/>
  <c r="AF7" i="6"/>
  <c r="AE7" i="6"/>
  <c r="AD7" i="6"/>
  <c r="AC7" i="6"/>
  <c r="AB7" i="6"/>
  <c r="AA7" i="6"/>
  <c r="Z7" i="6"/>
  <c r="Y7" i="6"/>
  <c r="X7" i="6"/>
  <c r="W7" i="6"/>
  <c r="V7" i="6"/>
  <c r="U7" i="6"/>
  <c r="T7" i="6"/>
  <c r="S7" i="6"/>
  <c r="R7" i="6"/>
  <c r="Q7" i="6"/>
  <c r="P7" i="6"/>
  <c r="O7" i="6"/>
  <c r="N7" i="6"/>
  <c r="M7" i="6"/>
  <c r="L7" i="6"/>
  <c r="K7" i="6"/>
  <c r="J7" i="6"/>
  <c r="I7" i="6"/>
  <c r="H7" i="6"/>
  <c r="G7" i="6"/>
  <c r="F7" i="6"/>
  <c r="E7" i="6"/>
  <c r="D7" i="6"/>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AG8" i="4"/>
  <c r="AF8" i="4"/>
  <c r="AE8" i="4"/>
  <c r="AD8" i="4"/>
  <c r="AC8" i="4"/>
  <c r="AB8" i="4"/>
  <c r="AA8" i="4"/>
  <c r="Z8" i="4"/>
  <c r="Y8" i="4"/>
  <c r="X8" i="4"/>
  <c r="W8" i="4"/>
  <c r="V8" i="4"/>
  <c r="U8" i="4"/>
  <c r="T8" i="4"/>
  <c r="S8" i="4"/>
  <c r="R8" i="4"/>
  <c r="Q8" i="4"/>
  <c r="P8" i="4"/>
  <c r="O8" i="4"/>
  <c r="N8" i="4"/>
  <c r="M8" i="4"/>
  <c r="L8" i="4"/>
  <c r="K8" i="4"/>
  <c r="J8" i="4"/>
  <c r="I8" i="4"/>
  <c r="H8" i="4"/>
  <c r="G8" i="4"/>
  <c r="F8" i="4"/>
  <c r="E8" i="4"/>
  <c r="D8" i="4"/>
  <c r="F46" i="3"/>
  <c r="H46" i="3" l="1"/>
  <c r="G46" i="3"/>
  <c r="E46" i="3"/>
  <c r="D46" i="3"/>
  <c r="D56" i="3" s="1"/>
  <c r="H51" i="3" l="1"/>
  <c r="G51" i="3"/>
  <c r="F51" i="3"/>
  <c r="F53" i="3" s="1"/>
  <c r="E51" i="3"/>
  <c r="D51" i="3"/>
  <c r="E56" i="3" l="1"/>
  <c r="G56" i="3"/>
  <c r="F56" i="3"/>
  <c r="H56" i="3"/>
  <c r="D53" i="3"/>
  <c r="D55" i="3" s="1"/>
  <c r="F55" i="3"/>
  <c r="E53" i="3"/>
  <c r="E55" i="3" s="1"/>
  <c r="G53" i="3"/>
  <c r="G55" i="3" s="1"/>
  <c r="H53" i="3"/>
  <c r="H55" i="3" l="1"/>
</calcChain>
</file>

<file path=xl/sharedStrings.xml><?xml version="1.0" encoding="utf-8"?>
<sst xmlns="http://schemas.openxmlformats.org/spreadsheetml/2006/main" count="273" uniqueCount="83">
  <si>
    <t>IOU EXCESS RESOURCE REPORTING SUMMARY</t>
  </si>
  <si>
    <t>Utility Name:</t>
  </si>
  <si>
    <t>Monthly Minimum MW Target:</t>
  </si>
  <si>
    <t>Date of Report</t>
  </si>
  <si>
    <t xml:space="preserve">Instructions:
</t>
  </si>
  <si>
    <t>General: Report actual MW values for previous months and estimates for future months. At the top, enter the subset of the resources from Sections 1 and 2 shown on the IOU’s supply plan for each summer month.</t>
  </si>
  <si>
    <r>
      <rPr>
        <b/>
        <sz val="11"/>
        <color theme="1"/>
        <rFont val="Calibri"/>
        <family val="2"/>
        <scheme val="minor"/>
      </rPr>
      <t>1. Supply-Side Emergency Reliability OIR Procurement</t>
    </r>
    <r>
      <rPr>
        <sz val="11"/>
        <color theme="1"/>
        <rFont val="Calibri"/>
        <family val="2"/>
        <scheme val="minor"/>
      </rPr>
      <t>: Report all approved contracts for supply-side resources authorized under D.21-12-015, showing the amount being claimed toward the IOU's monthly incremental procurement target, even if the amount for any given month is zero MW.</t>
    </r>
  </si>
  <si>
    <r>
      <rPr>
        <b/>
        <sz val="11"/>
        <color theme="1"/>
        <rFont val="Calibri"/>
        <family val="2"/>
        <scheme val="minor"/>
      </rPr>
      <t>3. Demand-Side Emergency Reliability OIR Procurement</t>
    </r>
    <r>
      <rPr>
        <sz val="11"/>
        <color theme="1"/>
        <rFont val="Calibri"/>
        <family val="2"/>
        <scheme val="minor"/>
      </rPr>
      <t>: Report all demand-side resources authorized under D.21-12-015 and being claimed toward the IOU's monthly incremental procurement target.</t>
    </r>
  </si>
  <si>
    <t>Subset of the resources below shown on the IOU’s supply plan</t>
  </si>
  <si>
    <t>IOU Supply Plan Summer Reliability MW Amount</t>
  </si>
  <si>
    <t>Project/Resource Name</t>
  </si>
  <si>
    <t>Resource Type</t>
  </si>
  <si>
    <t>Advice Letter and/or Resolution</t>
  </si>
  <si>
    <t>Notes</t>
  </si>
  <si>
    <r>
      <t xml:space="preserve">1. Supply-Side Emergency Reliability OIR Procurement -
</t>
    </r>
    <r>
      <rPr>
        <i/>
        <sz val="11"/>
        <color theme="1"/>
        <rFont val="Calibri"/>
        <family val="2"/>
        <scheme val="minor"/>
      </rPr>
      <t xml:space="preserve">        Itemize each new project/resource by name</t>
    </r>
  </si>
  <si>
    <t>Indicate whether the resource is new build, firm import, short-term energy only call option, etc.</t>
  </si>
  <si>
    <t>MW to be claimed for CAM Cost Recovery</t>
  </si>
  <si>
    <t>List # if applicable</t>
  </si>
  <si>
    <t>E.g. explain monthly variability, discrepancies between contract values, etc.</t>
  </si>
  <si>
    <t>SUBTOTAL SUPPLY-side Excess Procurement</t>
  </si>
  <si>
    <t>3. Demand-Side Emergency Reliability OIR Procurement</t>
  </si>
  <si>
    <t>Indicate subcategories of resource, if applicable</t>
  </si>
  <si>
    <t>MW reported</t>
  </si>
  <si>
    <t>DR program expansion</t>
  </si>
  <si>
    <t xml:space="preserve">Other </t>
  </si>
  <si>
    <t>SUBTOTAL DEMAND-side Excess Procurement</t>
  </si>
  <si>
    <t>IOU Progress toward Monthly Target</t>
  </si>
  <si>
    <t>&lt;-- total MW procured</t>
  </si>
  <si>
    <t>Minimum Excess Procurement Target per D.21-12-015</t>
  </si>
  <si>
    <t xml:space="preserve">DIFFERENCE </t>
  </si>
  <si>
    <t>&lt;-- negative values mean minimum target exceeded; positive values mean minimum target not met</t>
  </si>
  <si>
    <t>Supply Side Headroom (3,000 Max)</t>
  </si>
  <si>
    <t>&lt;-- maximum additional supply resources permitted</t>
  </si>
  <si>
    <t>Monthly IOU reports available at: https://www.cpuc.ca.gov/General.aspx?id=6311</t>
  </si>
  <si>
    <t>D.21-12-015 Ordering Paragraph 74:</t>
  </si>
  <si>
    <t>"In recognition of the continued tight grid conditions experienced this summer, the California Independent System Operator’s testimony reflecting a significant shortfall in Load Serving Entity supply plan resources at net peak, and the need for additional contingency resources identified in the California Energy Commission’s Summer 2022 Stack Analysis, Southern California Edison Company (SCE), Pacific Gas and Electric Company (PG&amp;E), and San Diego Gas &amp; Electric Company (SDG&amp;E) shall use their best efforts to meet a revised targeted procurement range of 2,000 megawatts (MW) to 3,000 MW for summers 2022 and 2023, which includes and is not additive to the targeted procurement of 1,000 MW of contingency resources adopted in Decision (D.) 21-02-028 and D.21-03-056 and results in an “effective PRM” of 20%-22.5%. Based on the proportional load share in each utility’s service territory, the revised targeted procurement range represents 900 – 1,350 MW of additional procurement for SCE and PG&amp;E, and 200 – 300 MW for SDG&amp;E."</t>
  </si>
  <si>
    <t>"Pacific Gas and Electric Company, Southern California Edison Company and San Diego Gas &amp; Electric Company shall provide the monthly amounts of the excess resources they applied to the Cost Allocation Mechanism, as well as the calculus used to determine these amounts to Commission’s Energy Division, and Energy Division will post this information on the Commission’s website."</t>
  </si>
  <si>
    <t>SDG&amp;E</t>
  </si>
  <si>
    <t xml:space="preserve">Program expansion opportunities are ongoing. </t>
  </si>
  <si>
    <t>MW are customer provided nominations</t>
  </si>
  <si>
    <t>ELRP Enrollment (Includes all subgroups)</t>
  </si>
  <si>
    <t>Reflects customer-reported nominations as of June , 2023 for Sub Group A.1. For information on SDG&amp;E's 2022 ELRP Load Impact evaluation, including 2022 ex post results and 2023 ex ante forecasts, see SDG&amp;E's 2022 ELRP Load Impact Report.</t>
  </si>
  <si>
    <t>ELRP</t>
  </si>
  <si>
    <t>ELRP Ex Ante Forecast (MW)</t>
  </si>
  <si>
    <t>Forecast Method: Ex Ante (1-in-2) Enrollments</t>
  </si>
  <si>
    <t>Footnote 1</t>
  </si>
  <si>
    <t>Excess Resources</t>
  </si>
  <si>
    <t>"Applying the TAC area CAISO load shares for each utility’s service territory to the contingency procurement set forth in this decision results in target procurement amounts of 900 MW-1,350 MW each for PG&amp;E and SCE service territories and 200 MW-300 MW for SDG&amp;E service territory." (D.21-12-015, Findings of Fact 28)  PG&amp;E has Excess Resources from its portfolio available to supplement the above listed resources in August 2023.  These supplemental megawatts are not captured in the above total and will not be subject to cost recovery through D.21-12-015.  The available energy from any Excess Resources will be offered in the CAISO market based on least cost dispatch standards.
“PG&amp;E bids resources with bidding rights into the CAISO markets based on their incremental costs or opportunity costs. By bidding its resources into the CAISO markets at their incremental or opportunity costs, PG&amp;E enables total procurement to meet customer demand in the CAISO markets at least cost. Resources with contractual or physical constraints that limit their ability to be bid may be fully or partially self-scheduled into the CAISO markets.” Page 1-7, 2020 PG&amp;E ERRA Compliance Testimony</t>
  </si>
  <si>
    <t>Footnote 2</t>
  </si>
  <si>
    <t>Santa Ana Storage 2 - JOANEC_2_STABT2</t>
  </si>
  <si>
    <t>Ocotillo Wind Energy Facility - OCTILO_5_WIND</t>
  </si>
  <si>
    <t>ESJ Wind Energy - ENERSJ_2_WIND</t>
  </si>
  <si>
    <t>Imperial Valley West - IVWEST_2_SOLAR1</t>
  </si>
  <si>
    <t>Garnet Wind - GARNET_2_WIND1</t>
  </si>
  <si>
    <t>(1MW) Amount not shown on RA/Supply Plan</t>
  </si>
  <si>
    <t>(16MW) Amount not shown on RA/Supply Plan</t>
  </si>
  <si>
    <t>(19MW) Amount not shown on RA/Supply Plan</t>
  </si>
  <si>
    <t>(12MW) Amount not shown on RA/Supply Plan</t>
  </si>
  <si>
    <t>Total resources available as incremental above 17% RA requirement (i.e., progress toward the IOU's incremental effective PRM target)</t>
  </si>
  <si>
    <t>2. Excess Resources from IOU Portfolio Above 17% PRM</t>
  </si>
  <si>
    <r>
      <rPr>
        <b/>
        <sz val="11"/>
        <color theme="1"/>
        <rFont val="Calibri"/>
        <family val="2"/>
        <scheme val="minor"/>
      </rPr>
      <t>2. Excess Resources from IOU Portfolio Above 17% PRM</t>
    </r>
    <r>
      <rPr>
        <sz val="11"/>
        <color theme="1"/>
        <rFont val="Calibri"/>
        <family val="2"/>
        <scheme val="minor"/>
      </rPr>
      <t>: Report any additional "excess resources" above the IOU's 17% PRM requirement being applied to CAM for each month.</t>
    </r>
  </si>
  <si>
    <t>D.23-12-0015</t>
  </si>
  <si>
    <t>Reliability OIR Procurement</t>
  </si>
  <si>
    <t>Excess Resources from IOU Portfolio</t>
  </si>
  <si>
    <t>Volume includes projects that are projected to be online in June 2024 &amp; resources that are shown on supply plan</t>
  </si>
  <si>
    <t>Shown on supply plan</t>
  </si>
  <si>
    <t>PPA</t>
  </si>
  <si>
    <t>Elliot (Microgrid)</t>
  </si>
  <si>
    <t>New Build</t>
  </si>
  <si>
    <t>Boulevard (Microgrid)</t>
  </si>
  <si>
    <t>Clairemont (Microgrid)</t>
  </si>
  <si>
    <t>Melrose (Battery Storage)</t>
  </si>
  <si>
    <t>Paradise (Microgrid)</t>
  </si>
  <si>
    <t>Pala Gomez (Battery Storage)</t>
  </si>
  <si>
    <t>Efficiency Upgrade/Firm Import</t>
  </si>
  <si>
    <t>E-5219</t>
  </si>
  <si>
    <t>AL-3689</t>
  </si>
  <si>
    <t>None</t>
  </si>
  <si>
    <t>Daily Total</t>
  </si>
  <si>
    <t>Daily Import (HE17-22)</t>
  </si>
  <si>
    <t>On Peak</t>
  </si>
  <si>
    <t>-</t>
  </si>
  <si>
    <t>Daily Import (On-peak)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</si>
</sst>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m/d"/>
    <numFmt numFmtId="165" formatCode="m/d;@"/>
  </numFmts>
  <fonts count="12"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8"/>
      <color theme="0"/>
      <name val="Calibri"/>
      <family val="2"/>
      <scheme val="minor"/>
    </font>
    <font>
      <b/>
      <sz val="14"/>
      <color theme="1"/>
      <name val="Calibri"/>
      <family val="2"/>
      <scheme val="minor"/>
    </font>
    <font>
      <b/>
      <i/>
      <sz val="11"/>
      <color rgb="FF444444"/>
      <name val="Calibri"/>
      <family val="2"/>
      <charset val="1"/>
    </font>
    <font>
      <b/>
      <sz val="12"/>
      <color theme="0"/>
      <name val="Calibri"/>
      <family val="2"/>
      <scheme val="minor"/>
    </font>
    <font>
      <sz val="8"/>
      <name val="Calibri"/>
      <family val="2"/>
      <scheme val="minor"/>
    </font>
    <font>
      <sz val="9"/>
      <color theme="1"/>
      <name val="Calibri"/>
      <family val="2"/>
      <scheme val="minor"/>
    </font>
    <font>
      <sz val="11"/>
      <color theme="0"/>
      <name val="Calibri"/>
      <family val="2"/>
      <scheme val="minor"/>
    </font>
    <font>
      <sz val="11"/>
      <color theme="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s>
  <cellStyleXfs count="2">
    <xf numFmtId="0" fontId="0" fillId="0" borderId="0"/>
    <xf numFmtId="43" fontId="11" fillId="0" borderId="0" applyFont="0" applyFill="0" applyBorder="0" applyAlignment="0" applyProtection="0"/>
  </cellStyleXfs>
  <cellXfs count="157">
    <xf numFmtId="0" fontId="0" fillId="0" borderId="0" xfId="0"/>
    <xf numFmtId="0" fontId="0" fillId="0" borderId="0" xfId="0" applyAlignment="1">
      <alignment wrapText="1"/>
    </xf>
    <xf numFmtId="0" fontId="1" fillId="0" borderId="0" xfId="0" applyFont="1"/>
    <xf numFmtId="0" fontId="5" fillId="0" borderId="0" xfId="0" applyFont="1"/>
    <xf numFmtId="0" fontId="1" fillId="2" borderId="11" xfId="0" applyFont="1" applyFill="1" applyBorder="1" applyAlignment="1">
      <alignment horizontal="right"/>
    </xf>
    <xf numFmtId="0" fontId="1" fillId="2" borderId="12" xfId="0" applyFont="1" applyFill="1" applyBorder="1" applyAlignment="1">
      <alignment horizontal="right"/>
    </xf>
    <xf numFmtId="0" fontId="1" fillId="2" borderId="13" xfId="0" applyFont="1" applyFill="1" applyBorder="1" applyAlignment="1">
      <alignment horizontal="right"/>
    </xf>
    <xf numFmtId="0" fontId="3" fillId="0" borderId="0" xfId="0" applyFont="1"/>
    <xf numFmtId="0" fontId="0" fillId="0" borderId="24" xfId="0" applyBorder="1"/>
    <xf numFmtId="0" fontId="0" fillId="0" borderId="23" xfId="0" applyBorder="1" applyAlignment="1">
      <alignment horizontal="left" indent="3"/>
    </xf>
    <xf numFmtId="0" fontId="7" fillId="7" borderId="8" xfId="0" applyFont="1" applyFill="1" applyBorder="1" applyAlignment="1">
      <alignment horizontal="center"/>
    </xf>
    <xf numFmtId="17" fontId="7" fillId="7" borderId="9" xfId="0" applyNumberFormat="1" applyFont="1" applyFill="1" applyBorder="1" applyAlignment="1">
      <alignment horizontal="center"/>
    </xf>
    <xf numFmtId="0" fontId="7" fillId="7" borderId="10" xfId="0" applyFont="1" applyFill="1" applyBorder="1" applyAlignment="1">
      <alignment horizontal="center" wrapText="1"/>
    </xf>
    <xf numFmtId="0" fontId="6" fillId="9" borderId="17" xfId="0" applyFont="1" applyFill="1" applyBorder="1" applyAlignment="1">
      <alignment horizontal="right"/>
    </xf>
    <xf numFmtId="0" fontId="0" fillId="9" borderId="33" xfId="0" applyFill="1" applyBorder="1"/>
    <xf numFmtId="0" fontId="7" fillId="7" borderId="34" xfId="0" applyFont="1" applyFill="1" applyBorder="1" applyAlignment="1">
      <alignment horizontal="center" wrapText="1"/>
    </xf>
    <xf numFmtId="0" fontId="3" fillId="9" borderId="36" xfId="0" applyFont="1" applyFill="1" applyBorder="1"/>
    <xf numFmtId="0" fontId="0" fillId="0" borderId="4" xfId="0" applyBorder="1" applyAlignment="1">
      <alignment horizontal="left"/>
    </xf>
    <xf numFmtId="0" fontId="0" fillId="9" borderId="38" xfId="0" applyFill="1" applyBorder="1"/>
    <xf numFmtId="0" fontId="7" fillId="7" borderId="40" xfId="0" applyFont="1" applyFill="1" applyBorder="1" applyAlignment="1">
      <alignment horizontal="center" wrapText="1"/>
    </xf>
    <xf numFmtId="17" fontId="7" fillId="7" borderId="34" xfId="0" applyNumberFormat="1" applyFont="1" applyFill="1" applyBorder="1" applyAlignment="1">
      <alignment horizontal="center"/>
    </xf>
    <xf numFmtId="1" fontId="1" fillId="0" borderId="0" xfId="0" applyNumberFormat="1" applyFont="1" applyAlignment="1">
      <alignment horizontal="right"/>
    </xf>
    <xf numFmtId="0" fontId="6" fillId="0" borderId="0" xfId="0" applyFont="1" applyAlignment="1">
      <alignment horizontal="right"/>
    </xf>
    <xf numFmtId="0" fontId="0" fillId="0" borderId="7" xfId="0" applyBorder="1" applyAlignment="1">
      <alignment horizontal="center"/>
    </xf>
    <xf numFmtId="0" fontId="1" fillId="2" borderId="16" xfId="0" applyFont="1" applyFill="1" applyBorder="1" applyAlignment="1">
      <alignment wrapText="1"/>
    </xf>
    <xf numFmtId="0" fontId="0" fillId="2" borderId="6" xfId="0" applyFill="1" applyBorder="1"/>
    <xf numFmtId="0" fontId="0" fillId="2" borderId="1" xfId="0" applyFill="1" applyBorder="1"/>
    <xf numFmtId="0" fontId="0" fillId="2" borderId="29" xfId="0" applyFill="1" applyBorder="1"/>
    <xf numFmtId="0" fontId="1" fillId="2" borderId="14" xfId="0" applyFont="1" applyFill="1" applyBorder="1"/>
    <xf numFmtId="0" fontId="0" fillId="2" borderId="39" xfId="0" applyFill="1" applyBorder="1"/>
    <xf numFmtId="0" fontId="0" fillId="2" borderId="26" xfId="0" applyFill="1" applyBorder="1"/>
    <xf numFmtId="17" fontId="4" fillId="0" borderId="0" xfId="0" applyNumberFormat="1" applyFont="1" applyAlignment="1">
      <alignment vertical="center"/>
    </xf>
    <xf numFmtId="0" fontId="1" fillId="2" borderId="12" xfId="0" applyFont="1" applyFill="1" applyBorder="1" applyAlignment="1">
      <alignment wrapText="1"/>
    </xf>
    <xf numFmtId="0" fontId="2" fillId="2" borderId="21" xfId="0" applyFont="1" applyFill="1" applyBorder="1" applyAlignment="1">
      <alignment horizontal="center" wrapText="1"/>
    </xf>
    <xf numFmtId="3" fontId="0" fillId="0" borderId="4" xfId="0" applyNumberFormat="1" applyBorder="1" applyAlignment="1">
      <alignment horizontal="right"/>
    </xf>
    <xf numFmtId="3" fontId="0" fillId="0" borderId="0" xfId="0" applyNumberFormat="1" applyAlignment="1">
      <alignment horizontal="right"/>
    </xf>
    <xf numFmtId="3" fontId="1" fillId="9" borderId="36" xfId="0" applyNumberFormat="1" applyFont="1" applyFill="1" applyBorder="1" applyAlignment="1">
      <alignment horizontal="right"/>
    </xf>
    <xf numFmtId="3" fontId="1" fillId="9" borderId="32" xfId="0" applyNumberFormat="1" applyFont="1" applyFill="1" applyBorder="1" applyAlignment="1">
      <alignment horizontal="right"/>
    </xf>
    <xf numFmtId="3" fontId="1" fillId="9" borderId="18" xfId="0" applyNumberFormat="1" applyFont="1" applyFill="1" applyBorder="1" applyAlignment="1">
      <alignment horizontal="right"/>
    </xf>
    <xf numFmtId="3" fontId="1" fillId="8" borderId="35" xfId="0" applyNumberFormat="1" applyFont="1" applyFill="1" applyBorder="1" applyAlignment="1">
      <alignment horizontal="right"/>
    </xf>
    <xf numFmtId="3" fontId="1" fillId="8" borderId="31" xfId="0" applyNumberFormat="1" applyFont="1" applyFill="1" applyBorder="1" applyAlignment="1">
      <alignment horizontal="right"/>
    </xf>
    <xf numFmtId="3" fontId="1" fillId="8" borderId="26" xfId="0" applyNumberFormat="1" applyFont="1" applyFill="1" applyBorder="1" applyAlignment="1">
      <alignment horizontal="right"/>
    </xf>
    <xf numFmtId="3" fontId="0" fillId="4" borderId="6" xfId="0" applyNumberFormat="1" applyFill="1" applyBorder="1" applyAlignment="1">
      <alignment horizontal="right"/>
    </xf>
    <xf numFmtId="3" fontId="0" fillId="5" borderId="6" xfId="0" applyNumberFormat="1" applyFill="1" applyBorder="1" applyAlignment="1">
      <alignment horizontal="right"/>
    </xf>
    <xf numFmtId="3" fontId="0" fillId="5" borderId="2" xfId="0" applyNumberFormat="1" applyFill="1" applyBorder="1" applyAlignment="1">
      <alignment horizontal="right"/>
    </xf>
    <xf numFmtId="3" fontId="0" fillId="5" borderId="29" xfId="0" applyNumberFormat="1" applyFill="1" applyBorder="1" applyAlignment="1">
      <alignment horizontal="right"/>
    </xf>
    <xf numFmtId="3" fontId="0" fillId="10" borderId="37" xfId="0" applyNumberFormat="1" applyFill="1" applyBorder="1" applyAlignment="1">
      <alignment horizontal="right"/>
    </xf>
    <xf numFmtId="3" fontId="0" fillId="10" borderId="30" xfId="0" applyNumberFormat="1" applyFill="1" applyBorder="1" applyAlignment="1">
      <alignment horizontal="right"/>
    </xf>
    <xf numFmtId="3" fontId="0" fillId="10" borderId="19" xfId="0" applyNumberFormat="1" applyFill="1" applyBorder="1" applyAlignment="1">
      <alignment horizontal="right"/>
    </xf>
    <xf numFmtId="0" fontId="7" fillId="7" borderId="8" xfId="0" applyFont="1" applyFill="1" applyBorder="1" applyAlignment="1">
      <alignment horizontal="center" wrapText="1"/>
    </xf>
    <xf numFmtId="3" fontId="0" fillId="0" borderId="37" xfId="0" applyNumberFormat="1" applyBorder="1" applyAlignment="1">
      <alignment horizontal="right"/>
    </xf>
    <xf numFmtId="3" fontId="0" fillId="0" borderId="30" xfId="0" applyNumberFormat="1" applyBorder="1" applyAlignment="1">
      <alignment horizontal="right"/>
    </xf>
    <xf numFmtId="3" fontId="0" fillId="0" borderId="19" xfId="0" applyNumberFormat="1" applyBorder="1" applyAlignment="1">
      <alignment horizontal="right"/>
    </xf>
    <xf numFmtId="0" fontId="0" fillId="0" borderId="25" xfId="0" applyBorder="1" applyAlignment="1">
      <alignment horizontal="center" wrapText="1"/>
    </xf>
    <xf numFmtId="0" fontId="2" fillId="2" borderId="35" xfId="0" applyFont="1" applyFill="1" applyBorder="1" applyAlignment="1">
      <alignment horizontal="center" wrapText="1"/>
    </xf>
    <xf numFmtId="0" fontId="0" fillId="0" borderId="20" xfId="0" applyBorder="1" applyAlignment="1">
      <alignment horizontal="center"/>
    </xf>
    <xf numFmtId="0" fontId="0" fillId="0" borderId="21" xfId="0" applyBorder="1" applyAlignment="1">
      <alignment horizontal="center"/>
    </xf>
    <xf numFmtId="14" fontId="0" fillId="0" borderId="22" xfId="0" applyNumberFormat="1" applyBorder="1" applyAlignment="1">
      <alignment horizontal="center"/>
    </xf>
    <xf numFmtId="0" fontId="0" fillId="0" borderId="24" xfId="0" applyBorder="1" applyAlignment="1">
      <alignment wrapText="1"/>
    </xf>
    <xf numFmtId="3" fontId="0" fillId="11" borderId="43" xfId="0" applyNumberFormat="1" applyFill="1" applyBorder="1" applyAlignment="1">
      <alignment horizontal="right"/>
    </xf>
    <xf numFmtId="3" fontId="0" fillId="11" borderId="7" xfId="0" applyNumberFormat="1" applyFill="1" applyBorder="1" applyAlignment="1">
      <alignment horizontal="right"/>
    </xf>
    <xf numFmtId="3" fontId="0" fillId="0" borderId="44" xfId="0" applyNumberFormat="1" applyBorder="1" applyAlignment="1">
      <alignment horizontal="right"/>
    </xf>
    <xf numFmtId="3" fontId="0" fillId="0" borderId="45" xfId="0" applyNumberFormat="1" applyBorder="1" applyAlignment="1">
      <alignment horizontal="right"/>
    </xf>
    <xf numFmtId="3" fontId="0" fillId="11" borderId="46" xfId="0" applyNumberFormat="1" applyFill="1" applyBorder="1" applyAlignment="1">
      <alignment horizontal="right"/>
    </xf>
    <xf numFmtId="0" fontId="2" fillId="2" borderId="6" xfId="0" applyFont="1" applyFill="1" applyBorder="1" applyAlignment="1">
      <alignment horizontal="center" wrapText="1"/>
    </xf>
    <xf numFmtId="0" fontId="0" fillId="0" borderId="5" xfId="0" applyBorder="1"/>
    <xf numFmtId="0" fontId="2" fillId="2" borderId="3" xfId="0" applyFont="1" applyFill="1" applyBorder="1" applyAlignment="1">
      <alignment horizontal="center"/>
    </xf>
    <xf numFmtId="17" fontId="7" fillId="7" borderId="48" xfId="0" applyNumberFormat="1" applyFont="1" applyFill="1" applyBorder="1" applyAlignment="1">
      <alignment horizontal="center"/>
    </xf>
    <xf numFmtId="17" fontId="7" fillId="7" borderId="49" xfId="0" applyNumberFormat="1" applyFont="1" applyFill="1" applyBorder="1" applyAlignment="1">
      <alignment horizontal="center"/>
    </xf>
    <xf numFmtId="3" fontId="0" fillId="0" borderId="50" xfId="0" applyNumberFormat="1" applyBorder="1" applyAlignment="1">
      <alignment horizontal="right"/>
    </xf>
    <xf numFmtId="3" fontId="0" fillId="0" borderId="51" xfId="0" applyNumberFormat="1" applyBorder="1"/>
    <xf numFmtId="3" fontId="0" fillId="0" borderId="51" xfId="0" applyNumberFormat="1" applyBorder="1" applyAlignment="1">
      <alignment horizontal="right"/>
    </xf>
    <xf numFmtId="0" fontId="0" fillId="0" borderId="1" xfId="0" applyBorder="1" applyAlignment="1">
      <alignment horizontal="center"/>
    </xf>
    <xf numFmtId="0" fontId="0" fillId="0" borderId="1" xfId="0" applyBorder="1" applyAlignment="1">
      <alignment horizontal="center" wrapText="1"/>
    </xf>
    <xf numFmtId="3" fontId="0" fillId="0" borderId="1" xfId="0" applyNumberFormat="1" applyBorder="1" applyAlignment="1">
      <alignment horizontal="center"/>
    </xf>
    <xf numFmtId="0" fontId="0" fillId="0" borderId="1" xfId="0" applyBorder="1"/>
    <xf numFmtId="0" fontId="1" fillId="6" borderId="23" xfId="0" applyFont="1" applyFill="1" applyBorder="1"/>
    <xf numFmtId="0" fontId="1" fillId="6" borderId="24" xfId="0" applyFont="1" applyFill="1" applyBorder="1"/>
    <xf numFmtId="0" fontId="1" fillId="6" borderId="14" xfId="0" applyFont="1" applyFill="1" applyBorder="1"/>
    <xf numFmtId="0" fontId="1" fillId="6" borderId="26" xfId="0" applyFont="1" applyFill="1" applyBorder="1"/>
    <xf numFmtId="0" fontId="0" fillId="0" borderId="4" xfId="0" applyBorder="1" applyAlignment="1">
      <alignment horizontal="center"/>
    </xf>
    <xf numFmtId="17" fontId="7" fillId="7" borderId="53" xfId="0" applyNumberFormat="1" applyFont="1" applyFill="1" applyBorder="1" applyAlignment="1">
      <alignment horizontal="center"/>
    </xf>
    <xf numFmtId="0" fontId="7" fillId="7" borderId="54" xfId="0" applyFont="1" applyFill="1" applyBorder="1" applyAlignment="1">
      <alignment horizontal="center" wrapText="1"/>
    </xf>
    <xf numFmtId="0" fontId="7" fillId="7" borderId="55" xfId="0" applyFont="1" applyFill="1" applyBorder="1" applyAlignment="1">
      <alignment horizontal="center" wrapText="1"/>
    </xf>
    <xf numFmtId="0" fontId="9" fillId="0" borderId="0" xfId="0" applyFont="1" applyAlignment="1">
      <alignment horizontal="left" vertical="top" wrapText="1"/>
    </xf>
    <xf numFmtId="0" fontId="0" fillId="0" borderId="0" xfId="0" applyAlignment="1">
      <alignment vertical="center"/>
    </xf>
    <xf numFmtId="3" fontId="0" fillId="11" borderId="1" xfId="0" applyNumberFormat="1" applyFill="1" applyBorder="1" applyAlignment="1">
      <alignment horizontal="right"/>
    </xf>
    <xf numFmtId="0" fontId="0" fillId="0" borderId="1" xfId="0" applyBorder="1" applyAlignment="1">
      <alignment wrapText="1"/>
    </xf>
    <xf numFmtId="0" fontId="0" fillId="0" borderId="24" xfId="0" applyBorder="1" applyAlignment="1">
      <alignment horizontal="center"/>
    </xf>
    <xf numFmtId="0" fontId="0" fillId="0" borderId="23" xfId="0" applyBorder="1" applyAlignment="1">
      <alignment horizontal="center"/>
    </xf>
    <xf numFmtId="0" fontId="0" fillId="0" borderId="47" xfId="0" applyBorder="1" applyAlignment="1">
      <alignment horizontal="center" wrapText="1"/>
    </xf>
    <xf numFmtId="0" fontId="0" fillId="0" borderId="56" xfId="0" applyBorder="1" applyAlignment="1">
      <alignment horizontal="center"/>
    </xf>
    <xf numFmtId="0" fontId="0" fillId="0" borderId="12" xfId="0" applyBorder="1" applyAlignment="1">
      <alignment horizontal="center"/>
    </xf>
    <xf numFmtId="3" fontId="0" fillId="4" borderId="29" xfId="0" applyNumberFormat="1" applyFill="1" applyBorder="1" applyAlignment="1">
      <alignment horizontal="right"/>
    </xf>
    <xf numFmtId="0" fontId="10" fillId="3" borderId="1" xfId="0" applyFont="1" applyFill="1" applyBorder="1"/>
    <xf numFmtId="17" fontId="10" fillId="3" borderId="1" xfId="0" applyNumberFormat="1" applyFont="1" applyFill="1" applyBorder="1"/>
    <xf numFmtId="164" fontId="10" fillId="3" borderId="1" xfId="0" applyNumberFormat="1" applyFont="1" applyFill="1" applyBorder="1"/>
    <xf numFmtId="0" fontId="0" fillId="12" borderId="1" xfId="0" applyFill="1" applyBorder="1" applyAlignment="1">
      <alignment horizontal="center"/>
    </xf>
    <xf numFmtId="0" fontId="0" fillId="12" borderId="1" xfId="0" applyFill="1" applyBorder="1"/>
    <xf numFmtId="0" fontId="1" fillId="12" borderId="1" xfId="0" applyFont="1" applyFill="1" applyBorder="1"/>
    <xf numFmtId="17" fontId="4" fillId="3" borderId="8" xfId="0" applyNumberFormat="1" applyFont="1" applyFill="1" applyBorder="1" applyAlignment="1">
      <alignment horizontal="center" vertical="center"/>
    </xf>
    <xf numFmtId="17" fontId="4" fillId="3" borderId="10" xfId="0" applyNumberFormat="1" applyFont="1" applyFill="1" applyBorder="1" applyAlignment="1">
      <alignment horizontal="center" vertical="center"/>
    </xf>
    <xf numFmtId="0" fontId="2" fillId="2" borderId="6"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0" fillId="2" borderId="41" xfId="0" applyFill="1" applyBorder="1" applyAlignment="1">
      <alignment horizontal="left" vertical="top" wrapText="1"/>
    </xf>
    <xf numFmtId="0" fontId="0" fillId="2" borderId="42" xfId="0" applyFill="1" applyBorder="1" applyAlignment="1">
      <alignment horizontal="left" vertical="top" wrapText="1"/>
    </xf>
    <xf numFmtId="0" fontId="0" fillId="2" borderId="23" xfId="0" applyFill="1" applyBorder="1" applyAlignment="1">
      <alignment horizontal="left" vertical="top" wrapText="1"/>
    </xf>
    <xf numFmtId="0" fontId="0" fillId="2" borderId="24" xfId="0" applyFill="1" applyBorder="1" applyAlignment="1">
      <alignment horizontal="left" vertical="top" wrapText="1"/>
    </xf>
    <xf numFmtId="0" fontId="1" fillId="2" borderId="14" xfId="0" applyFont="1" applyFill="1" applyBorder="1" applyAlignment="1">
      <alignment horizontal="left" vertical="top" wrapText="1"/>
    </xf>
    <xf numFmtId="0" fontId="1" fillId="2" borderId="26" xfId="0" applyFont="1" applyFill="1" applyBorder="1" applyAlignment="1">
      <alignment horizontal="left" vertical="top" wrapText="1"/>
    </xf>
    <xf numFmtId="0" fontId="0" fillId="2" borderId="25" xfId="0" applyFill="1" applyBorder="1" applyAlignment="1">
      <alignment horizontal="left" vertical="top" wrapText="1"/>
    </xf>
    <xf numFmtId="0" fontId="0" fillId="2" borderId="19" xfId="0" applyFill="1" applyBorder="1" applyAlignment="1">
      <alignment horizontal="left" vertical="top" wrapText="1"/>
    </xf>
    <xf numFmtId="0" fontId="0" fillId="0" borderId="1" xfId="0" applyBorder="1" applyAlignment="1">
      <alignment horizontal="center"/>
    </xf>
    <xf numFmtId="0" fontId="2" fillId="2" borderId="35" xfId="0" applyFont="1" applyFill="1" applyBorder="1" applyAlignment="1">
      <alignment horizontal="center" wrapText="1"/>
    </xf>
    <xf numFmtId="0" fontId="2" fillId="2" borderId="31" xfId="0" applyFont="1" applyFill="1" applyBorder="1" applyAlignment="1">
      <alignment horizontal="center" wrapText="1"/>
    </xf>
    <xf numFmtId="0" fontId="2" fillId="2" borderId="15" xfId="0" applyFont="1" applyFill="1" applyBorder="1" applyAlignment="1">
      <alignment horizontal="center" wrapText="1"/>
    </xf>
    <xf numFmtId="0" fontId="1" fillId="8" borderId="14" xfId="0" applyFont="1" applyFill="1" applyBorder="1" applyAlignment="1">
      <alignment horizontal="right"/>
    </xf>
    <xf numFmtId="0" fontId="1" fillId="8" borderId="15" xfId="0" applyFont="1" applyFill="1" applyBorder="1" applyAlignment="1">
      <alignment horizontal="right"/>
    </xf>
    <xf numFmtId="0" fontId="1" fillId="4" borderId="16" xfId="0" applyFont="1" applyFill="1" applyBorder="1" applyAlignment="1">
      <alignment horizontal="right"/>
    </xf>
    <xf numFmtId="0" fontId="1" fillId="4" borderId="3" xfId="0" applyFont="1" applyFill="1" applyBorder="1" applyAlignment="1">
      <alignment horizontal="right"/>
    </xf>
    <xf numFmtId="0" fontId="1" fillId="5" borderId="16" xfId="0" applyFont="1" applyFill="1" applyBorder="1" applyAlignment="1">
      <alignment horizontal="right"/>
    </xf>
    <xf numFmtId="0" fontId="1" fillId="5" borderId="3" xfId="0" applyFont="1" applyFill="1" applyBorder="1" applyAlignment="1">
      <alignment horizontal="right"/>
    </xf>
    <xf numFmtId="0" fontId="9" fillId="0" borderId="0" xfId="0" applyFont="1" applyAlignment="1">
      <alignment horizontal="left" vertical="top" wrapText="1"/>
    </xf>
    <xf numFmtId="0" fontId="7" fillId="7" borderId="52" xfId="0" applyFont="1" applyFill="1" applyBorder="1" applyAlignment="1">
      <alignment horizontal="center" wrapText="1"/>
    </xf>
    <xf numFmtId="0" fontId="7" fillId="7" borderId="49" xfId="0" applyFont="1" applyFill="1" applyBorder="1" applyAlignment="1">
      <alignment horizontal="center" wrapText="1"/>
    </xf>
    <xf numFmtId="0" fontId="1" fillId="10" borderId="17" xfId="0" applyFont="1" applyFill="1" applyBorder="1" applyAlignment="1">
      <alignment horizontal="right"/>
    </xf>
    <xf numFmtId="0" fontId="1" fillId="10" borderId="18" xfId="0" applyFont="1" applyFill="1" applyBorder="1" applyAlignment="1">
      <alignment horizontal="right"/>
    </xf>
    <xf numFmtId="0" fontId="0" fillId="6" borderId="23" xfId="0" applyFill="1" applyBorder="1" applyAlignment="1">
      <alignment horizontal="left" wrapText="1"/>
    </xf>
    <xf numFmtId="0" fontId="0" fillId="6" borderId="24" xfId="0" applyFill="1" applyBorder="1" applyAlignment="1">
      <alignment horizontal="left" wrapText="1"/>
    </xf>
    <xf numFmtId="0" fontId="0" fillId="6" borderId="27" xfId="0" applyFill="1" applyBorder="1" applyAlignment="1">
      <alignment horizontal="left" wrapText="1"/>
    </xf>
    <xf numFmtId="0" fontId="0" fillId="6" borderId="28" xfId="0" applyFill="1" applyBorder="1" applyAlignment="1">
      <alignment horizontal="left" wrapText="1"/>
    </xf>
    <xf numFmtId="0" fontId="0" fillId="6" borderId="25" xfId="0" applyFill="1" applyBorder="1" applyAlignment="1">
      <alignment horizontal="left" wrapText="1"/>
    </xf>
    <xf numFmtId="0" fontId="0" fillId="6" borderId="19" xfId="0" applyFill="1" applyBorder="1" applyAlignment="1">
      <alignment horizontal="left" wrapText="1"/>
    </xf>
    <xf numFmtId="17" fontId="7" fillId="7" borderId="9" xfId="0" applyNumberFormat="1" applyFont="1" applyFill="1" applyBorder="1" applyAlignment="1">
      <alignment horizontal="center" wrapText="1"/>
    </xf>
    <xf numFmtId="165" fontId="7" fillId="7" borderId="9" xfId="0" applyNumberFormat="1" applyFont="1" applyFill="1" applyBorder="1" applyAlignment="1">
      <alignment horizontal="center"/>
    </xf>
    <xf numFmtId="165" fontId="7" fillId="7" borderId="10" xfId="0" applyNumberFormat="1" applyFont="1" applyFill="1" applyBorder="1" applyAlignment="1">
      <alignment horizontal="center"/>
    </xf>
    <xf numFmtId="0" fontId="0" fillId="13" borderId="12" xfId="0" applyFill="1" applyBorder="1" applyAlignment="1">
      <alignment horizontal="left"/>
    </xf>
    <xf numFmtId="0" fontId="0" fillId="13" borderId="4" xfId="0" applyFill="1" applyBorder="1" applyAlignment="1">
      <alignment wrapText="1"/>
    </xf>
    <xf numFmtId="0" fontId="0" fillId="13" borderId="54" xfId="0" applyFill="1" applyBorder="1" applyAlignment="1">
      <alignment wrapText="1"/>
    </xf>
    <xf numFmtId="43" fontId="0" fillId="13" borderId="0" xfId="1" applyFont="1" applyFill="1" applyBorder="1" applyAlignment="1">
      <alignment horizontal="center"/>
    </xf>
    <xf numFmtId="43" fontId="0" fillId="13" borderId="0" xfId="1" applyFont="1" applyFill="1" applyBorder="1" applyAlignment="1">
      <alignment horizontal="right"/>
    </xf>
    <xf numFmtId="0" fontId="1" fillId="13" borderId="8" xfId="0" applyFont="1" applyFill="1" applyBorder="1" applyAlignment="1">
      <alignment horizontal="left"/>
    </xf>
    <xf numFmtId="0" fontId="0" fillId="13" borderId="34" xfId="0" applyFill="1" applyBorder="1" applyAlignment="1">
      <alignment wrapText="1"/>
    </xf>
    <xf numFmtId="0" fontId="0" fillId="13" borderId="40" xfId="0" applyFill="1" applyBorder="1" applyAlignment="1">
      <alignment wrapText="1"/>
    </xf>
    <xf numFmtId="43" fontId="0" fillId="13" borderId="9" xfId="1" applyFont="1" applyFill="1" applyBorder="1" applyAlignment="1">
      <alignment horizontal="center"/>
    </xf>
    <xf numFmtId="43" fontId="0" fillId="13" borderId="10" xfId="1" applyFont="1" applyFill="1" applyBorder="1" applyAlignment="1">
      <alignment horizontal="center"/>
    </xf>
    <xf numFmtId="0" fontId="1" fillId="0" borderId="0" xfId="0" applyFont="1" applyAlignment="1">
      <alignment horizontal="left"/>
    </xf>
    <xf numFmtId="43" fontId="0" fillId="0" borderId="0" xfId="1" applyFont="1" applyFill="1" applyBorder="1" applyAlignment="1">
      <alignment horizontal="center"/>
    </xf>
    <xf numFmtId="0" fontId="7" fillId="7" borderId="48" xfId="0" applyFont="1" applyFill="1" applyBorder="1" applyAlignment="1">
      <alignment horizontal="center" wrapText="1"/>
    </xf>
    <xf numFmtId="0" fontId="0" fillId="13" borderId="1" xfId="0" applyFill="1" applyBorder="1" applyAlignment="1">
      <alignment wrapText="1"/>
    </xf>
    <xf numFmtId="0" fontId="0" fillId="13" borderId="7" xfId="0" applyFill="1" applyBorder="1" applyAlignment="1">
      <alignment wrapText="1"/>
    </xf>
    <xf numFmtId="43" fontId="0" fillId="13" borderId="0" xfId="1" applyFont="1" applyFill="1" applyBorder="1" applyAlignment="1">
      <alignment horizontal="center" vertical="center"/>
    </xf>
    <xf numFmtId="0" fontId="0" fillId="13" borderId="37" xfId="0" applyFill="1" applyBorder="1" applyAlignment="1">
      <alignment wrapText="1"/>
    </xf>
    <xf numFmtId="43" fontId="0" fillId="13" borderId="9" xfId="1" applyFont="1" applyFill="1" applyBorder="1" applyAlignment="1">
      <alignment horizontal="center" vertical="center"/>
    </xf>
    <xf numFmtId="0" fontId="2" fillId="0" borderId="0" xfId="0" applyFont="1"/>
    <xf numFmtId="43" fontId="0" fillId="13" borderId="30" xfId="1" applyFont="1" applyFill="1" applyBorder="1" applyAlignment="1">
      <alignment horizontal="center"/>
    </xf>
  </cellXfs>
  <cellStyles count="2">
    <cellStyle name="Comma" xfId="1" builtinId="3"/>
    <cellStyle name="Normal" xfId="0" builtinId="0"/>
  </cellStyles>
  <dxfs count="0"/>
  <tableStyles count="1" defaultTableStyle="TableStyleMedium2" defaultPivotStyle="PivotStyleMedium9">
    <tableStyle name="Invisible" pivot="0" table="0" count="0" xr9:uid="{F612581A-143F-4B5E-BD4E-2B5C5F7C949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1AB8F-01ED-4E4B-8E95-E857E01C785E}">
  <dimension ref="A1:J81"/>
  <sheetViews>
    <sheetView tabSelected="1" topLeftCell="A15" zoomScale="90" zoomScaleNormal="90" workbookViewId="0">
      <selection activeCell="C31" sqref="C31"/>
    </sheetView>
  </sheetViews>
  <sheetFormatPr defaultRowHeight="14.4" x14ac:dyDescent="0.3"/>
  <cols>
    <col min="1" max="1" width="9.88671875" customWidth="1"/>
    <col min="2" max="2" width="68.33203125" customWidth="1"/>
    <col min="3" max="3" width="49" customWidth="1"/>
    <col min="4" max="8" width="8.33203125" customWidth="1"/>
    <col min="9" max="9" width="35.33203125" customWidth="1"/>
    <col min="10" max="10" width="54.5546875" customWidth="1"/>
    <col min="11" max="11" width="21.44140625" customWidth="1"/>
  </cols>
  <sheetData>
    <row r="1" spans="2:7" ht="15" thickBot="1" x14ac:dyDescent="0.35"/>
    <row r="2" spans="2:7" ht="24" thickBot="1" x14ac:dyDescent="0.35">
      <c r="B2" s="100" t="s">
        <v>0</v>
      </c>
      <c r="C2" s="101"/>
      <c r="D2" s="31"/>
      <c r="E2" s="31"/>
      <c r="G2" s="2"/>
    </row>
    <row r="3" spans="2:7" ht="15" thickBot="1" x14ac:dyDescent="0.35"/>
    <row r="4" spans="2:7" x14ac:dyDescent="0.3">
      <c r="B4" s="4" t="s">
        <v>1</v>
      </c>
      <c r="C4" s="55" t="s">
        <v>37</v>
      </c>
    </row>
    <row r="5" spans="2:7" x14ac:dyDescent="0.3">
      <c r="B5" s="5" t="s">
        <v>2</v>
      </c>
      <c r="C5" s="56">
        <v>170</v>
      </c>
    </row>
    <row r="6" spans="2:7" ht="15" thickBot="1" x14ac:dyDescent="0.35">
      <c r="B6" s="6" t="s">
        <v>3</v>
      </c>
      <c r="C6" s="57">
        <v>45546</v>
      </c>
    </row>
    <row r="7" spans="2:7" ht="15" thickBot="1" x14ac:dyDescent="0.35"/>
    <row r="8" spans="2:7" ht="15" customHeight="1" x14ac:dyDescent="0.3">
      <c r="B8" s="109" t="s">
        <v>4</v>
      </c>
      <c r="C8" s="110"/>
    </row>
    <row r="9" spans="2:7" ht="15" customHeight="1" x14ac:dyDescent="0.3">
      <c r="B9" s="105" t="s">
        <v>5</v>
      </c>
      <c r="C9" s="106"/>
    </row>
    <row r="10" spans="2:7" ht="15" customHeight="1" x14ac:dyDescent="0.3">
      <c r="B10" s="107"/>
      <c r="C10" s="108"/>
    </row>
    <row r="11" spans="2:7" ht="15" customHeight="1" x14ac:dyDescent="0.3">
      <c r="B11" s="107" t="s">
        <v>6</v>
      </c>
      <c r="C11" s="108"/>
    </row>
    <row r="12" spans="2:7" ht="15" customHeight="1" x14ac:dyDescent="0.3">
      <c r="B12" s="107"/>
      <c r="C12" s="108"/>
    </row>
    <row r="13" spans="2:7" ht="15" customHeight="1" x14ac:dyDescent="0.3">
      <c r="B13" s="107"/>
      <c r="C13" s="108"/>
    </row>
    <row r="14" spans="2:7" ht="15" customHeight="1" x14ac:dyDescent="0.3">
      <c r="B14" s="107" t="s">
        <v>60</v>
      </c>
      <c r="C14" s="108"/>
    </row>
    <row r="15" spans="2:7" x14ac:dyDescent="0.3">
      <c r="B15" s="107"/>
      <c r="C15" s="108"/>
    </row>
    <row r="16" spans="2:7" ht="15" customHeight="1" x14ac:dyDescent="0.3">
      <c r="B16" s="107" t="s">
        <v>7</v>
      </c>
      <c r="C16" s="108"/>
    </row>
    <row r="17" spans="2:10" ht="15" customHeight="1" thickBot="1" x14ac:dyDescent="0.35">
      <c r="B17" s="111"/>
      <c r="C17" s="112"/>
    </row>
    <row r="19" spans="2:10" ht="18.600000000000001" thickBot="1" x14ac:dyDescent="0.4">
      <c r="C19" s="3" t="s">
        <v>8</v>
      </c>
    </row>
    <row r="20" spans="2:10" ht="16.2" thickBot="1" x14ac:dyDescent="0.35">
      <c r="C20" s="49"/>
      <c r="D20" s="20">
        <v>45444</v>
      </c>
      <c r="E20" s="11">
        <v>45474</v>
      </c>
      <c r="F20" s="11">
        <v>45505</v>
      </c>
      <c r="G20" s="20">
        <v>45536</v>
      </c>
      <c r="H20" s="11">
        <v>45566</v>
      </c>
    </row>
    <row r="21" spans="2:10" ht="15" thickBot="1" x14ac:dyDescent="0.35">
      <c r="C21" s="53" t="s">
        <v>9</v>
      </c>
      <c r="D21" s="50">
        <v>126</v>
      </c>
      <c r="E21" s="50">
        <v>118</v>
      </c>
      <c r="F21" s="51">
        <v>118</v>
      </c>
      <c r="G21" s="51">
        <v>126</v>
      </c>
      <c r="H21" s="52">
        <v>133</v>
      </c>
    </row>
    <row r="23" spans="2:10" ht="18.600000000000001" thickBot="1" x14ac:dyDescent="0.4">
      <c r="B23" s="3" t="s">
        <v>58</v>
      </c>
      <c r="C23" s="3"/>
    </row>
    <row r="24" spans="2:10" ht="16.2" thickBot="1" x14ac:dyDescent="0.35">
      <c r="B24" s="10" t="s">
        <v>10</v>
      </c>
      <c r="C24" s="15" t="s">
        <v>11</v>
      </c>
      <c r="D24" s="20">
        <v>45444</v>
      </c>
      <c r="E24" s="11">
        <v>45474</v>
      </c>
      <c r="F24" s="11">
        <v>45505</v>
      </c>
      <c r="G24" s="20">
        <v>45536</v>
      </c>
      <c r="H24" s="11">
        <v>45566</v>
      </c>
      <c r="I24" s="19" t="s">
        <v>12</v>
      </c>
      <c r="J24" s="12" t="s">
        <v>13</v>
      </c>
    </row>
    <row r="25" spans="2:10" ht="29.25" customHeight="1" x14ac:dyDescent="0.3">
      <c r="B25" s="32" t="s">
        <v>14</v>
      </c>
      <c r="C25" s="64" t="s">
        <v>15</v>
      </c>
      <c r="D25" s="102" t="s">
        <v>16</v>
      </c>
      <c r="E25" s="103"/>
      <c r="F25" s="103"/>
      <c r="G25" s="103"/>
      <c r="H25" s="104"/>
      <c r="I25" s="66" t="s">
        <v>17</v>
      </c>
      <c r="J25" s="33" t="s">
        <v>18</v>
      </c>
    </row>
    <row r="26" spans="2:10" ht="28.8" x14ac:dyDescent="0.3">
      <c r="B26" s="92" t="s">
        <v>62</v>
      </c>
      <c r="C26" s="73" t="s">
        <v>74</v>
      </c>
      <c r="D26" s="74">
        <v>52</v>
      </c>
      <c r="E26" s="74">
        <v>52</v>
      </c>
      <c r="F26" s="74">
        <v>52</v>
      </c>
      <c r="G26" s="74">
        <v>52</v>
      </c>
      <c r="H26" s="74">
        <v>27</v>
      </c>
      <c r="I26" s="75" t="s">
        <v>76</v>
      </c>
      <c r="J26" s="90" t="s">
        <v>64</v>
      </c>
    </row>
    <row r="27" spans="2:10" ht="28.8" x14ac:dyDescent="0.3">
      <c r="B27" s="92" t="s">
        <v>67</v>
      </c>
      <c r="C27" s="72" t="s">
        <v>68</v>
      </c>
      <c r="D27" s="74">
        <v>10</v>
      </c>
      <c r="E27" s="74">
        <v>10</v>
      </c>
      <c r="F27" s="74">
        <v>10</v>
      </c>
      <c r="G27" s="74">
        <v>10</v>
      </c>
      <c r="H27" s="74">
        <v>10</v>
      </c>
      <c r="I27" s="75" t="s">
        <v>75</v>
      </c>
      <c r="J27" s="90" t="s">
        <v>64</v>
      </c>
    </row>
    <row r="28" spans="2:10" ht="28.8" x14ac:dyDescent="0.3">
      <c r="B28" s="92" t="s">
        <v>69</v>
      </c>
      <c r="C28" s="72" t="s">
        <v>68</v>
      </c>
      <c r="D28" s="74">
        <v>10</v>
      </c>
      <c r="E28" s="74">
        <v>10</v>
      </c>
      <c r="F28" s="74">
        <v>10</v>
      </c>
      <c r="G28" s="74">
        <v>10</v>
      </c>
      <c r="H28" s="74">
        <v>10</v>
      </c>
      <c r="I28" s="75" t="s">
        <v>75</v>
      </c>
      <c r="J28" s="90" t="s">
        <v>64</v>
      </c>
    </row>
    <row r="29" spans="2:10" ht="28.8" x14ac:dyDescent="0.3">
      <c r="B29" s="91" t="s">
        <v>70</v>
      </c>
      <c r="C29" s="72" t="s">
        <v>68</v>
      </c>
      <c r="D29" s="74">
        <v>7.25</v>
      </c>
      <c r="E29" s="74">
        <v>7.25</v>
      </c>
      <c r="F29" s="74">
        <v>7.25</v>
      </c>
      <c r="G29" s="74">
        <v>7.25</v>
      </c>
      <c r="H29" s="74">
        <v>7.25</v>
      </c>
      <c r="I29" s="75" t="s">
        <v>75</v>
      </c>
      <c r="J29" s="90" t="s">
        <v>64</v>
      </c>
    </row>
    <row r="30" spans="2:10" ht="15" customHeight="1" x14ac:dyDescent="0.3">
      <c r="B30" s="92" t="s">
        <v>71</v>
      </c>
      <c r="C30" s="72" t="s">
        <v>68</v>
      </c>
      <c r="D30" s="74">
        <v>20</v>
      </c>
      <c r="E30" s="74">
        <v>20</v>
      </c>
      <c r="F30" s="74">
        <v>20</v>
      </c>
      <c r="G30" s="74">
        <v>20</v>
      </c>
      <c r="H30" s="74">
        <v>20</v>
      </c>
      <c r="I30" s="75" t="s">
        <v>75</v>
      </c>
      <c r="J30" s="90" t="s">
        <v>64</v>
      </c>
    </row>
    <row r="31" spans="2:10" ht="28.8" x14ac:dyDescent="0.3">
      <c r="B31" s="91" t="s">
        <v>72</v>
      </c>
      <c r="C31" s="72" t="s">
        <v>68</v>
      </c>
      <c r="D31" s="74">
        <v>10</v>
      </c>
      <c r="E31" s="74">
        <v>10</v>
      </c>
      <c r="F31" s="74">
        <v>10</v>
      </c>
      <c r="G31" s="74">
        <v>10</v>
      </c>
      <c r="H31" s="74">
        <v>10</v>
      </c>
      <c r="I31" s="75" t="s">
        <v>75</v>
      </c>
      <c r="J31" s="90" t="s">
        <v>64</v>
      </c>
    </row>
    <row r="32" spans="2:10" ht="28.8" x14ac:dyDescent="0.3">
      <c r="B32" s="91" t="s">
        <v>73</v>
      </c>
      <c r="C32" s="72" t="s">
        <v>68</v>
      </c>
      <c r="D32" s="74">
        <v>10</v>
      </c>
      <c r="E32" s="74">
        <v>10</v>
      </c>
      <c r="F32" s="74">
        <v>10</v>
      </c>
      <c r="G32" s="74">
        <v>10</v>
      </c>
      <c r="H32" s="74">
        <v>10</v>
      </c>
      <c r="I32" s="75" t="s">
        <v>75</v>
      </c>
      <c r="J32" s="90" t="s">
        <v>64</v>
      </c>
    </row>
    <row r="33" spans="2:10" x14ac:dyDescent="0.3">
      <c r="B33" s="92"/>
      <c r="C33" s="72"/>
      <c r="D33" s="74"/>
      <c r="E33" s="74"/>
      <c r="F33" s="74"/>
      <c r="G33" s="74"/>
      <c r="H33" s="74"/>
      <c r="I33" s="75"/>
      <c r="J33" s="90"/>
    </row>
    <row r="34" spans="2:10" x14ac:dyDescent="0.3">
      <c r="B34" s="91"/>
      <c r="C34" s="72"/>
      <c r="D34" s="74"/>
      <c r="E34" s="74"/>
      <c r="F34" s="74"/>
      <c r="G34" s="74"/>
      <c r="H34" s="74"/>
      <c r="I34" s="75"/>
      <c r="J34" s="90"/>
    </row>
    <row r="35" spans="2:10" x14ac:dyDescent="0.3">
      <c r="B35" s="91"/>
      <c r="C35" s="72"/>
      <c r="D35" s="74"/>
      <c r="E35" s="74"/>
      <c r="F35" s="74"/>
      <c r="G35" s="74"/>
      <c r="H35" s="74"/>
      <c r="I35" s="75"/>
      <c r="J35" s="90"/>
    </row>
    <row r="36" spans="2:10" ht="15" customHeight="1" x14ac:dyDescent="0.3">
      <c r="B36" s="89"/>
      <c r="D36" s="69"/>
      <c r="E36" s="70"/>
      <c r="F36" s="71"/>
      <c r="G36" s="70"/>
      <c r="H36" s="62"/>
      <c r="I36" s="65"/>
      <c r="J36" s="8"/>
    </row>
    <row r="37" spans="2:10" x14ac:dyDescent="0.3">
      <c r="B37" s="24" t="s">
        <v>59</v>
      </c>
      <c r="C37" s="25"/>
      <c r="D37" s="102" t="s">
        <v>16</v>
      </c>
      <c r="E37" s="103"/>
      <c r="F37" s="103"/>
      <c r="G37" s="103"/>
      <c r="H37" s="104"/>
      <c r="I37" s="26"/>
      <c r="J37" s="27"/>
    </row>
    <row r="38" spans="2:10" x14ac:dyDescent="0.3">
      <c r="B38" s="9" t="s">
        <v>63</v>
      </c>
      <c r="C38" s="80" t="s">
        <v>66</v>
      </c>
      <c r="D38" s="34">
        <v>17</v>
      </c>
      <c r="E38" s="35">
        <v>9</v>
      </c>
      <c r="F38" s="35">
        <v>9</v>
      </c>
      <c r="G38" s="35">
        <v>17</v>
      </c>
      <c r="H38" s="35">
        <v>49</v>
      </c>
      <c r="I38" s="23"/>
      <c r="J38" s="88" t="s">
        <v>65</v>
      </c>
    </row>
    <row r="39" spans="2:10" x14ac:dyDescent="0.3">
      <c r="B39" s="9"/>
      <c r="C39" s="80"/>
      <c r="D39" s="34"/>
      <c r="E39" s="35"/>
      <c r="F39" s="35"/>
      <c r="G39" s="35"/>
      <c r="H39" s="35"/>
      <c r="I39" s="23"/>
      <c r="J39" s="88"/>
    </row>
    <row r="40" spans="2:10" x14ac:dyDescent="0.3">
      <c r="B40" s="9"/>
      <c r="C40" s="80"/>
      <c r="D40" s="34"/>
      <c r="E40" s="35"/>
      <c r="F40" s="35"/>
      <c r="G40" s="35"/>
      <c r="H40" s="35"/>
      <c r="I40" s="23"/>
      <c r="J40" s="8"/>
    </row>
    <row r="41" spans="2:10" hidden="1" x14ac:dyDescent="0.3">
      <c r="B41" s="9" t="s">
        <v>51</v>
      </c>
      <c r="C41" s="80" t="s">
        <v>46</v>
      </c>
      <c r="D41" s="34"/>
      <c r="E41" s="35"/>
      <c r="F41" s="35"/>
      <c r="G41" s="35"/>
      <c r="H41" s="35"/>
      <c r="I41" s="23"/>
      <c r="J41" s="58" t="s">
        <v>55</v>
      </c>
    </row>
    <row r="42" spans="2:10" hidden="1" x14ac:dyDescent="0.3">
      <c r="B42" s="9" t="s">
        <v>53</v>
      </c>
      <c r="C42" s="80" t="s">
        <v>46</v>
      </c>
      <c r="D42" s="34"/>
      <c r="E42" s="35"/>
      <c r="F42" s="35"/>
      <c r="G42" s="35"/>
      <c r="H42" s="35"/>
      <c r="I42" s="23"/>
      <c r="J42" s="58" t="s">
        <v>54</v>
      </c>
    </row>
    <row r="43" spans="2:10" hidden="1" x14ac:dyDescent="0.3">
      <c r="B43" s="9" t="s">
        <v>52</v>
      </c>
      <c r="C43" s="80" t="s">
        <v>46</v>
      </c>
      <c r="D43" s="34"/>
      <c r="E43" s="35"/>
      <c r="F43" s="35"/>
      <c r="G43" s="35"/>
      <c r="H43" s="35"/>
      <c r="I43" s="23"/>
      <c r="J43" s="58" t="s">
        <v>56</v>
      </c>
    </row>
    <row r="44" spans="2:10" hidden="1" x14ac:dyDescent="0.3">
      <c r="B44" s="9" t="s">
        <v>49</v>
      </c>
      <c r="C44" s="80" t="s">
        <v>46</v>
      </c>
      <c r="D44" s="34"/>
      <c r="E44" s="35"/>
      <c r="F44" s="35"/>
      <c r="G44" s="35"/>
      <c r="H44" s="35"/>
      <c r="I44" s="23"/>
      <c r="J44" s="58" t="s">
        <v>57</v>
      </c>
    </row>
    <row r="45" spans="2:10" hidden="1" x14ac:dyDescent="0.3">
      <c r="B45" s="9" t="s">
        <v>50</v>
      </c>
      <c r="C45" s="80" t="s">
        <v>46</v>
      </c>
      <c r="D45" s="34"/>
      <c r="E45" s="35"/>
      <c r="F45" s="35"/>
      <c r="G45" s="35"/>
      <c r="H45" s="35"/>
      <c r="I45" s="23"/>
      <c r="J45" s="58" t="s">
        <v>55</v>
      </c>
    </row>
    <row r="46" spans="2:10" ht="15" thickBot="1" x14ac:dyDescent="0.35">
      <c r="B46" s="13" t="s">
        <v>19</v>
      </c>
      <c r="C46" s="16"/>
      <c r="D46" s="36">
        <f>SUM(D26:D36)+SUM(D38:D45)</f>
        <v>136.25</v>
      </c>
      <c r="E46" s="36">
        <f>SUM(E26:E36)+SUM(E38:E45)</f>
        <v>128.25</v>
      </c>
      <c r="F46" s="36">
        <f>SUM(F26:F36)+SUM(F38:F45)</f>
        <v>128.25</v>
      </c>
      <c r="G46" s="36">
        <f>SUM(G26:G36)+SUM(G38:G45)</f>
        <v>136.25</v>
      </c>
      <c r="H46" s="36">
        <f>SUM(H26:H36)+SUM(H38:H45)</f>
        <v>143.25</v>
      </c>
      <c r="I46" s="18"/>
      <c r="J46" s="14"/>
    </row>
    <row r="47" spans="2:10" x14ac:dyDescent="0.3">
      <c r="B47" s="28" t="s">
        <v>20</v>
      </c>
      <c r="C47" s="54" t="s">
        <v>21</v>
      </c>
      <c r="D47" s="114" t="s">
        <v>22</v>
      </c>
      <c r="E47" s="115"/>
      <c r="F47" s="115"/>
      <c r="G47" s="115"/>
      <c r="H47" s="116"/>
      <c r="I47" s="29"/>
      <c r="J47" s="30"/>
    </row>
    <row r="48" spans="2:10" x14ac:dyDescent="0.3">
      <c r="B48" s="9" t="s">
        <v>43</v>
      </c>
      <c r="C48" s="17"/>
      <c r="D48" s="59">
        <v>34</v>
      </c>
      <c r="E48" s="59">
        <v>42</v>
      </c>
      <c r="F48" s="59">
        <v>44</v>
      </c>
      <c r="G48" s="59">
        <v>44</v>
      </c>
      <c r="H48" s="63">
        <v>40</v>
      </c>
      <c r="I48" s="23" t="s">
        <v>61</v>
      </c>
      <c r="J48" s="58" t="s">
        <v>44</v>
      </c>
    </row>
    <row r="49" spans="2:10" x14ac:dyDescent="0.3">
      <c r="B49" s="9" t="s">
        <v>23</v>
      </c>
      <c r="C49" s="17"/>
      <c r="D49" s="60">
        <v>0</v>
      </c>
      <c r="E49" s="60">
        <v>0</v>
      </c>
      <c r="F49" s="60">
        <v>0</v>
      </c>
      <c r="G49" s="60">
        <v>0</v>
      </c>
      <c r="H49" s="60">
        <v>0</v>
      </c>
      <c r="I49" s="23" t="s">
        <v>61</v>
      </c>
      <c r="J49" s="58" t="s">
        <v>38</v>
      </c>
    </row>
    <row r="50" spans="2:10" x14ac:dyDescent="0.3">
      <c r="B50" s="9" t="s">
        <v>24</v>
      </c>
      <c r="C50" s="17"/>
      <c r="D50" s="61"/>
      <c r="E50" s="61"/>
      <c r="F50" s="62"/>
      <c r="G50" s="62"/>
      <c r="H50" s="62"/>
      <c r="I50" s="23"/>
      <c r="J50" s="8"/>
    </row>
    <row r="51" spans="2:10" ht="15" thickBot="1" x14ac:dyDescent="0.35">
      <c r="B51" s="13" t="s">
        <v>25</v>
      </c>
      <c r="C51" s="16"/>
      <c r="D51" s="36">
        <f>SUM(D48:D50)</f>
        <v>34</v>
      </c>
      <c r="E51" s="37">
        <f>SUM(E48:E50)</f>
        <v>42</v>
      </c>
      <c r="F51" s="37">
        <f t="shared" ref="F51:H51" si="0">SUM(F48:F50)</f>
        <v>44</v>
      </c>
      <c r="G51" s="37">
        <f>SUM(G48:G50)</f>
        <v>44</v>
      </c>
      <c r="H51" s="38">
        <f t="shared" si="0"/>
        <v>40</v>
      </c>
      <c r="I51" s="18"/>
      <c r="J51" s="14"/>
    </row>
    <row r="52" spans="2:10" ht="15" thickBot="1" x14ac:dyDescent="0.35">
      <c r="B52" s="22"/>
      <c r="C52" s="7"/>
      <c r="D52" s="21"/>
      <c r="E52" s="21"/>
      <c r="F52" s="21"/>
      <c r="G52" s="21"/>
    </row>
    <row r="53" spans="2:10" x14ac:dyDescent="0.3">
      <c r="B53" s="117" t="s">
        <v>26</v>
      </c>
      <c r="C53" s="118"/>
      <c r="D53" s="39">
        <f>D46+D51</f>
        <v>170.25</v>
      </c>
      <c r="E53" s="40">
        <f>E46+E51</f>
        <v>170.25</v>
      </c>
      <c r="F53" s="40">
        <f>F46+F51</f>
        <v>172.25</v>
      </c>
      <c r="G53" s="40">
        <f t="shared" ref="G53:H53" si="1">G46+G51</f>
        <v>180.25</v>
      </c>
      <c r="H53" s="41">
        <f t="shared" si="1"/>
        <v>183.25</v>
      </c>
      <c r="I53" s="7" t="s">
        <v>27</v>
      </c>
    </row>
    <row r="54" spans="2:10" x14ac:dyDescent="0.3">
      <c r="B54" s="119" t="s">
        <v>28</v>
      </c>
      <c r="C54" s="120"/>
      <c r="D54" s="42">
        <v>170</v>
      </c>
      <c r="E54" s="42">
        <v>170</v>
      </c>
      <c r="F54" s="42">
        <v>170</v>
      </c>
      <c r="G54" s="42">
        <v>170</v>
      </c>
      <c r="H54" s="93">
        <v>170</v>
      </c>
    </row>
    <row r="55" spans="2:10" x14ac:dyDescent="0.3">
      <c r="B55" s="121" t="s">
        <v>29</v>
      </c>
      <c r="C55" s="122"/>
      <c r="D55" s="43">
        <f>D54-D53</f>
        <v>-0.25</v>
      </c>
      <c r="E55" s="44">
        <f>E54-E53</f>
        <v>-0.25</v>
      </c>
      <c r="F55" s="44">
        <f>F54-F53</f>
        <v>-2.25</v>
      </c>
      <c r="G55" s="44">
        <f>G54-G53</f>
        <v>-10.25</v>
      </c>
      <c r="H55" s="45">
        <f>H54-H53</f>
        <v>-13.25</v>
      </c>
      <c r="I55" s="7" t="s">
        <v>30</v>
      </c>
    </row>
    <row r="56" spans="2:10" ht="15" thickBot="1" x14ac:dyDescent="0.35">
      <c r="B56" s="126" t="s">
        <v>31</v>
      </c>
      <c r="C56" s="127"/>
      <c r="D56" s="46">
        <f>D54*1.5-D46</f>
        <v>118.75</v>
      </c>
      <c r="E56" s="47">
        <f>E54*1.5-E46</f>
        <v>126.75</v>
      </c>
      <c r="F56" s="47">
        <f t="shared" ref="F56:H56" si="2">F54*1.5-F46</f>
        <v>126.75</v>
      </c>
      <c r="G56" s="47">
        <f t="shared" si="2"/>
        <v>118.75</v>
      </c>
      <c r="H56" s="48">
        <f t="shared" si="2"/>
        <v>111.75</v>
      </c>
      <c r="I56" s="7" t="s">
        <v>32</v>
      </c>
    </row>
    <row r="57" spans="2:10" ht="15" customHeight="1" x14ac:dyDescent="0.3">
      <c r="B57" t="s">
        <v>33</v>
      </c>
    </row>
    <row r="59" spans="2:10" ht="15" thickBot="1" x14ac:dyDescent="0.35"/>
    <row r="60" spans="2:10" x14ac:dyDescent="0.3">
      <c r="B60" s="78" t="s">
        <v>34</v>
      </c>
      <c r="C60" s="79"/>
    </row>
    <row r="61" spans="2:10" ht="14.4" customHeight="1" x14ac:dyDescent="0.3">
      <c r="B61" s="128" t="s">
        <v>35</v>
      </c>
      <c r="C61" s="129"/>
      <c r="D61" s="1"/>
      <c r="E61" s="1"/>
    </row>
    <row r="62" spans="2:10" x14ac:dyDescent="0.3">
      <c r="B62" s="128"/>
      <c r="C62" s="129"/>
      <c r="D62" s="1"/>
      <c r="E62" s="1"/>
    </row>
    <row r="63" spans="2:10" x14ac:dyDescent="0.3">
      <c r="B63" s="128"/>
      <c r="C63" s="129"/>
      <c r="D63" s="1"/>
      <c r="E63" s="1"/>
    </row>
    <row r="64" spans="2:10" x14ac:dyDescent="0.3">
      <c r="B64" s="128"/>
      <c r="C64" s="129"/>
      <c r="D64" s="1"/>
      <c r="E64" s="1"/>
    </row>
    <row r="65" spans="1:10" x14ac:dyDescent="0.3">
      <c r="B65" s="128"/>
      <c r="C65" s="129"/>
      <c r="D65" s="1"/>
      <c r="E65" s="1"/>
    </row>
    <row r="66" spans="1:10" x14ac:dyDescent="0.3">
      <c r="B66" s="128"/>
      <c r="C66" s="129"/>
      <c r="D66" s="1"/>
      <c r="E66" s="1"/>
    </row>
    <row r="67" spans="1:10" x14ac:dyDescent="0.3">
      <c r="B67" s="128"/>
      <c r="C67" s="129"/>
      <c r="D67" s="1"/>
      <c r="E67" s="1"/>
    </row>
    <row r="68" spans="1:10" ht="15" customHeight="1" x14ac:dyDescent="0.3">
      <c r="B68" s="128"/>
      <c r="C68" s="129"/>
      <c r="D68" s="1"/>
      <c r="E68" s="1"/>
    </row>
    <row r="69" spans="1:10" x14ac:dyDescent="0.3">
      <c r="B69" s="128"/>
      <c r="C69" s="129"/>
      <c r="D69" s="1"/>
      <c r="E69" s="1"/>
    </row>
    <row r="70" spans="1:10" x14ac:dyDescent="0.3">
      <c r="B70" s="130"/>
      <c r="C70" s="131"/>
      <c r="D70" s="1"/>
      <c r="E70" s="1"/>
    </row>
    <row r="71" spans="1:10" x14ac:dyDescent="0.3">
      <c r="B71" s="76" t="s">
        <v>34</v>
      </c>
      <c r="C71" s="77"/>
    </row>
    <row r="72" spans="1:10" ht="14.4" customHeight="1" x14ac:dyDescent="0.3">
      <c r="B72" s="128" t="s">
        <v>36</v>
      </c>
      <c r="C72" s="129"/>
      <c r="D72" s="1"/>
      <c r="E72" s="1"/>
    </row>
    <row r="73" spans="1:10" x14ac:dyDescent="0.3">
      <c r="B73" s="128"/>
      <c r="C73" s="129"/>
      <c r="D73" s="1"/>
      <c r="E73" s="1"/>
    </row>
    <row r="74" spans="1:10" x14ac:dyDescent="0.3">
      <c r="B74" s="128"/>
      <c r="C74" s="129"/>
      <c r="D74" s="1"/>
      <c r="E74" s="1"/>
    </row>
    <row r="75" spans="1:10" ht="15" thickBot="1" x14ac:dyDescent="0.35">
      <c r="B75" s="132"/>
      <c r="C75" s="133"/>
      <c r="D75" s="1"/>
      <c r="E75" s="1"/>
    </row>
    <row r="77" spans="1:10" ht="127.95" customHeight="1" x14ac:dyDescent="0.3">
      <c r="A77" s="85" t="s">
        <v>45</v>
      </c>
      <c r="B77" s="123" t="s">
        <v>47</v>
      </c>
      <c r="C77" s="123"/>
    </row>
    <row r="78" spans="1:10" x14ac:dyDescent="0.3">
      <c r="B78" s="84"/>
      <c r="C78" s="84"/>
    </row>
    <row r="79" spans="1:10" ht="30" customHeight="1" thickBot="1" x14ac:dyDescent="0.35">
      <c r="A79" s="85" t="s">
        <v>48</v>
      </c>
      <c r="B79" s="123" t="s">
        <v>41</v>
      </c>
      <c r="C79" s="123"/>
    </row>
    <row r="80" spans="1:10" ht="15.6" x14ac:dyDescent="0.3">
      <c r="B80" s="124" t="s">
        <v>42</v>
      </c>
      <c r="C80" s="125"/>
      <c r="D80" s="67">
        <v>45444</v>
      </c>
      <c r="E80" s="68">
        <v>45474</v>
      </c>
      <c r="F80" s="68">
        <v>45505</v>
      </c>
      <c r="G80" s="68">
        <v>45536</v>
      </c>
      <c r="H80" s="81">
        <v>45566</v>
      </c>
      <c r="I80" s="82"/>
      <c r="J80" s="83" t="s">
        <v>13</v>
      </c>
    </row>
    <row r="81" spans="2:10" x14ac:dyDescent="0.3">
      <c r="B81" s="113" t="s">
        <v>40</v>
      </c>
      <c r="C81" s="113"/>
      <c r="D81" s="86">
        <v>115</v>
      </c>
      <c r="E81" s="86">
        <v>115</v>
      </c>
      <c r="F81" s="86">
        <v>115</v>
      </c>
      <c r="G81" s="86">
        <v>115</v>
      </c>
      <c r="H81" s="86">
        <v>115</v>
      </c>
      <c r="I81" s="75"/>
      <c r="J81" s="87" t="s">
        <v>39</v>
      </c>
    </row>
  </sheetData>
  <mergeCells count="19">
    <mergeCell ref="B81:C81"/>
    <mergeCell ref="D37:H37"/>
    <mergeCell ref="D47:H47"/>
    <mergeCell ref="B53:C53"/>
    <mergeCell ref="B54:C54"/>
    <mergeCell ref="B55:C55"/>
    <mergeCell ref="B79:C79"/>
    <mergeCell ref="B80:C80"/>
    <mergeCell ref="B56:C56"/>
    <mergeCell ref="B61:C70"/>
    <mergeCell ref="B72:C75"/>
    <mergeCell ref="B77:C77"/>
    <mergeCell ref="B2:C2"/>
    <mergeCell ref="D25:H25"/>
    <mergeCell ref="B9:C10"/>
    <mergeCell ref="B8:C8"/>
    <mergeCell ref="B14:C15"/>
    <mergeCell ref="B16:C17"/>
    <mergeCell ref="B11:C13"/>
  </mergeCells>
  <phoneticPr fontId="8" type="noConversion"/>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D8B19-4FF1-4963-B77B-A53311F9778C}">
  <dimension ref="B5:AI24"/>
  <sheetViews>
    <sheetView topLeftCell="A7" workbookViewId="0">
      <selection activeCell="B25" sqref="B25"/>
    </sheetView>
  </sheetViews>
  <sheetFormatPr defaultRowHeight="14.4" x14ac:dyDescent="0.3"/>
  <cols>
    <col min="2" max="2" width="43.6640625" customWidth="1"/>
    <col min="3" max="3" width="19.5546875" customWidth="1"/>
  </cols>
  <sheetData>
    <row r="5" spans="2:35" x14ac:dyDescent="0.3">
      <c r="B5" s="2" t="s">
        <v>59</v>
      </c>
    </row>
    <row r="6" spans="2:35" ht="15" thickBot="1" x14ac:dyDescent="0.35"/>
    <row r="7" spans="2:35" ht="16.2" thickBot="1" x14ac:dyDescent="0.35">
      <c r="B7" s="10" t="s">
        <v>10</v>
      </c>
      <c r="C7" s="15" t="s">
        <v>11</v>
      </c>
      <c r="D7" s="134">
        <v>45474</v>
      </c>
      <c r="E7" s="135">
        <v>45474</v>
      </c>
      <c r="F7" s="135">
        <v>45475</v>
      </c>
      <c r="G7" s="135">
        <v>45476</v>
      </c>
      <c r="H7" s="135">
        <v>45477</v>
      </c>
      <c r="I7" s="135">
        <v>45478</v>
      </c>
      <c r="J7" s="135">
        <v>45479</v>
      </c>
      <c r="K7" s="135">
        <v>45480</v>
      </c>
      <c r="L7" s="135">
        <v>45481</v>
      </c>
      <c r="M7" s="135">
        <v>45482</v>
      </c>
      <c r="N7" s="135">
        <v>45483</v>
      </c>
      <c r="O7" s="135">
        <v>45484</v>
      </c>
      <c r="P7" s="135">
        <v>45485</v>
      </c>
      <c r="Q7" s="135">
        <v>45486</v>
      </c>
      <c r="R7" s="135">
        <v>45487</v>
      </c>
      <c r="S7" s="135">
        <v>45488</v>
      </c>
      <c r="T7" s="135">
        <v>45489</v>
      </c>
      <c r="U7" s="135">
        <v>45490</v>
      </c>
      <c r="V7" s="135">
        <v>45491</v>
      </c>
      <c r="W7" s="135">
        <v>45492</v>
      </c>
      <c r="X7" s="135">
        <v>45493</v>
      </c>
      <c r="Y7" s="135">
        <v>45494</v>
      </c>
      <c r="Z7" s="135">
        <v>45495</v>
      </c>
      <c r="AA7" s="135">
        <v>45496</v>
      </c>
      <c r="AB7" s="135">
        <v>45497</v>
      </c>
      <c r="AC7" s="135">
        <v>45498</v>
      </c>
      <c r="AD7" s="135">
        <v>45499</v>
      </c>
      <c r="AE7" s="135">
        <v>45500</v>
      </c>
      <c r="AF7" s="135">
        <v>45501</v>
      </c>
      <c r="AG7" s="135">
        <v>45502</v>
      </c>
      <c r="AH7" s="135">
        <v>45503</v>
      </c>
      <c r="AI7" s="136">
        <v>45504</v>
      </c>
    </row>
    <row r="8" spans="2:35" ht="29.4" thickBot="1" x14ac:dyDescent="0.35">
      <c r="B8" s="137" t="s">
        <v>62</v>
      </c>
      <c r="C8" s="138" t="s">
        <v>79</v>
      </c>
      <c r="D8" s="139"/>
      <c r="E8" s="140">
        <v>0</v>
      </c>
      <c r="F8" s="140">
        <v>0</v>
      </c>
      <c r="G8" s="140">
        <v>0</v>
      </c>
      <c r="H8" s="140">
        <v>0</v>
      </c>
      <c r="I8" s="140">
        <v>0</v>
      </c>
      <c r="J8" s="140">
        <v>0</v>
      </c>
      <c r="K8" s="140">
        <v>0</v>
      </c>
      <c r="L8" s="140">
        <v>0</v>
      </c>
      <c r="M8" s="141">
        <v>50</v>
      </c>
      <c r="N8" s="141"/>
      <c r="O8" s="141">
        <v>50</v>
      </c>
      <c r="P8" s="141" t="s">
        <v>81</v>
      </c>
      <c r="Q8" s="141" t="s">
        <v>81</v>
      </c>
      <c r="R8" s="141" t="s">
        <v>81</v>
      </c>
      <c r="S8" s="141" t="s">
        <v>81</v>
      </c>
      <c r="T8" s="141" t="s">
        <v>81</v>
      </c>
      <c r="U8" s="141" t="s">
        <v>81</v>
      </c>
      <c r="V8" s="141" t="s">
        <v>81</v>
      </c>
      <c r="W8" s="141" t="s">
        <v>81</v>
      </c>
      <c r="X8" s="141" t="s">
        <v>81</v>
      </c>
      <c r="Y8" s="141" t="s">
        <v>81</v>
      </c>
      <c r="Z8" s="141" t="s">
        <v>81</v>
      </c>
      <c r="AA8" s="141" t="s">
        <v>81</v>
      </c>
      <c r="AB8" s="141" t="s">
        <v>81</v>
      </c>
      <c r="AC8" s="141" t="s">
        <v>81</v>
      </c>
      <c r="AD8" s="141" t="s">
        <v>81</v>
      </c>
      <c r="AE8" s="141" t="s">
        <v>81</v>
      </c>
      <c r="AF8" s="141" t="s">
        <v>81</v>
      </c>
      <c r="AG8" s="141" t="s">
        <v>81</v>
      </c>
      <c r="AH8" s="141" t="s">
        <v>81</v>
      </c>
      <c r="AI8" s="141" t="s">
        <v>81</v>
      </c>
    </row>
    <row r="9" spans="2:35" ht="15" thickBot="1" x14ac:dyDescent="0.35">
      <c r="B9" s="142" t="s">
        <v>78</v>
      </c>
      <c r="C9" s="143"/>
      <c r="D9" s="144"/>
      <c r="E9" s="145">
        <v>0</v>
      </c>
      <c r="F9" s="145">
        <v>0</v>
      </c>
      <c r="G9" s="145">
        <v>0</v>
      </c>
      <c r="H9" s="145">
        <v>0</v>
      </c>
      <c r="I9" s="145">
        <v>0</v>
      </c>
      <c r="J9" s="145">
        <v>0</v>
      </c>
      <c r="K9" s="145">
        <v>0</v>
      </c>
      <c r="L9" s="145">
        <v>0</v>
      </c>
      <c r="M9" s="145">
        <f>M8</f>
        <v>50</v>
      </c>
      <c r="N9" s="145"/>
      <c r="O9" s="145">
        <f>O8</f>
        <v>50</v>
      </c>
      <c r="P9" s="145">
        <v>0</v>
      </c>
      <c r="Q9" s="145">
        <v>0</v>
      </c>
      <c r="R9" s="145">
        <v>0</v>
      </c>
      <c r="S9" s="145">
        <v>0</v>
      </c>
      <c r="T9" s="145">
        <v>0</v>
      </c>
      <c r="U9" s="145">
        <v>0</v>
      </c>
      <c r="V9" s="145">
        <v>0</v>
      </c>
      <c r="W9" s="145">
        <v>0</v>
      </c>
      <c r="X9" s="145">
        <v>0</v>
      </c>
      <c r="Y9" s="145">
        <v>0</v>
      </c>
      <c r="Z9" s="145">
        <v>0</v>
      </c>
      <c r="AA9" s="145">
        <v>0</v>
      </c>
      <c r="AB9" s="145">
        <v>0</v>
      </c>
      <c r="AC9" s="145">
        <v>0</v>
      </c>
      <c r="AD9" s="145">
        <v>0</v>
      </c>
      <c r="AE9" s="145">
        <v>0</v>
      </c>
      <c r="AF9" s="145">
        <v>0</v>
      </c>
      <c r="AG9" s="145">
        <v>0</v>
      </c>
      <c r="AH9" s="145">
        <v>0</v>
      </c>
      <c r="AI9" s="146">
        <v>0</v>
      </c>
    </row>
    <row r="10" spans="2:35" x14ac:dyDescent="0.3">
      <c r="B10" s="147"/>
      <c r="C10" s="1"/>
      <c r="D10" s="1"/>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row>
    <row r="11" spans="2:35" ht="15" thickBot="1" x14ac:dyDescent="0.35">
      <c r="B11" s="147"/>
      <c r="C11" s="1"/>
      <c r="D11" s="1"/>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row>
    <row r="12" spans="2:35" ht="16.2" thickBot="1" x14ac:dyDescent="0.35">
      <c r="B12" s="10" t="s">
        <v>10</v>
      </c>
      <c r="C12" s="149" t="s">
        <v>11</v>
      </c>
      <c r="D12" s="134">
        <v>45505</v>
      </c>
      <c r="E12" s="135">
        <v>45505</v>
      </c>
      <c r="F12" s="135">
        <v>45506</v>
      </c>
      <c r="G12" s="135">
        <v>45507</v>
      </c>
      <c r="H12" s="135">
        <v>45508</v>
      </c>
      <c r="I12" s="135">
        <v>45509</v>
      </c>
      <c r="J12" s="135">
        <v>45510</v>
      </c>
      <c r="K12" s="135">
        <v>45511</v>
      </c>
      <c r="L12" s="135">
        <v>45512</v>
      </c>
      <c r="M12" s="135">
        <v>45513</v>
      </c>
      <c r="N12" s="135">
        <v>45514</v>
      </c>
      <c r="O12" s="135">
        <v>45515</v>
      </c>
      <c r="P12" s="135">
        <v>45516</v>
      </c>
      <c r="Q12" s="135">
        <v>45517</v>
      </c>
      <c r="R12" s="135">
        <v>45518</v>
      </c>
      <c r="S12" s="135">
        <v>45519</v>
      </c>
      <c r="T12" s="135">
        <v>45520</v>
      </c>
      <c r="U12" s="135">
        <v>45521</v>
      </c>
      <c r="V12" s="135">
        <v>45522</v>
      </c>
      <c r="W12" s="135">
        <v>45523</v>
      </c>
      <c r="X12" s="135">
        <v>45524</v>
      </c>
      <c r="Y12" s="135">
        <v>45525</v>
      </c>
      <c r="Z12" s="135">
        <v>45526</v>
      </c>
      <c r="AA12" s="135">
        <v>45527</v>
      </c>
      <c r="AB12" s="135">
        <v>45528</v>
      </c>
      <c r="AC12" s="135">
        <v>45529</v>
      </c>
      <c r="AD12" s="135">
        <v>45530</v>
      </c>
      <c r="AE12" s="135">
        <v>45531</v>
      </c>
      <c r="AF12" s="135">
        <v>45532</v>
      </c>
      <c r="AG12" s="135">
        <v>45533</v>
      </c>
      <c r="AH12" s="135">
        <v>45534</v>
      </c>
      <c r="AI12" s="135">
        <v>45535</v>
      </c>
    </row>
    <row r="13" spans="2:35" ht="28.8" x14ac:dyDescent="0.3">
      <c r="B13" s="137" t="s">
        <v>62</v>
      </c>
      <c r="C13" s="150" t="s">
        <v>79</v>
      </c>
      <c r="D13" s="151"/>
      <c r="E13" s="152">
        <v>0</v>
      </c>
      <c r="F13" s="152">
        <v>0</v>
      </c>
      <c r="G13" s="152">
        <v>0</v>
      </c>
      <c r="H13" s="152">
        <v>0</v>
      </c>
      <c r="I13" s="152" t="s">
        <v>81</v>
      </c>
      <c r="J13" s="140">
        <v>25</v>
      </c>
      <c r="K13" s="140" t="s">
        <v>81</v>
      </c>
      <c r="L13" s="140" t="s">
        <v>81</v>
      </c>
      <c r="M13" s="140" t="s">
        <v>81</v>
      </c>
      <c r="N13" s="140" t="s">
        <v>81</v>
      </c>
      <c r="O13" s="140" t="s">
        <v>81</v>
      </c>
      <c r="P13" s="140" t="s">
        <v>81</v>
      </c>
      <c r="Q13" s="140" t="s">
        <v>81</v>
      </c>
      <c r="R13" s="140" t="s">
        <v>81</v>
      </c>
      <c r="S13" s="140" t="s">
        <v>81</v>
      </c>
      <c r="T13" s="140" t="s">
        <v>81</v>
      </c>
      <c r="U13" s="140" t="s">
        <v>81</v>
      </c>
      <c r="V13" s="140" t="s">
        <v>81</v>
      </c>
      <c r="W13" s="140" t="s">
        <v>81</v>
      </c>
      <c r="X13" s="140" t="s">
        <v>81</v>
      </c>
      <c r="Y13" s="140" t="s">
        <v>81</v>
      </c>
      <c r="Z13" s="140" t="s">
        <v>81</v>
      </c>
      <c r="AA13" s="140" t="s">
        <v>81</v>
      </c>
      <c r="AB13" s="140" t="s">
        <v>81</v>
      </c>
      <c r="AC13" s="140" t="s">
        <v>81</v>
      </c>
      <c r="AD13" s="140" t="s">
        <v>81</v>
      </c>
      <c r="AE13" s="140" t="s">
        <v>81</v>
      </c>
      <c r="AF13" s="140" t="s">
        <v>81</v>
      </c>
      <c r="AG13" s="140" t="s">
        <v>81</v>
      </c>
      <c r="AH13" s="140" t="s">
        <v>81</v>
      </c>
      <c r="AI13" s="140" t="s">
        <v>81</v>
      </c>
    </row>
    <row r="14" spans="2:35" ht="29.4" thickBot="1" x14ac:dyDescent="0.35">
      <c r="B14" s="137" t="s">
        <v>62</v>
      </c>
      <c r="C14" s="150" t="s">
        <v>82</v>
      </c>
      <c r="D14" s="151"/>
      <c r="E14" s="152">
        <v>0</v>
      </c>
      <c r="F14" s="152">
        <v>0</v>
      </c>
      <c r="G14" s="152">
        <v>0</v>
      </c>
      <c r="H14" s="152">
        <v>0</v>
      </c>
      <c r="I14" s="152" t="s">
        <v>81</v>
      </c>
      <c r="J14" s="140">
        <v>25</v>
      </c>
      <c r="K14" s="140" t="s">
        <v>81</v>
      </c>
      <c r="L14" s="140" t="s">
        <v>81</v>
      </c>
      <c r="M14" s="140" t="s">
        <v>81</v>
      </c>
      <c r="N14" s="140" t="s">
        <v>81</v>
      </c>
      <c r="O14" s="140" t="s">
        <v>81</v>
      </c>
      <c r="P14" s="140" t="s">
        <v>81</v>
      </c>
      <c r="Q14" s="140" t="s">
        <v>81</v>
      </c>
      <c r="R14" s="140" t="s">
        <v>81</v>
      </c>
      <c r="S14" s="140" t="s">
        <v>81</v>
      </c>
      <c r="T14" s="140" t="s">
        <v>81</v>
      </c>
      <c r="U14" s="140" t="s">
        <v>81</v>
      </c>
      <c r="V14" s="140" t="s">
        <v>81</v>
      </c>
      <c r="W14" s="140" t="s">
        <v>81</v>
      </c>
      <c r="X14" s="140" t="s">
        <v>81</v>
      </c>
      <c r="Y14" s="140" t="s">
        <v>81</v>
      </c>
      <c r="Z14" s="140" t="s">
        <v>81</v>
      </c>
      <c r="AA14" s="140" t="s">
        <v>81</v>
      </c>
      <c r="AB14" s="140" t="s">
        <v>81</v>
      </c>
      <c r="AC14" s="140" t="s">
        <v>81</v>
      </c>
      <c r="AD14" s="140" t="s">
        <v>81</v>
      </c>
      <c r="AE14" s="140" t="s">
        <v>81</v>
      </c>
      <c r="AF14" s="140" t="s">
        <v>81</v>
      </c>
      <c r="AG14" s="140" t="s">
        <v>81</v>
      </c>
      <c r="AH14" s="140" t="s">
        <v>81</v>
      </c>
      <c r="AI14" s="140" t="s">
        <v>81</v>
      </c>
    </row>
    <row r="15" spans="2:35" ht="15" thickBot="1" x14ac:dyDescent="0.35">
      <c r="B15" s="142" t="s">
        <v>78</v>
      </c>
      <c r="C15" s="153"/>
      <c r="D15" s="144"/>
      <c r="E15" s="154">
        <v>0</v>
      </c>
      <c r="F15" s="154">
        <v>0</v>
      </c>
      <c r="G15" s="154">
        <v>0</v>
      </c>
      <c r="H15" s="154">
        <v>0</v>
      </c>
      <c r="I15" s="154" t="s">
        <v>81</v>
      </c>
      <c r="J15" s="145">
        <f>SUM(J13:J14)</f>
        <v>50</v>
      </c>
      <c r="K15" s="145" t="s">
        <v>81</v>
      </c>
      <c r="L15" s="145">
        <v>0</v>
      </c>
      <c r="M15" s="145">
        <v>0</v>
      </c>
      <c r="N15" s="145">
        <v>0</v>
      </c>
      <c r="O15" s="145">
        <v>0</v>
      </c>
      <c r="P15" s="145">
        <v>0</v>
      </c>
      <c r="Q15" s="145">
        <v>0</v>
      </c>
      <c r="R15" s="145">
        <v>0</v>
      </c>
      <c r="S15" s="145">
        <v>0</v>
      </c>
      <c r="T15" s="145">
        <v>0</v>
      </c>
      <c r="U15" s="145">
        <v>0</v>
      </c>
      <c r="V15" s="145">
        <v>0</v>
      </c>
      <c r="W15" s="145">
        <v>0</v>
      </c>
      <c r="X15" s="145">
        <v>0</v>
      </c>
      <c r="Y15" s="145">
        <v>0</v>
      </c>
      <c r="Z15" s="145">
        <v>0</v>
      </c>
      <c r="AA15" s="145">
        <v>0</v>
      </c>
      <c r="AB15" s="145">
        <v>0</v>
      </c>
      <c r="AC15" s="145">
        <v>0</v>
      </c>
      <c r="AD15" s="145">
        <v>0</v>
      </c>
      <c r="AE15" s="145">
        <v>0</v>
      </c>
      <c r="AF15" s="145">
        <v>0</v>
      </c>
      <c r="AG15" s="145">
        <v>0</v>
      </c>
      <c r="AH15" s="146">
        <v>0</v>
      </c>
      <c r="AI15" s="146">
        <v>0</v>
      </c>
    </row>
    <row r="16" spans="2:35" x14ac:dyDescent="0.3">
      <c r="B16" s="155"/>
    </row>
    <row r="17" spans="2:34" ht="15" thickBot="1" x14ac:dyDescent="0.35"/>
    <row r="18" spans="2:34" ht="16.2" thickBot="1" x14ac:dyDescent="0.35">
      <c r="B18" s="10" t="s">
        <v>10</v>
      </c>
      <c r="C18" s="149" t="s">
        <v>11</v>
      </c>
      <c r="D18" s="134">
        <v>45536</v>
      </c>
      <c r="E18" s="135">
        <v>45536</v>
      </c>
      <c r="F18" s="135">
        <v>45537</v>
      </c>
      <c r="G18" s="135">
        <v>45538</v>
      </c>
      <c r="H18" s="135">
        <v>45539</v>
      </c>
      <c r="I18" s="135">
        <v>45540</v>
      </c>
      <c r="J18" s="135">
        <v>45541</v>
      </c>
      <c r="K18" s="135">
        <v>45542</v>
      </c>
      <c r="L18" s="135">
        <v>45543</v>
      </c>
      <c r="M18" s="135">
        <v>45544</v>
      </c>
      <c r="N18" s="135">
        <v>45545</v>
      </c>
      <c r="O18" s="135">
        <v>45546</v>
      </c>
      <c r="P18" s="135">
        <v>45547</v>
      </c>
      <c r="Q18" s="135">
        <v>45548</v>
      </c>
      <c r="R18" s="135">
        <v>45549</v>
      </c>
      <c r="S18" s="135">
        <v>45550</v>
      </c>
      <c r="T18" s="135">
        <v>45551</v>
      </c>
      <c r="U18" s="135">
        <v>45552</v>
      </c>
      <c r="V18" s="135">
        <v>45553</v>
      </c>
      <c r="W18" s="135">
        <v>45554</v>
      </c>
      <c r="X18" s="135">
        <v>45555</v>
      </c>
      <c r="Y18" s="135">
        <v>45556</v>
      </c>
      <c r="Z18" s="135">
        <v>45557</v>
      </c>
      <c r="AA18" s="135">
        <v>45558</v>
      </c>
      <c r="AB18" s="135">
        <v>45559</v>
      </c>
      <c r="AC18" s="135">
        <v>45560</v>
      </c>
      <c r="AD18" s="135">
        <v>45561</v>
      </c>
      <c r="AE18" s="135">
        <v>45562</v>
      </c>
      <c r="AF18" s="135">
        <v>45563</v>
      </c>
      <c r="AG18" s="135">
        <v>45564</v>
      </c>
      <c r="AH18" s="135">
        <v>45565</v>
      </c>
    </row>
    <row r="19" spans="2:34" ht="28.8" x14ac:dyDescent="0.3">
      <c r="B19" s="137" t="s">
        <v>62</v>
      </c>
      <c r="C19" s="150" t="s">
        <v>79</v>
      </c>
      <c r="D19" s="151"/>
      <c r="E19" s="140">
        <v>0</v>
      </c>
      <c r="F19" s="140">
        <v>0</v>
      </c>
      <c r="G19" s="140">
        <v>0</v>
      </c>
      <c r="H19" s="140">
        <v>25</v>
      </c>
      <c r="I19" s="140">
        <v>50</v>
      </c>
      <c r="J19" s="140"/>
      <c r="K19" s="140" t="s">
        <v>81</v>
      </c>
      <c r="L19" s="140" t="s">
        <v>81</v>
      </c>
      <c r="M19" s="140" t="s">
        <v>81</v>
      </c>
      <c r="N19" s="140" t="s">
        <v>81</v>
      </c>
      <c r="O19" s="140" t="s">
        <v>81</v>
      </c>
      <c r="P19" s="140" t="s">
        <v>81</v>
      </c>
      <c r="Q19" s="140" t="s">
        <v>81</v>
      </c>
      <c r="R19" s="140" t="s">
        <v>81</v>
      </c>
      <c r="S19" s="140" t="s">
        <v>81</v>
      </c>
      <c r="T19" s="140" t="s">
        <v>81</v>
      </c>
      <c r="U19" s="140" t="s">
        <v>81</v>
      </c>
      <c r="V19" s="140" t="s">
        <v>81</v>
      </c>
      <c r="W19" s="140" t="s">
        <v>81</v>
      </c>
      <c r="X19" s="140" t="s">
        <v>81</v>
      </c>
      <c r="Y19" s="140" t="s">
        <v>81</v>
      </c>
      <c r="Z19" s="140" t="s">
        <v>81</v>
      </c>
      <c r="AA19" s="140" t="s">
        <v>81</v>
      </c>
      <c r="AB19" s="140" t="s">
        <v>81</v>
      </c>
      <c r="AC19" s="140" t="s">
        <v>81</v>
      </c>
      <c r="AD19" s="140" t="s">
        <v>81</v>
      </c>
      <c r="AE19" s="140" t="s">
        <v>81</v>
      </c>
      <c r="AF19" s="140" t="s">
        <v>81</v>
      </c>
      <c r="AG19" s="140" t="s">
        <v>81</v>
      </c>
      <c r="AH19" s="140" t="s">
        <v>81</v>
      </c>
    </row>
    <row r="20" spans="2:34" ht="28.8" x14ac:dyDescent="0.3">
      <c r="B20" s="137" t="s">
        <v>62</v>
      </c>
      <c r="C20" s="150" t="s">
        <v>82</v>
      </c>
      <c r="D20" s="151"/>
      <c r="E20" s="140"/>
      <c r="F20" s="140"/>
      <c r="G20" s="140"/>
      <c r="H20" s="140"/>
      <c r="I20" s="140"/>
      <c r="J20" s="140">
        <v>25</v>
      </c>
      <c r="K20" s="140">
        <v>25</v>
      </c>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row>
    <row r="21" spans="2:34" ht="29.4" thickBot="1" x14ac:dyDescent="0.35">
      <c r="B21" s="137" t="s">
        <v>62</v>
      </c>
      <c r="C21" s="150" t="s">
        <v>82</v>
      </c>
      <c r="D21" s="151"/>
      <c r="E21" s="140">
        <v>0</v>
      </c>
      <c r="F21" s="140">
        <v>0</v>
      </c>
      <c r="G21" s="140">
        <v>0</v>
      </c>
      <c r="H21" s="140"/>
      <c r="I21" s="140"/>
      <c r="J21" s="140">
        <v>45</v>
      </c>
      <c r="K21" s="156">
        <v>45</v>
      </c>
      <c r="L21" s="140" t="s">
        <v>81</v>
      </c>
      <c r="M21" s="140" t="s">
        <v>81</v>
      </c>
      <c r="N21" s="140" t="s">
        <v>81</v>
      </c>
      <c r="O21" s="140" t="s">
        <v>81</v>
      </c>
      <c r="P21" s="140" t="s">
        <v>81</v>
      </c>
      <c r="Q21" s="140" t="s">
        <v>81</v>
      </c>
      <c r="R21" s="140" t="s">
        <v>81</v>
      </c>
      <c r="S21" s="140" t="s">
        <v>81</v>
      </c>
      <c r="T21" s="140" t="s">
        <v>81</v>
      </c>
      <c r="U21" s="140" t="s">
        <v>81</v>
      </c>
      <c r="V21" s="140" t="s">
        <v>81</v>
      </c>
      <c r="W21" s="140" t="s">
        <v>81</v>
      </c>
      <c r="X21" s="140" t="s">
        <v>81</v>
      </c>
      <c r="Y21" s="140" t="s">
        <v>81</v>
      </c>
      <c r="Z21" s="140" t="s">
        <v>81</v>
      </c>
      <c r="AA21" s="140" t="s">
        <v>81</v>
      </c>
      <c r="AB21" s="140" t="s">
        <v>81</v>
      </c>
      <c r="AC21" s="140" t="s">
        <v>81</v>
      </c>
      <c r="AD21" s="140" t="s">
        <v>81</v>
      </c>
      <c r="AE21" s="140" t="s">
        <v>81</v>
      </c>
      <c r="AF21" s="140" t="s">
        <v>81</v>
      </c>
      <c r="AG21" s="140" t="s">
        <v>81</v>
      </c>
      <c r="AH21" s="140" t="s">
        <v>81</v>
      </c>
    </row>
    <row r="22" spans="2:34" ht="15" thickBot="1" x14ac:dyDescent="0.35">
      <c r="B22" s="142" t="s">
        <v>78</v>
      </c>
      <c r="C22" s="153"/>
      <c r="D22" s="144"/>
      <c r="E22" s="145">
        <v>0</v>
      </c>
      <c r="F22" s="145">
        <v>0</v>
      </c>
      <c r="G22" s="145">
        <v>0</v>
      </c>
      <c r="H22" s="145">
        <f>SUM(H19:H21)</f>
        <v>25</v>
      </c>
      <c r="I22" s="145">
        <f>SUM(I19:I21)</f>
        <v>50</v>
      </c>
      <c r="J22" s="145">
        <f>SUM(J19:J21)</f>
        <v>70</v>
      </c>
      <c r="K22" s="145">
        <f>SUM(K19:K21)</f>
        <v>70</v>
      </c>
      <c r="L22" s="145">
        <v>0</v>
      </c>
      <c r="M22" s="145">
        <v>0</v>
      </c>
      <c r="N22" s="145">
        <v>0</v>
      </c>
      <c r="O22" s="145">
        <v>0</v>
      </c>
      <c r="P22" s="145">
        <v>0</v>
      </c>
      <c r="Q22" s="145">
        <v>0</v>
      </c>
      <c r="R22" s="145">
        <v>0</v>
      </c>
      <c r="S22" s="145">
        <v>0</v>
      </c>
      <c r="T22" s="145">
        <v>0</v>
      </c>
      <c r="U22" s="145">
        <v>0</v>
      </c>
      <c r="V22" s="145">
        <v>0</v>
      </c>
      <c r="W22" s="145">
        <v>0</v>
      </c>
      <c r="X22" s="145">
        <v>0</v>
      </c>
      <c r="Y22" s="145">
        <v>0</v>
      </c>
      <c r="Z22" s="145">
        <v>0</v>
      </c>
      <c r="AA22" s="145">
        <v>0</v>
      </c>
      <c r="AB22" s="145">
        <v>0</v>
      </c>
      <c r="AC22" s="145">
        <v>0</v>
      </c>
      <c r="AD22" s="145">
        <v>0</v>
      </c>
      <c r="AE22" s="145">
        <v>0</v>
      </c>
      <c r="AF22" s="145">
        <v>0</v>
      </c>
      <c r="AG22" s="145">
        <v>0</v>
      </c>
      <c r="AH22" s="146">
        <v>0</v>
      </c>
    </row>
    <row r="24" spans="2:34" x14ac:dyDescent="0.3">
      <c r="B24" s="15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32138-ACDC-4E2C-8D74-D96BC137E329}">
  <dimension ref="A1:AG8"/>
  <sheetViews>
    <sheetView workbookViewId="0">
      <selection activeCell="B14" sqref="B14"/>
    </sheetView>
  </sheetViews>
  <sheetFormatPr defaultRowHeight="14.4" x14ac:dyDescent="0.3"/>
  <cols>
    <col min="1" max="1" width="26.44140625" bestFit="1" customWidth="1"/>
    <col min="2" max="2" width="21" bestFit="1" customWidth="1"/>
  </cols>
  <sheetData>
    <row r="1" spans="1:33" x14ac:dyDescent="0.3">
      <c r="A1" s="94" t="s">
        <v>10</v>
      </c>
      <c r="B1" s="94" t="s">
        <v>11</v>
      </c>
      <c r="C1" s="95">
        <v>45444</v>
      </c>
      <c r="D1" s="96">
        <v>45444</v>
      </c>
      <c r="E1" s="96">
        <v>45445</v>
      </c>
      <c r="F1" s="96">
        <v>45446</v>
      </c>
      <c r="G1" s="96">
        <v>45447</v>
      </c>
      <c r="H1" s="96">
        <v>45448</v>
      </c>
      <c r="I1" s="96">
        <v>45449</v>
      </c>
      <c r="J1" s="96">
        <v>45450</v>
      </c>
      <c r="K1" s="96">
        <v>45451</v>
      </c>
      <c r="L1" s="96">
        <v>45452</v>
      </c>
      <c r="M1" s="96">
        <v>45453</v>
      </c>
      <c r="N1" s="96">
        <v>45454</v>
      </c>
      <c r="O1" s="96">
        <v>45455</v>
      </c>
      <c r="P1" s="96">
        <v>45456</v>
      </c>
      <c r="Q1" s="96">
        <v>45457</v>
      </c>
      <c r="R1" s="96">
        <v>45458</v>
      </c>
      <c r="S1" s="96">
        <v>45459</v>
      </c>
      <c r="T1" s="96">
        <v>45460</v>
      </c>
      <c r="U1" s="96">
        <v>45461</v>
      </c>
      <c r="V1" s="96">
        <v>45462</v>
      </c>
      <c r="W1" s="96">
        <v>45463</v>
      </c>
      <c r="X1" s="96">
        <v>45464</v>
      </c>
      <c r="Y1" s="96">
        <v>45465</v>
      </c>
      <c r="Z1" s="96">
        <v>45466</v>
      </c>
      <c r="AA1" s="96">
        <v>45467</v>
      </c>
      <c r="AB1" s="96">
        <v>45468</v>
      </c>
      <c r="AC1" s="96">
        <v>45469</v>
      </c>
      <c r="AD1" s="96">
        <v>45470</v>
      </c>
      <c r="AE1" s="96">
        <v>45471</v>
      </c>
      <c r="AF1" s="96">
        <v>45472</v>
      </c>
      <c r="AG1" s="96">
        <v>45473</v>
      </c>
    </row>
    <row r="2" spans="1:33" x14ac:dyDescent="0.3">
      <c r="A2" s="97" t="s">
        <v>77</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row>
    <row r="3" spans="1:33" x14ac:dyDescent="0.3">
      <c r="A3" s="97"/>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row>
    <row r="4" spans="1:33" x14ac:dyDescent="0.3">
      <c r="A4" s="97"/>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row>
    <row r="5" spans="1:33" x14ac:dyDescent="0.3">
      <c r="A5" s="97"/>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row>
    <row r="6" spans="1:33" x14ac:dyDescent="0.3">
      <c r="A6" s="97"/>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row>
    <row r="7" spans="1:33" x14ac:dyDescent="0.3">
      <c r="A7" s="97"/>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row>
    <row r="8" spans="1:33" x14ac:dyDescent="0.3">
      <c r="A8" s="99" t="s">
        <v>78</v>
      </c>
      <c r="B8" s="99"/>
      <c r="C8" s="99"/>
      <c r="D8" s="99">
        <f t="shared" ref="D8:X8" si="0">SUM(D2:D7)</f>
        <v>0</v>
      </c>
      <c r="E8" s="99">
        <f t="shared" si="0"/>
        <v>0</v>
      </c>
      <c r="F8" s="99">
        <f t="shared" si="0"/>
        <v>0</v>
      </c>
      <c r="G8" s="99">
        <f t="shared" si="0"/>
        <v>0</v>
      </c>
      <c r="H8" s="99">
        <f t="shared" si="0"/>
        <v>0</v>
      </c>
      <c r="I8" s="99">
        <f t="shared" si="0"/>
        <v>0</v>
      </c>
      <c r="J8" s="99">
        <f t="shared" si="0"/>
        <v>0</v>
      </c>
      <c r="K8" s="99">
        <f t="shared" si="0"/>
        <v>0</v>
      </c>
      <c r="L8" s="99">
        <f t="shared" si="0"/>
        <v>0</v>
      </c>
      <c r="M8" s="99">
        <f t="shared" si="0"/>
        <v>0</v>
      </c>
      <c r="N8" s="99">
        <f t="shared" si="0"/>
        <v>0</v>
      </c>
      <c r="O8" s="99">
        <f t="shared" si="0"/>
        <v>0</v>
      </c>
      <c r="P8" s="99">
        <f t="shared" si="0"/>
        <v>0</v>
      </c>
      <c r="Q8" s="99">
        <f t="shared" si="0"/>
        <v>0</v>
      </c>
      <c r="R8" s="99">
        <f t="shared" si="0"/>
        <v>0</v>
      </c>
      <c r="S8" s="99">
        <f t="shared" si="0"/>
        <v>0</v>
      </c>
      <c r="T8" s="99">
        <f t="shared" si="0"/>
        <v>0</v>
      </c>
      <c r="U8" s="99">
        <f t="shared" si="0"/>
        <v>0</v>
      </c>
      <c r="V8" s="99">
        <f t="shared" si="0"/>
        <v>0</v>
      </c>
      <c r="W8" s="99">
        <f t="shared" si="0"/>
        <v>0</v>
      </c>
      <c r="X8" s="99">
        <f t="shared" si="0"/>
        <v>0</v>
      </c>
      <c r="Y8" s="99">
        <f t="shared" ref="Y8:AG8" si="1">SUM(Y2:Y7)</f>
        <v>0</v>
      </c>
      <c r="Z8" s="99">
        <f t="shared" si="1"/>
        <v>0</v>
      </c>
      <c r="AA8" s="99">
        <f t="shared" si="1"/>
        <v>0</v>
      </c>
      <c r="AB8" s="99">
        <f t="shared" si="1"/>
        <v>0</v>
      </c>
      <c r="AC8" s="99">
        <f t="shared" si="1"/>
        <v>0</v>
      </c>
      <c r="AD8" s="99">
        <f t="shared" si="1"/>
        <v>0</v>
      </c>
      <c r="AE8" s="99">
        <f t="shared" si="1"/>
        <v>0</v>
      </c>
      <c r="AF8" s="99">
        <f t="shared" si="1"/>
        <v>0</v>
      </c>
      <c r="AG8" s="99">
        <f t="shared" si="1"/>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A1B21-DC13-447C-A01F-1613FB1BB2FE}">
  <dimension ref="A1:AH7"/>
  <sheetViews>
    <sheetView workbookViewId="0">
      <selection activeCell="B14" sqref="B14"/>
    </sheetView>
  </sheetViews>
  <sheetFormatPr defaultRowHeight="14.4" x14ac:dyDescent="0.3"/>
  <cols>
    <col min="1" max="1" width="26.109375" bestFit="1" customWidth="1"/>
    <col min="2" max="2" width="21" bestFit="1" customWidth="1"/>
  </cols>
  <sheetData>
    <row r="1" spans="1:34" x14ac:dyDescent="0.3">
      <c r="A1" s="94" t="s">
        <v>10</v>
      </c>
      <c r="B1" s="94" t="s">
        <v>11</v>
      </c>
      <c r="C1" s="95">
        <v>45474</v>
      </c>
      <c r="D1" s="96">
        <v>45474</v>
      </c>
      <c r="E1" s="96">
        <v>45475</v>
      </c>
      <c r="F1" s="96">
        <v>45476</v>
      </c>
      <c r="G1" s="96">
        <v>45477</v>
      </c>
      <c r="H1" s="96">
        <v>45478</v>
      </c>
      <c r="I1" s="96">
        <v>45479</v>
      </c>
      <c r="J1" s="96">
        <v>45480</v>
      </c>
      <c r="K1" s="96">
        <v>45481</v>
      </c>
      <c r="L1" s="96">
        <v>45482</v>
      </c>
      <c r="M1" s="96">
        <v>45483</v>
      </c>
      <c r="N1" s="96">
        <v>45484</v>
      </c>
      <c r="O1" s="96">
        <v>45485</v>
      </c>
      <c r="P1" s="96">
        <v>45486</v>
      </c>
      <c r="Q1" s="96">
        <v>45487</v>
      </c>
      <c r="R1" s="96">
        <v>45488</v>
      </c>
      <c r="S1" s="96">
        <v>45489</v>
      </c>
      <c r="T1" s="96">
        <v>45490</v>
      </c>
      <c r="U1" s="96">
        <v>45491</v>
      </c>
      <c r="V1" s="96">
        <v>45492</v>
      </c>
      <c r="W1" s="96">
        <v>45493</v>
      </c>
      <c r="X1" s="96">
        <v>45494</v>
      </c>
      <c r="Y1" s="96">
        <v>45495</v>
      </c>
      <c r="Z1" s="96">
        <v>45496</v>
      </c>
      <c r="AA1" s="96">
        <v>45497</v>
      </c>
      <c r="AB1" s="96">
        <v>45498</v>
      </c>
      <c r="AC1" s="96">
        <v>45499</v>
      </c>
      <c r="AD1" s="96">
        <v>45500</v>
      </c>
      <c r="AE1" s="96">
        <v>45501</v>
      </c>
      <c r="AF1" s="96">
        <v>45502</v>
      </c>
      <c r="AG1" s="96">
        <v>45503</v>
      </c>
      <c r="AH1" s="96">
        <v>45504</v>
      </c>
    </row>
    <row r="2" spans="1:34" x14ac:dyDescent="0.3">
      <c r="A2" s="97" t="s">
        <v>62</v>
      </c>
      <c r="B2" s="98" t="s">
        <v>79</v>
      </c>
      <c r="C2" s="98"/>
      <c r="D2" s="98"/>
      <c r="E2" s="98"/>
      <c r="F2" s="98"/>
      <c r="G2" s="98"/>
      <c r="H2" s="98"/>
      <c r="I2" s="98"/>
      <c r="J2" s="98"/>
      <c r="K2" s="98"/>
      <c r="L2" s="98">
        <v>50</v>
      </c>
      <c r="M2" s="98"/>
      <c r="N2" s="98">
        <v>50</v>
      </c>
      <c r="O2" s="98"/>
      <c r="P2" s="98"/>
      <c r="Q2" s="98"/>
      <c r="R2" s="98"/>
      <c r="S2" s="98"/>
      <c r="T2" s="98"/>
      <c r="U2" s="98"/>
      <c r="V2" s="98"/>
      <c r="W2" s="98"/>
      <c r="X2" s="98"/>
      <c r="Y2" s="98"/>
      <c r="Z2" s="98"/>
      <c r="AA2" s="98"/>
      <c r="AB2" s="98"/>
      <c r="AC2" s="98"/>
      <c r="AD2" s="98"/>
      <c r="AE2" s="98"/>
      <c r="AF2" s="98"/>
      <c r="AG2" s="98"/>
      <c r="AH2" s="98"/>
    </row>
    <row r="3" spans="1:34" x14ac:dyDescent="0.3">
      <c r="A3" s="97"/>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row>
    <row r="4" spans="1:34" x14ac:dyDescent="0.3">
      <c r="A4" s="97"/>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row>
    <row r="5" spans="1:34" x14ac:dyDescent="0.3">
      <c r="A5" s="97"/>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row>
    <row r="6" spans="1:34" x14ac:dyDescent="0.3">
      <c r="A6" s="97"/>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row>
    <row r="7" spans="1:34" x14ac:dyDescent="0.3">
      <c r="A7" s="99" t="s">
        <v>78</v>
      </c>
      <c r="B7" s="99"/>
      <c r="C7" s="99"/>
      <c r="D7" s="99">
        <f>SUM(D2:D6)</f>
        <v>0</v>
      </c>
      <c r="E7" s="99">
        <f t="shared" ref="E7:AH7" si="0">SUM(E2:E6)</f>
        <v>0</v>
      </c>
      <c r="F7" s="99">
        <f t="shared" si="0"/>
        <v>0</v>
      </c>
      <c r="G7" s="99">
        <f t="shared" si="0"/>
        <v>0</v>
      </c>
      <c r="H7" s="99">
        <f t="shared" si="0"/>
        <v>0</v>
      </c>
      <c r="I7" s="99">
        <f t="shared" si="0"/>
        <v>0</v>
      </c>
      <c r="J7" s="99">
        <f t="shared" si="0"/>
        <v>0</v>
      </c>
      <c r="K7" s="99">
        <f t="shared" si="0"/>
        <v>0</v>
      </c>
      <c r="L7" s="99">
        <f t="shared" si="0"/>
        <v>50</v>
      </c>
      <c r="M7" s="99">
        <f t="shared" si="0"/>
        <v>0</v>
      </c>
      <c r="N7" s="99">
        <f t="shared" si="0"/>
        <v>50</v>
      </c>
      <c r="O7" s="99">
        <f t="shared" si="0"/>
        <v>0</v>
      </c>
      <c r="P7" s="99">
        <f t="shared" si="0"/>
        <v>0</v>
      </c>
      <c r="Q7" s="99">
        <f t="shared" si="0"/>
        <v>0</v>
      </c>
      <c r="R7" s="99">
        <f t="shared" si="0"/>
        <v>0</v>
      </c>
      <c r="S7" s="99">
        <f t="shared" si="0"/>
        <v>0</v>
      </c>
      <c r="T7" s="99">
        <f t="shared" si="0"/>
        <v>0</v>
      </c>
      <c r="U7" s="99">
        <f t="shared" si="0"/>
        <v>0</v>
      </c>
      <c r="V7" s="99">
        <f t="shared" si="0"/>
        <v>0</v>
      </c>
      <c r="W7" s="99">
        <f t="shared" si="0"/>
        <v>0</v>
      </c>
      <c r="X7" s="99">
        <f t="shared" si="0"/>
        <v>0</v>
      </c>
      <c r="Y7" s="99">
        <f t="shared" si="0"/>
        <v>0</v>
      </c>
      <c r="Z7" s="99">
        <f t="shared" si="0"/>
        <v>0</v>
      </c>
      <c r="AA7" s="99">
        <f t="shared" si="0"/>
        <v>0</v>
      </c>
      <c r="AB7" s="99">
        <f t="shared" si="0"/>
        <v>0</v>
      </c>
      <c r="AC7" s="99">
        <f t="shared" si="0"/>
        <v>0</v>
      </c>
      <c r="AD7" s="99">
        <f t="shared" si="0"/>
        <v>0</v>
      </c>
      <c r="AE7" s="99">
        <f t="shared" si="0"/>
        <v>0</v>
      </c>
      <c r="AF7" s="99">
        <f t="shared" si="0"/>
        <v>0</v>
      </c>
      <c r="AG7" s="99">
        <f t="shared" si="0"/>
        <v>0</v>
      </c>
      <c r="AH7" s="99">
        <f t="shared" si="0"/>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AB216-E0E2-4D6D-AFC3-E6B5AE53ADE5}">
  <dimension ref="A1:AH7"/>
  <sheetViews>
    <sheetView workbookViewId="0">
      <selection activeCell="B14" sqref="B14"/>
    </sheetView>
  </sheetViews>
  <sheetFormatPr defaultRowHeight="14.4" x14ac:dyDescent="0.3"/>
  <cols>
    <col min="1" max="1" width="26.44140625" bestFit="1" customWidth="1"/>
    <col min="2" max="2" width="21" bestFit="1" customWidth="1"/>
  </cols>
  <sheetData>
    <row r="1" spans="1:34" x14ac:dyDescent="0.3">
      <c r="A1" s="94" t="s">
        <v>10</v>
      </c>
      <c r="B1" s="94" t="s">
        <v>11</v>
      </c>
      <c r="C1" s="95">
        <v>45505</v>
      </c>
      <c r="D1" s="96">
        <v>45505</v>
      </c>
      <c r="E1" s="96">
        <v>45506</v>
      </c>
      <c r="F1" s="96">
        <v>45507</v>
      </c>
      <c r="G1" s="96">
        <v>45508</v>
      </c>
      <c r="H1" s="96">
        <v>45509</v>
      </c>
      <c r="I1" s="96">
        <v>45510</v>
      </c>
      <c r="J1" s="96">
        <v>45511</v>
      </c>
      <c r="K1" s="96">
        <v>45512</v>
      </c>
      <c r="L1" s="96">
        <v>45513</v>
      </c>
      <c r="M1" s="96">
        <v>45514</v>
      </c>
      <c r="N1" s="96">
        <v>45515</v>
      </c>
      <c r="O1" s="96">
        <v>45516</v>
      </c>
      <c r="P1" s="96">
        <v>45517</v>
      </c>
      <c r="Q1" s="96">
        <v>45518</v>
      </c>
      <c r="R1" s="96">
        <v>45519</v>
      </c>
      <c r="S1" s="96">
        <v>45520</v>
      </c>
      <c r="T1" s="96">
        <v>45521</v>
      </c>
      <c r="U1" s="96">
        <v>45522</v>
      </c>
      <c r="V1" s="96">
        <v>45523</v>
      </c>
      <c r="W1" s="96">
        <v>45524</v>
      </c>
      <c r="X1" s="96">
        <v>45525</v>
      </c>
      <c r="Y1" s="96">
        <v>45526</v>
      </c>
      <c r="Z1" s="96">
        <v>45527</v>
      </c>
      <c r="AA1" s="96">
        <v>45528</v>
      </c>
      <c r="AB1" s="96">
        <v>45529</v>
      </c>
      <c r="AC1" s="96">
        <v>45530</v>
      </c>
      <c r="AD1" s="96">
        <v>45531</v>
      </c>
      <c r="AE1" s="96">
        <v>45532</v>
      </c>
      <c r="AF1" s="96">
        <v>45533</v>
      </c>
      <c r="AG1" s="96">
        <v>45534</v>
      </c>
      <c r="AH1" s="96">
        <v>45535</v>
      </c>
    </row>
    <row r="2" spans="1:34" x14ac:dyDescent="0.3">
      <c r="A2" s="97" t="s">
        <v>62</v>
      </c>
      <c r="B2" s="98" t="s">
        <v>79</v>
      </c>
      <c r="C2" s="98"/>
      <c r="D2" s="98"/>
      <c r="E2" s="98"/>
      <c r="F2" s="98"/>
      <c r="G2" s="98"/>
      <c r="H2" s="98"/>
      <c r="I2" s="98">
        <v>25</v>
      </c>
      <c r="J2" s="98"/>
      <c r="K2" s="98"/>
      <c r="L2" s="98"/>
      <c r="M2" s="98"/>
      <c r="N2" s="98"/>
      <c r="O2" s="98"/>
      <c r="P2" s="98"/>
      <c r="Q2" s="98"/>
      <c r="R2" s="98"/>
      <c r="S2" s="98"/>
      <c r="T2" s="98"/>
      <c r="U2" s="98"/>
      <c r="V2" s="98"/>
      <c r="W2" s="98"/>
      <c r="X2" s="98"/>
      <c r="Y2" s="98"/>
      <c r="Z2" s="98"/>
      <c r="AA2" s="98"/>
      <c r="AB2" s="98"/>
      <c r="AC2" s="98"/>
      <c r="AD2" s="98"/>
      <c r="AE2" s="98"/>
      <c r="AF2" s="98"/>
      <c r="AG2" s="98"/>
      <c r="AH2" s="98"/>
    </row>
    <row r="3" spans="1:34" x14ac:dyDescent="0.3">
      <c r="A3" s="97" t="s">
        <v>62</v>
      </c>
      <c r="B3" s="98" t="s">
        <v>80</v>
      </c>
      <c r="C3" s="98"/>
      <c r="D3" s="98"/>
      <c r="E3" s="98"/>
      <c r="F3" s="98"/>
      <c r="G3" s="98"/>
      <c r="H3" s="98"/>
      <c r="I3" s="98">
        <v>25</v>
      </c>
      <c r="J3" s="98"/>
      <c r="K3" s="98"/>
      <c r="L3" s="98"/>
      <c r="M3" s="98"/>
      <c r="N3" s="98"/>
      <c r="O3" s="98"/>
      <c r="P3" s="98"/>
      <c r="Q3" s="98"/>
      <c r="R3" s="98"/>
      <c r="S3" s="98"/>
      <c r="T3" s="98"/>
      <c r="U3" s="98"/>
      <c r="V3" s="98"/>
      <c r="W3" s="98"/>
      <c r="X3" s="98"/>
      <c r="Y3" s="98"/>
      <c r="Z3" s="98"/>
      <c r="AA3" s="98"/>
      <c r="AB3" s="98"/>
      <c r="AC3" s="98"/>
      <c r="AD3" s="98"/>
      <c r="AE3" s="98"/>
      <c r="AF3" s="98"/>
      <c r="AG3" s="98"/>
      <c r="AH3" s="98"/>
    </row>
    <row r="4" spans="1:34" x14ac:dyDescent="0.3">
      <c r="A4" s="97"/>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row>
    <row r="5" spans="1:34" x14ac:dyDescent="0.3">
      <c r="A5" s="97"/>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row>
    <row r="6" spans="1:34" x14ac:dyDescent="0.3">
      <c r="A6" s="97"/>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row>
    <row r="7" spans="1:34" x14ac:dyDescent="0.3">
      <c r="A7" s="99" t="s">
        <v>78</v>
      </c>
      <c r="B7" s="99"/>
      <c r="C7" s="99"/>
      <c r="D7" s="99">
        <f>SUM(D2:D6)</f>
        <v>0</v>
      </c>
      <c r="E7" s="99">
        <f t="shared" ref="E7:AH7" si="0">SUM(E2:E6)</f>
        <v>0</v>
      </c>
      <c r="F7" s="99">
        <f t="shared" si="0"/>
        <v>0</v>
      </c>
      <c r="G7" s="99">
        <f t="shared" si="0"/>
        <v>0</v>
      </c>
      <c r="H7" s="99">
        <f t="shared" si="0"/>
        <v>0</v>
      </c>
      <c r="I7" s="99">
        <f t="shared" si="0"/>
        <v>50</v>
      </c>
      <c r="J7" s="99">
        <f t="shared" si="0"/>
        <v>0</v>
      </c>
      <c r="K7" s="99">
        <f t="shared" si="0"/>
        <v>0</v>
      </c>
      <c r="L7" s="99">
        <f t="shared" si="0"/>
        <v>0</v>
      </c>
      <c r="M7" s="99">
        <f t="shared" si="0"/>
        <v>0</v>
      </c>
      <c r="N7" s="99">
        <f t="shared" si="0"/>
        <v>0</v>
      </c>
      <c r="O7" s="99">
        <f t="shared" si="0"/>
        <v>0</v>
      </c>
      <c r="P7" s="99">
        <f t="shared" si="0"/>
        <v>0</v>
      </c>
      <c r="Q7" s="99">
        <f t="shared" si="0"/>
        <v>0</v>
      </c>
      <c r="R7" s="99">
        <f t="shared" si="0"/>
        <v>0</v>
      </c>
      <c r="S7" s="99">
        <f t="shared" si="0"/>
        <v>0</v>
      </c>
      <c r="T7" s="99">
        <f t="shared" si="0"/>
        <v>0</v>
      </c>
      <c r="U7" s="99">
        <f t="shared" si="0"/>
        <v>0</v>
      </c>
      <c r="V7" s="99">
        <f t="shared" si="0"/>
        <v>0</v>
      </c>
      <c r="W7" s="99">
        <f t="shared" si="0"/>
        <v>0</v>
      </c>
      <c r="X7" s="99">
        <f t="shared" si="0"/>
        <v>0</v>
      </c>
      <c r="Y7" s="99">
        <f t="shared" si="0"/>
        <v>0</v>
      </c>
      <c r="Z7" s="99">
        <f t="shared" si="0"/>
        <v>0</v>
      </c>
      <c r="AA7" s="99">
        <f t="shared" si="0"/>
        <v>0</v>
      </c>
      <c r="AB7" s="99">
        <f t="shared" si="0"/>
        <v>0</v>
      </c>
      <c r="AC7" s="99">
        <f t="shared" si="0"/>
        <v>0</v>
      </c>
      <c r="AD7" s="99">
        <f t="shared" si="0"/>
        <v>0</v>
      </c>
      <c r="AE7" s="99">
        <f t="shared" si="0"/>
        <v>0</v>
      </c>
      <c r="AF7" s="99">
        <f t="shared" si="0"/>
        <v>0</v>
      </c>
      <c r="AG7" s="99">
        <f t="shared" si="0"/>
        <v>0</v>
      </c>
      <c r="AH7" s="99">
        <f t="shared" si="0"/>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CA048-5D13-46CC-BAC5-FDBD99D02A31}">
  <dimension ref="A1:AG8"/>
  <sheetViews>
    <sheetView workbookViewId="0">
      <selection activeCell="B14" sqref="B14"/>
    </sheetView>
  </sheetViews>
  <sheetFormatPr defaultRowHeight="14.4" x14ac:dyDescent="0.3"/>
  <cols>
    <col min="1" max="1" width="26.44140625" bestFit="1" customWidth="1"/>
    <col min="2" max="2" width="21" bestFit="1" customWidth="1"/>
  </cols>
  <sheetData>
    <row r="1" spans="1:33" x14ac:dyDescent="0.3">
      <c r="A1" s="94" t="s">
        <v>10</v>
      </c>
      <c r="B1" s="94" t="s">
        <v>11</v>
      </c>
      <c r="C1" s="95">
        <v>45536</v>
      </c>
      <c r="D1" s="96">
        <v>45536</v>
      </c>
      <c r="E1" s="96">
        <v>45537</v>
      </c>
      <c r="F1" s="96">
        <v>45538</v>
      </c>
      <c r="G1" s="96">
        <v>45539</v>
      </c>
      <c r="H1" s="96">
        <v>45540</v>
      </c>
      <c r="I1" s="96">
        <v>45541</v>
      </c>
      <c r="J1" s="96">
        <v>45542</v>
      </c>
      <c r="K1" s="96">
        <v>45543</v>
      </c>
      <c r="L1" s="96">
        <v>45544</v>
      </c>
      <c r="M1" s="96">
        <v>45545</v>
      </c>
      <c r="N1" s="96">
        <v>45546</v>
      </c>
      <c r="O1" s="96">
        <v>45547</v>
      </c>
      <c r="P1" s="96">
        <v>45548</v>
      </c>
      <c r="Q1" s="96">
        <v>45549</v>
      </c>
      <c r="R1" s="96">
        <v>45550</v>
      </c>
      <c r="S1" s="96">
        <v>45551</v>
      </c>
      <c r="T1" s="96">
        <v>45552</v>
      </c>
      <c r="U1" s="96">
        <v>45553</v>
      </c>
      <c r="V1" s="96">
        <v>45554</v>
      </c>
      <c r="W1" s="96">
        <v>45555</v>
      </c>
      <c r="X1" s="96">
        <v>45556</v>
      </c>
      <c r="Y1" s="96">
        <v>45557</v>
      </c>
      <c r="Z1" s="96">
        <v>45558</v>
      </c>
      <c r="AA1" s="96">
        <v>45559</v>
      </c>
      <c r="AB1" s="96">
        <v>45560</v>
      </c>
      <c r="AC1" s="96">
        <v>45561</v>
      </c>
      <c r="AD1" s="96">
        <v>45562</v>
      </c>
      <c r="AE1" s="96">
        <v>45563</v>
      </c>
      <c r="AF1" s="96">
        <v>45564</v>
      </c>
      <c r="AG1" s="96">
        <v>45565</v>
      </c>
    </row>
    <row r="2" spans="1:33" x14ac:dyDescent="0.3">
      <c r="A2" s="97" t="s">
        <v>62</v>
      </c>
      <c r="B2" s="98" t="s">
        <v>79</v>
      </c>
      <c r="C2" s="98"/>
      <c r="D2" s="98"/>
      <c r="E2" s="98"/>
      <c r="F2" s="98"/>
      <c r="G2" s="98">
        <v>25</v>
      </c>
      <c r="H2" s="98">
        <v>50</v>
      </c>
      <c r="I2" s="98"/>
      <c r="J2" s="98"/>
      <c r="K2" s="98"/>
      <c r="L2" s="98"/>
      <c r="M2" s="98"/>
      <c r="N2" s="98"/>
      <c r="O2" s="98"/>
      <c r="P2" s="98"/>
      <c r="Q2" s="98"/>
      <c r="R2" s="98"/>
      <c r="S2" s="98"/>
      <c r="T2" s="98"/>
      <c r="U2" s="98"/>
      <c r="V2" s="98"/>
      <c r="W2" s="98"/>
      <c r="X2" s="98"/>
      <c r="Y2" s="98"/>
      <c r="Z2" s="98"/>
      <c r="AA2" s="98"/>
      <c r="AB2" s="98"/>
      <c r="AC2" s="98"/>
      <c r="AD2" s="98"/>
      <c r="AE2" s="98"/>
      <c r="AF2" s="98"/>
      <c r="AG2" s="98"/>
    </row>
    <row r="3" spans="1:33" x14ac:dyDescent="0.3">
      <c r="A3" s="97" t="s">
        <v>62</v>
      </c>
      <c r="B3" s="98" t="s">
        <v>80</v>
      </c>
      <c r="C3" s="98"/>
      <c r="D3" s="98"/>
      <c r="E3" s="98"/>
      <c r="F3" s="98"/>
      <c r="G3" s="98"/>
      <c r="H3" s="98"/>
      <c r="I3" s="98">
        <v>45</v>
      </c>
      <c r="J3" s="98">
        <v>45</v>
      </c>
      <c r="K3" s="98"/>
      <c r="L3" s="98"/>
      <c r="M3" s="98"/>
      <c r="N3" s="98"/>
      <c r="O3" s="98"/>
      <c r="P3" s="98"/>
      <c r="Q3" s="98"/>
      <c r="R3" s="98"/>
      <c r="S3" s="98"/>
      <c r="T3" s="98"/>
      <c r="U3" s="98"/>
      <c r="V3" s="98"/>
      <c r="W3" s="98"/>
      <c r="X3" s="98"/>
      <c r="Y3" s="98"/>
      <c r="Z3" s="98"/>
      <c r="AA3" s="98"/>
      <c r="AB3" s="98"/>
      <c r="AC3" s="98"/>
      <c r="AD3" s="98"/>
      <c r="AE3" s="98"/>
      <c r="AF3" s="98"/>
      <c r="AG3" s="98"/>
    </row>
    <row r="4" spans="1:33" x14ac:dyDescent="0.3">
      <c r="A4" s="97" t="s">
        <v>62</v>
      </c>
      <c r="B4" s="98" t="s">
        <v>80</v>
      </c>
      <c r="C4" s="98"/>
      <c r="D4" s="98"/>
      <c r="E4" s="98"/>
      <c r="F4" s="98"/>
      <c r="G4" s="98"/>
      <c r="H4" s="98"/>
      <c r="I4" s="98">
        <v>25</v>
      </c>
      <c r="J4" s="98">
        <v>25</v>
      </c>
      <c r="K4" s="98"/>
      <c r="L4" s="98"/>
      <c r="M4" s="98"/>
      <c r="N4" s="98"/>
      <c r="O4" s="98"/>
      <c r="P4" s="98"/>
      <c r="Q4" s="98"/>
      <c r="R4" s="98"/>
      <c r="S4" s="98"/>
      <c r="T4" s="98"/>
      <c r="U4" s="98"/>
      <c r="V4" s="98"/>
      <c r="W4" s="98"/>
      <c r="X4" s="98"/>
      <c r="Y4" s="98"/>
      <c r="Z4" s="98"/>
      <c r="AA4" s="98"/>
      <c r="AB4" s="98"/>
      <c r="AC4" s="98"/>
      <c r="AD4" s="98"/>
      <c r="AE4" s="98"/>
      <c r="AF4" s="98"/>
      <c r="AG4" s="98"/>
    </row>
    <row r="5" spans="1:33" x14ac:dyDescent="0.3">
      <c r="A5" s="97"/>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row>
    <row r="6" spans="1:33" x14ac:dyDescent="0.3">
      <c r="A6" s="97"/>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row>
    <row r="7" spans="1:33" x14ac:dyDescent="0.3">
      <c r="A7" s="97"/>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row>
    <row r="8" spans="1:33" x14ac:dyDescent="0.3">
      <c r="A8" s="99" t="s">
        <v>78</v>
      </c>
      <c r="B8" s="99"/>
      <c r="C8" s="99"/>
      <c r="D8" s="99">
        <f t="shared" ref="D8:AG8" si="0">SUM(D2:D7)</f>
        <v>0</v>
      </c>
      <c r="E8" s="99">
        <f t="shared" si="0"/>
        <v>0</v>
      </c>
      <c r="F8" s="99">
        <f t="shared" si="0"/>
        <v>0</v>
      </c>
      <c r="G8" s="99">
        <f t="shared" si="0"/>
        <v>25</v>
      </c>
      <c r="H8" s="99">
        <f t="shared" si="0"/>
        <v>50</v>
      </c>
      <c r="I8" s="99">
        <f t="shared" si="0"/>
        <v>70</v>
      </c>
      <c r="J8" s="99">
        <f t="shared" si="0"/>
        <v>70</v>
      </c>
      <c r="K8" s="99">
        <f t="shared" si="0"/>
        <v>0</v>
      </c>
      <c r="L8" s="99">
        <f t="shared" si="0"/>
        <v>0</v>
      </c>
      <c r="M8" s="99">
        <f t="shared" si="0"/>
        <v>0</v>
      </c>
      <c r="N8" s="99">
        <f t="shared" si="0"/>
        <v>0</v>
      </c>
      <c r="O8" s="99">
        <f t="shared" si="0"/>
        <v>0</v>
      </c>
      <c r="P8" s="99">
        <f t="shared" si="0"/>
        <v>0</v>
      </c>
      <c r="Q8" s="99">
        <f t="shared" si="0"/>
        <v>0</v>
      </c>
      <c r="R8" s="99">
        <f t="shared" si="0"/>
        <v>0</v>
      </c>
      <c r="S8" s="99">
        <f t="shared" si="0"/>
        <v>0</v>
      </c>
      <c r="T8" s="99">
        <f t="shared" si="0"/>
        <v>0</v>
      </c>
      <c r="U8" s="99">
        <f t="shared" si="0"/>
        <v>0</v>
      </c>
      <c r="V8" s="99">
        <f t="shared" si="0"/>
        <v>0</v>
      </c>
      <c r="W8" s="99">
        <f t="shared" si="0"/>
        <v>0</v>
      </c>
      <c r="X8" s="99">
        <f t="shared" si="0"/>
        <v>0</v>
      </c>
      <c r="Y8" s="99">
        <f t="shared" si="0"/>
        <v>0</v>
      </c>
      <c r="Z8" s="99">
        <f t="shared" si="0"/>
        <v>0</v>
      </c>
      <c r="AA8" s="99">
        <f t="shared" si="0"/>
        <v>0</v>
      </c>
      <c r="AB8" s="99">
        <f t="shared" si="0"/>
        <v>0</v>
      </c>
      <c r="AC8" s="99">
        <f t="shared" si="0"/>
        <v>0</v>
      </c>
      <c r="AD8" s="99">
        <f t="shared" si="0"/>
        <v>0</v>
      </c>
      <c r="AE8" s="99">
        <f t="shared" si="0"/>
        <v>0</v>
      </c>
      <c r="AF8" s="99">
        <f t="shared" si="0"/>
        <v>0</v>
      </c>
      <c r="AG8" s="99">
        <f t="shared" si="0"/>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C273C-DDD8-4594-8EB5-CEA33046F2A5}">
  <dimension ref="A1:AH8"/>
  <sheetViews>
    <sheetView workbookViewId="0">
      <selection activeCell="B14" sqref="B14"/>
    </sheetView>
  </sheetViews>
  <sheetFormatPr defaultRowHeight="14.4" x14ac:dyDescent="0.3"/>
  <cols>
    <col min="1" max="1" width="26.44140625" bestFit="1" customWidth="1"/>
    <col min="2" max="2" width="21" bestFit="1" customWidth="1"/>
  </cols>
  <sheetData>
    <row r="1" spans="1:34" x14ac:dyDescent="0.3">
      <c r="A1" s="94" t="s">
        <v>10</v>
      </c>
      <c r="B1" s="94" t="s">
        <v>11</v>
      </c>
      <c r="C1" s="95">
        <v>45566</v>
      </c>
      <c r="D1" s="96">
        <v>45566</v>
      </c>
      <c r="E1" s="96">
        <v>45567</v>
      </c>
      <c r="F1" s="96">
        <v>45568</v>
      </c>
      <c r="G1" s="96">
        <v>45569</v>
      </c>
      <c r="H1" s="96">
        <v>45570</v>
      </c>
      <c r="I1" s="96">
        <v>45571</v>
      </c>
      <c r="J1" s="96">
        <v>45572</v>
      </c>
      <c r="K1" s="96">
        <v>45573</v>
      </c>
      <c r="L1" s="96">
        <v>45574</v>
      </c>
      <c r="M1" s="96">
        <v>45575</v>
      </c>
      <c r="N1" s="96">
        <v>45576</v>
      </c>
      <c r="O1" s="96">
        <v>45577</v>
      </c>
      <c r="P1" s="96">
        <v>45578</v>
      </c>
      <c r="Q1" s="96">
        <v>45579</v>
      </c>
      <c r="R1" s="96">
        <v>45580</v>
      </c>
      <c r="S1" s="96">
        <v>45581</v>
      </c>
      <c r="T1" s="96">
        <v>45582</v>
      </c>
      <c r="U1" s="96">
        <v>45583</v>
      </c>
      <c r="V1" s="96">
        <v>45584</v>
      </c>
      <c r="W1" s="96">
        <v>45585</v>
      </c>
      <c r="X1" s="96">
        <v>45586</v>
      </c>
      <c r="Y1" s="96">
        <v>45587</v>
      </c>
      <c r="Z1" s="96">
        <v>45588</v>
      </c>
      <c r="AA1" s="96">
        <v>45589</v>
      </c>
      <c r="AB1" s="96">
        <v>45590</v>
      </c>
      <c r="AC1" s="96">
        <v>45591</v>
      </c>
      <c r="AD1" s="96">
        <v>45592</v>
      </c>
      <c r="AE1" s="96">
        <v>45593</v>
      </c>
      <c r="AF1" s="96">
        <v>45594</v>
      </c>
      <c r="AG1" s="96">
        <v>45595</v>
      </c>
      <c r="AH1" s="96">
        <v>45596</v>
      </c>
    </row>
    <row r="2" spans="1:34" x14ac:dyDescent="0.3">
      <c r="A2" s="97"/>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row>
    <row r="3" spans="1:34" x14ac:dyDescent="0.3">
      <c r="A3" s="97"/>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row>
    <row r="4" spans="1:34" x14ac:dyDescent="0.3">
      <c r="A4" s="97"/>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row>
    <row r="5" spans="1:34" x14ac:dyDescent="0.3">
      <c r="A5" s="97"/>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row>
    <row r="6" spans="1:34" x14ac:dyDescent="0.3">
      <c r="A6" s="97"/>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row>
    <row r="7" spans="1:34" x14ac:dyDescent="0.3">
      <c r="A7" s="97"/>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row>
    <row r="8" spans="1:34" x14ac:dyDescent="0.3">
      <c r="A8" s="99" t="s">
        <v>78</v>
      </c>
      <c r="B8" s="99"/>
      <c r="C8" s="99"/>
      <c r="D8" s="99">
        <f t="shared" ref="D8:X8" si="0">SUM(D2:D7)</f>
        <v>0</v>
      </c>
      <c r="E8" s="99">
        <f t="shared" si="0"/>
        <v>0</v>
      </c>
      <c r="F8" s="99">
        <f t="shared" si="0"/>
        <v>0</v>
      </c>
      <c r="G8" s="99">
        <f t="shared" si="0"/>
        <v>0</v>
      </c>
      <c r="H8" s="99">
        <f t="shared" si="0"/>
        <v>0</v>
      </c>
      <c r="I8" s="99">
        <f t="shared" si="0"/>
        <v>0</v>
      </c>
      <c r="J8" s="99">
        <f t="shared" si="0"/>
        <v>0</v>
      </c>
      <c r="K8" s="99">
        <f t="shared" si="0"/>
        <v>0</v>
      </c>
      <c r="L8" s="99">
        <f t="shared" si="0"/>
        <v>0</v>
      </c>
      <c r="M8" s="99">
        <f t="shared" si="0"/>
        <v>0</v>
      </c>
      <c r="N8" s="99">
        <f t="shared" si="0"/>
        <v>0</v>
      </c>
      <c r="O8" s="99">
        <f t="shared" si="0"/>
        <v>0</v>
      </c>
      <c r="P8" s="99">
        <f t="shared" si="0"/>
        <v>0</v>
      </c>
      <c r="Q8" s="99">
        <f t="shared" si="0"/>
        <v>0</v>
      </c>
      <c r="R8" s="99">
        <f t="shared" si="0"/>
        <v>0</v>
      </c>
      <c r="S8" s="99">
        <f t="shared" si="0"/>
        <v>0</v>
      </c>
      <c r="T8" s="99">
        <f t="shared" si="0"/>
        <v>0</v>
      </c>
      <c r="U8" s="99">
        <f t="shared" si="0"/>
        <v>0</v>
      </c>
      <c r="V8" s="99">
        <f t="shared" si="0"/>
        <v>0</v>
      </c>
      <c r="W8" s="99">
        <f t="shared" si="0"/>
        <v>0</v>
      </c>
      <c r="X8" s="99">
        <f t="shared" si="0"/>
        <v>0</v>
      </c>
      <c r="Y8" s="99">
        <f t="shared" ref="Y8:AH8" si="1">SUM(Y2:Y7)</f>
        <v>0</v>
      </c>
      <c r="Z8" s="99">
        <f t="shared" si="1"/>
        <v>0</v>
      </c>
      <c r="AA8" s="99">
        <f t="shared" si="1"/>
        <v>0</v>
      </c>
      <c r="AB8" s="99">
        <f t="shared" si="1"/>
        <v>0</v>
      </c>
      <c r="AC8" s="99">
        <f t="shared" si="1"/>
        <v>0</v>
      </c>
      <c r="AD8" s="99">
        <f t="shared" si="1"/>
        <v>0</v>
      </c>
      <c r="AE8" s="99">
        <f t="shared" si="1"/>
        <v>0</v>
      </c>
      <c r="AF8" s="99">
        <f t="shared" si="1"/>
        <v>0</v>
      </c>
      <c r="AG8" s="99">
        <f t="shared" si="1"/>
        <v>0</v>
      </c>
      <c r="AH8" s="99">
        <f t="shared" si="1"/>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8"?>
<ct:contentTypeSchema xmlns:ct="http://schemas.microsoft.com/office/2006/metadata/contentType" xmlns:ma="http://schemas.microsoft.com/office/2006/metadata/properties/metaAttributes" ct:_="" ma:_="" ma:contentTypeName="Document" ma:contentTypeID="0x0101007FC8DE9CD8F9204E9B8036D34F2578FF" ma:contentTypeVersion="4" ma:contentTypeDescription="Create a new document." ma:contentTypeScope="" ma:versionID="181bea01305160c39fedab0964dd9b69">
  <xsd:schema xmlns:xsd="http://www.w3.org/2001/XMLSchema" xmlns:xs="http://www.w3.org/2001/XMLSchema" xmlns:p="http://schemas.microsoft.com/office/2006/metadata/properties" xmlns:ns2="16bca517-34fe-46f6-a2d4-ad330008f78e" xmlns:ns3="6f7449f5-4d0d-4197-bab5-c42b304a4bc3" targetNamespace="http://schemas.microsoft.com/office/2006/metadata/properties" ma:root="true" ma:fieldsID="3a7e58c6580d6b0492e26e5b8f886fb0" ns2:_="" ns3:_="">
    <xsd:import namespace="16bca517-34fe-46f6-a2d4-ad330008f78e"/>
    <xsd:import namespace="6f7449f5-4d0d-4197-bab5-c42b304a4b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ca517-34fe-46f6-a2d4-ad330008f7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7449f5-4d0d-4197-bab5-c42b304a4bc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DE7D72-56B6-490D-86D9-BD8DCE8781A1}">
  <ds:schemaRefs>
    <ds:schemaRef ds:uri="http://schemas.microsoft.com/sharepoint/v3/contenttype/forms"/>
  </ds:schemaRefs>
</ds:datastoreItem>
</file>

<file path=customXml/itemProps2.xml><?xml version="1.0" encoding="utf-8"?>
<ds:datastoreItem xmlns:ds="http://schemas.openxmlformats.org/officeDocument/2006/customXml" ds:itemID="{2D506414-B588-4B45-9827-05492524CB0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468E949-ED1E-469D-8D7A-67A6F0D0B9EF}">
  <ds:schemaRefs>
    <ds:schemaRef ds:uri="http://schemas.microsoft.com/PowerBIAddIn"/>
  </ds:schemaRefs>
</ds:datastoreItem>
</file>

<file path=customXml/itemProps4.xml><?xml version="1.0" encoding="utf-8"?>
<ds:datastoreItem xmlns:ds="http://schemas.openxmlformats.org/officeDocument/2006/customXml" ds:itemID="{7D7F3B6B-1A0C-45F4-BA56-97FD98F87B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bca517-34fe-46f6-a2d4-ad330008f78e"/>
    <ds:schemaRef ds:uri="6f7449f5-4d0d-4197-bab5-c42b304a4b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IOU Excess Resources Report</vt:lpstr>
      <vt:lpstr>Daily Imports</vt:lpstr>
      <vt:lpstr>June</vt:lpstr>
      <vt:lpstr>July</vt:lpstr>
      <vt:lpstr>August</vt:lpstr>
      <vt:lpstr>September</vt:lpstr>
      <vt:lpstr>October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Perry, Michael</dc:creator>
  <cp:keywords/>
  <dc:description/>
  <cp:lastModifiedBy>Pasquito, Joe J - Mktg Affil-E&amp;FP</cp:lastModifiedBy>
  <cp:revision/>
  <dcterms:created xsi:type="dcterms:W3CDTF">2021-04-08T22:24:45Z</dcterms:created>
  <dcterms:modified xsi:type="dcterms:W3CDTF">2024-09-12T17:44:48Z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0x0101007FC8DE9CD8F9204E9B8036D34F2578FF</vt:lpwstr>
  </property>
</Properties>
</file>