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H:\RA Compliance\RA Compliance Filings\2022 Month-Ahead RA Compliance Filing\2022-10 MA October\T30 Files\"/>
    </mc:Choice>
  </mc:AlternateContent>
  <xr:revisionPtr revIDLastSave="0" documentId="13_ncr:1_{C5067671-E93D-4E67-8FCB-8CED6E06A0B9}" xr6:coauthVersionLast="46" xr6:coauthVersionMax="46" xr10:uidLastSave="{00000000-0000-0000-0000-000000000000}"/>
  <bookViews>
    <workbookView xWindow="-120" yWindow="-120" windowWidth="29040" windowHeight="1584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3" l="1"/>
  <c r="G33" i="3"/>
  <c r="H33" i="3" l="1"/>
  <c r="H21" i="3" s="1"/>
  <c r="F33" i="3"/>
  <c r="F21" i="3" s="1"/>
  <c r="E33" i="3"/>
  <c r="E21" i="3" s="1"/>
  <c r="D33" i="3"/>
  <c r="D21" i="3" s="1"/>
  <c r="H40" i="3" l="1"/>
  <c r="G40" i="3"/>
  <c r="F40" i="3"/>
  <c r="E40" i="3"/>
  <c r="D40" i="3"/>
  <c r="H37" i="3"/>
  <c r="H39" i="3" s="1"/>
  <c r="G37" i="3"/>
  <c r="F37" i="3"/>
  <c r="E37" i="3"/>
  <c r="D37" i="3"/>
  <c r="F42" i="3" l="1"/>
  <c r="E42" i="3"/>
  <c r="G42" i="3"/>
  <c r="H42" i="3"/>
  <c r="D39" i="3"/>
  <c r="D41" i="3" s="1"/>
  <c r="F39" i="3"/>
  <c r="F41" i="3" s="1"/>
  <c r="E39" i="3"/>
  <c r="E41" i="3" s="1"/>
  <c r="G39" i="3"/>
  <c r="G41" i="3" s="1"/>
  <c r="D42" i="3"/>
  <c r="H41" i="3" l="1"/>
</calcChain>
</file>

<file path=xl/sharedStrings.xml><?xml version="1.0" encoding="utf-8"?>
<sst xmlns="http://schemas.openxmlformats.org/spreadsheetml/2006/main" count="58" uniqueCount="52">
  <si>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</si>
  <si>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</si>
  <si>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</si>
  <si>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</si>
  <si>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</si>
  <si>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</si>
  <si>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</si>
  <si>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2. Excess Resources from IOU Portfolio Above 15% PRM</t>
    </r>
    <r>
      <rPr>
        <sz val="11"/>
        <color theme="1"/>
        <rFont val="Calibri"/>
        <family val="2"/>
        <scheme val="minor"/>
      </rPr>
      <t>: Report any additional "excess resources" above the IOU's 15% PRM requirement being applied to CAM for each month.</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</si>
  <si>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</si>
  <si>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</si>
  <si>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</si>
  <si>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Total resources available as incremental above 15% RA requirement (i.e., progress toward the IOU's incremental effective PRM target)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</si>
  <si>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</si>
  <si>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</si>
  <si>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</si>
  <si>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</si>
  <si>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</si>
  <si>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</si>
  <si>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</si>
  <si>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</si>
  <si>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</si>
  <si>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2. Excess Resources from IOU Portfolio Above 15% PRM</t>
  </si>
  <si>
    <t>SUBTOTAL SUPPLY-side Excess Procurement</t>
  </si>
  <si>
    <t>3. Demand-Side Emergency Reliability OIR Procurement</t>
  </si>
  <si>
    <t>Indicate subcategories of resource, if applicable</t>
  </si>
  <si>
    <t>MW reported</t>
  </si>
  <si>
    <t>ELRP Enrollment</t>
  </si>
  <si>
    <t xml:space="preserve">Other </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</si>
  <si>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</si>
  <si>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</si>
  <si>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</si>
  <si>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</si>
  <si>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</si>
  <si>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</si>
  <si>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</si>
  <si>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</si>
  <si>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</si>
  <si>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</si>
  <si>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</si>
  <si>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</si>
  <si>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Southern California Edison</t>
  </si>
  <si>
    <t>Business and Residential</t>
  </si>
  <si>
    <t>Virtual Power Plan (VPP)</t>
  </si>
  <si>
    <t>Excess above 15% PRM</t>
  </si>
  <si>
    <t>Reliability OIR Procurement</t>
  </si>
  <si>
    <t>D.21-12-015</t>
  </si>
  <si>
    <t>Proxy RA</t>
  </si>
  <si>
    <t>Reliability OIR Procurement (w/o IARs)</t>
  </si>
  <si>
    <t>Excess above 15% PRM (Proxy RA)</t>
  </si>
  <si>
    <t>Reliability OIR Procurement (with IARs)</t>
  </si>
  <si>
    <t>4415-E, 4767-E, 4787-E, 4811-E, 4797-E</t>
  </si>
  <si>
    <t xml:space="preserve"> Proxy 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</si>
</sst>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43" fontId="8" fillId="0" borderId="0" applyFont="0" applyFill="0" applyBorder="0" applyAlignment="0" applyProtection="0"/>
  </cellStyleXfs>
  <cellXfs count="114">
    <xf numFmtId="0" fontId="0" fillId="0" borderId="0" xfId="0"/>
    <xf numFmtId="0" fontId="0" fillId="0" borderId="0" xfId="0" applyAlignment="1">
      <alignment wrapText="1"/>
    </xf>
    <xf numFmtId="0" fontId="1" fillId="0" borderId="0" xfId="0" applyFont="1"/>
    <xf numFmtId="0" fontId="0" fillId="0" borderId="7" xfId="0" applyBorder="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0" fillId="0" borderId="0" xfId="0" applyFill="1"/>
    <xf numFmtId="0" fontId="3" fillId="0" borderId="0" xfId="0" applyFont="1"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0" xfId="0" applyFill="1" applyBorder="1"/>
    <xf numFmtId="0" fontId="3" fillId="0" borderId="0" xfId="0" applyFont="1" applyFill="1" applyBorder="1"/>
    <xf numFmtId="0" fontId="0" fillId="0" borderId="24" xfId="0" applyBorder="1"/>
    <xf numFmtId="0" fontId="0" fillId="0" borderId="24" xfId="0" applyFill="1" applyBorder="1"/>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0" fillId="0" borderId="4" xfId="0" applyBorder="1"/>
    <xf numFmtId="0" fontId="3" fillId="9" borderId="36" xfId="0" applyFont="1" applyFill="1" applyBorder="1"/>
    <xf numFmtId="0" fontId="0" fillId="0" borderId="4" xfId="0" applyBorder="1" applyAlignment="1">
      <alignment horizontal="left"/>
    </xf>
    <xf numFmtId="0" fontId="3" fillId="0" borderId="7" xfId="0" applyFont="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Fill="1" applyBorder="1" applyAlignment="1">
      <alignment horizontal="right"/>
    </xf>
    <xf numFmtId="0" fontId="6" fillId="0" borderId="0" xfId="0" applyFont="1" applyFill="1" applyBorder="1" applyAlignment="1">
      <alignment horizontal="right"/>
    </xf>
    <xf numFmtId="0" fontId="0" fillId="0" borderId="20" xfId="0" applyFont="1" applyBorder="1" applyAlignment="1">
      <alignment horizontal="center"/>
    </xf>
    <xf numFmtId="0" fontId="0" fillId="0" borderId="21" xfId="0" applyFont="1"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Fill="1" applyBorder="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3" fontId="0" fillId="0" borderId="19" xfId="0" applyNumberFormat="1" applyBorder="1" applyAlignment="1">
      <alignment horizontal="right"/>
    </xf>
    <xf numFmtId="0" fontId="0" fillId="0" borderId="25" xfId="0" applyFont="1"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Font="1" applyBorder="1" applyAlignment="1">
      <alignment horizontal="center"/>
    </xf>
    <xf numFmtId="0" fontId="0" fillId="0" borderId="23" xfId="0" applyBorder="1"/>
    <xf numFmtId="43" fontId="0" fillId="0" borderId="4" xfId="1" applyFont="1" applyBorder="1" applyAlignment="1">
      <alignment horizontal="center"/>
    </xf>
    <xf numFmtId="43" fontId="0" fillId="0" borderId="0" xfId="1" applyFont="1" applyAlignment="1">
      <alignment horizontal="center"/>
    </xf>
    <xf numFmtId="43" fontId="0" fillId="0" borderId="5" xfId="1" applyFont="1" applyBorder="1" applyAlignment="1">
      <alignment horizontal="center"/>
    </xf>
    <xf numFmtId="0" fontId="0" fillId="0" borderId="23" xfId="0" applyBorder="1" applyAlignment="1">
      <alignment horizontal="left"/>
    </xf>
    <xf numFmtId="0" fontId="0" fillId="0" borderId="23" xfId="0" applyBorder="1" applyAlignment="1">
      <alignment horizontal="left" indent="3"/>
    </xf>
    <xf numFmtId="164" fontId="0" fillId="5" borderId="6" xfId="0" applyNumberFormat="1" applyFill="1" applyBorder="1" applyAlignment="1">
      <alignment horizontal="right"/>
    </xf>
    <xf numFmtId="164" fontId="0" fillId="5" borderId="2" xfId="0" applyNumberFormat="1" applyFill="1" applyBorder="1" applyAlignment="1">
      <alignment horizontal="right"/>
    </xf>
    <xf numFmtId="43" fontId="0" fillId="0" borderId="0" xfId="1" applyFont="1" applyBorder="1" applyAlignment="1">
      <alignment horizontal="center"/>
    </xf>
    <xf numFmtId="0" fontId="2" fillId="0" borderId="7" xfId="0" applyFont="1" applyBorder="1"/>
    <xf numFmtId="3" fontId="1" fillId="9" borderId="36" xfId="0" applyNumberFormat="1" applyFont="1" applyFill="1" applyBorder="1" applyAlignment="1">
      <alignment horizontal="center"/>
    </xf>
    <xf numFmtId="43" fontId="9" fillId="0" borderId="5" xfId="1" applyFont="1" applyBorder="1" applyAlignment="1">
      <alignment horizontal="center"/>
    </xf>
    <xf numFmtId="43" fontId="10" fillId="0" borderId="0" xfId="1" applyFont="1" applyAlignment="1">
      <alignment horizontal="center"/>
    </xf>
    <xf numFmtId="0" fontId="2" fillId="0" borderId="24" xfId="0" applyFont="1" applyBorder="1"/>
    <xf numFmtId="164" fontId="0" fillId="5" borderId="29" xfId="1" applyNumberFormat="1" applyFont="1" applyFill="1" applyBorder="1" applyAlignment="1">
      <alignment horizontal="right"/>
    </xf>
    <xf numFmtId="164" fontId="0" fillId="0" borderId="0" xfId="1" applyNumberFormat="1" applyFont="1" applyAlignment="1">
      <alignment horizontal="center"/>
    </xf>
    <xf numFmtId="0" fontId="0" fillId="0" borderId="24" xfId="0" applyFont="1" applyBorder="1"/>
    <xf numFmtId="0" fontId="0" fillId="2" borderId="42" xfId="0" applyFont="1" applyFill="1" applyBorder="1" applyAlignment="1">
      <alignment horizontal="left" vertical="top" wrapText="1"/>
    </xf>
    <xf numFmtId="0" fontId="0" fillId="2" borderId="43"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1" xfId="0" applyFont="1" applyFill="1" applyBorder="1" applyAlignment="1">
      <alignment horizontal="center" wrapText="1"/>
    </xf>
    <xf numFmtId="0" fontId="0" fillId="2" borderId="25"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B1:J61"/>
  <sheetViews>
    <sheetView tabSelected="1" topLeftCell="A7" zoomScale="85" zoomScaleNormal="85" workbookViewId="0">
      <selection activeCell="H28" sqref="H28"/>
    </sheetView>
  </sheetViews>
  <sheetFormatPr defaultRowHeight="15" x14ac:dyDescent="0.25"/>
  <cols>
    <col min="1" max="1" width="6.7109375" customWidth="1"/>
    <col min="2" max="2" width="51.42578125" customWidth="1"/>
    <col min="3" max="3" width="49" customWidth="1"/>
    <col min="4" max="8" width="8.28515625" customWidth="1"/>
    <col min="9" max="9" width="37" customWidth="1"/>
    <col min="10" max="10" width="81.28515625" customWidth="1"/>
  </cols>
  <sheetData>
    <row r="1" spans="2:10" ht="15.75" thickBot="1" x14ac:dyDescent="0.3"/>
    <row r="2" spans="2:10" ht="24" thickBot="1" x14ac:dyDescent="0.3">
      <c r="B2" s="87" t="s">
        <v>0</v>
      </c>
      <c r="C2" s="88"/>
      <c r="D2" s="43"/>
      <c r="E2" s="43"/>
      <c r="G2" s="2"/>
      <c r="I2" s="8"/>
      <c r="J2" s="8"/>
    </row>
    <row r="3" spans="2:10" ht="15.75" thickBot="1" x14ac:dyDescent="0.3">
      <c r="I3" s="8"/>
      <c r="J3" s="8"/>
    </row>
    <row r="4" spans="2:10" x14ac:dyDescent="0.25">
      <c r="B4" s="5" t="s">
        <v>1</v>
      </c>
      <c r="C4" s="34" t="s">
        <v>40</v>
      </c>
    </row>
    <row r="5" spans="2:10" x14ac:dyDescent="0.25">
      <c r="B5" s="6" t="s">
        <v>2</v>
      </c>
      <c r="C5" s="35">
        <v>900</v>
      </c>
    </row>
    <row r="6" spans="2:10" ht="15.75" thickBot="1" x14ac:dyDescent="0.3">
      <c r="B6" s="7" t="s">
        <v>3</v>
      </c>
      <c r="C6" s="65">
        <v>44805</v>
      </c>
    </row>
    <row r="7" spans="2:10" ht="15.75" thickBot="1" x14ac:dyDescent="0.3"/>
    <row r="8" spans="2:10" ht="15" customHeight="1" x14ac:dyDescent="0.25">
      <c r="B8" s="89" t="s">
        <v>4</v>
      </c>
      <c r="C8" s="90"/>
    </row>
    <row r="9" spans="2:10" ht="15" customHeight="1" x14ac:dyDescent="0.25">
      <c r="B9" s="83" t="s">
        <v>5</v>
      </c>
      <c r="C9" s="84"/>
    </row>
    <row r="10" spans="2:10" ht="15" customHeight="1" x14ac:dyDescent="0.25">
      <c r="B10" s="85"/>
      <c r="C10" s="86"/>
    </row>
    <row r="11" spans="2:10" ht="15" customHeight="1" x14ac:dyDescent="0.25">
      <c r="B11" s="85" t="s">
        <v>6</v>
      </c>
      <c r="C11" s="86"/>
    </row>
    <row r="12" spans="2:10" ht="15" customHeight="1" x14ac:dyDescent="0.25">
      <c r="B12" s="85"/>
      <c r="C12" s="86"/>
    </row>
    <row r="13" spans="2:10" ht="15" customHeight="1" x14ac:dyDescent="0.25">
      <c r="B13" s="85"/>
      <c r="C13" s="86"/>
    </row>
    <row r="14" spans="2:10" ht="15" customHeight="1" x14ac:dyDescent="0.25">
      <c r="B14" s="85" t="s">
        <v>7</v>
      </c>
      <c r="C14" s="86"/>
    </row>
    <row r="15" spans="2:10" x14ac:dyDescent="0.25">
      <c r="B15" s="85"/>
      <c r="C15" s="86"/>
    </row>
    <row r="16" spans="2:10" ht="15" customHeight="1" x14ac:dyDescent="0.25">
      <c r="B16" s="85" t="s">
        <v>8</v>
      </c>
      <c r="C16" s="86"/>
    </row>
    <row r="17" spans="2:10" ht="15" customHeight="1" thickBot="1" x14ac:dyDescent="0.3">
      <c r="B17" s="92"/>
      <c r="C17" s="93"/>
    </row>
    <row r="19" spans="2:10" ht="19.5" thickBot="1" x14ac:dyDescent="0.35">
      <c r="C19" s="4" t="s">
        <v>9</v>
      </c>
    </row>
    <row r="20" spans="2:10" ht="16.5" thickBot="1" x14ac:dyDescent="0.3">
      <c r="C20" s="59"/>
      <c r="D20" s="30">
        <v>44713</v>
      </c>
      <c r="E20" s="19">
        <v>44743</v>
      </c>
      <c r="F20" s="19">
        <v>44774</v>
      </c>
      <c r="G20" s="19">
        <v>44805</v>
      </c>
      <c r="H20" s="60">
        <v>44835</v>
      </c>
    </row>
    <row r="21" spans="2:10" x14ac:dyDescent="0.25">
      <c r="C21" s="62" t="s">
        <v>10</v>
      </c>
      <c r="D21" s="61">
        <f>D33-D27-D28-D32</f>
        <v>889.82</v>
      </c>
      <c r="E21" s="61">
        <f>E33-E27-E28-E32</f>
        <v>1184.54</v>
      </c>
      <c r="F21" s="61">
        <f>F33-F27-F28-F32</f>
        <v>876.64</v>
      </c>
      <c r="G21" s="61">
        <f>G33-G27-G28-G32-G29</f>
        <v>458.78</v>
      </c>
      <c r="H21" s="61">
        <f>H33-H27-H28-H32</f>
        <v>403.12</v>
      </c>
    </row>
    <row r="23" spans="2:10" ht="19.5" thickBot="1" x14ac:dyDescent="0.35">
      <c r="B23" s="4" t="s">
        <v>11</v>
      </c>
      <c r="C23" s="4"/>
    </row>
    <row r="24" spans="2:10" ht="32.25" thickBot="1" x14ac:dyDescent="0.3">
      <c r="B24" s="18" t="s">
        <v>12</v>
      </c>
      <c r="C24" s="23" t="s">
        <v>13</v>
      </c>
      <c r="D24" s="30">
        <v>44713</v>
      </c>
      <c r="E24" s="19">
        <v>44743</v>
      </c>
      <c r="F24" s="19">
        <v>44774</v>
      </c>
      <c r="G24" s="19">
        <v>44805</v>
      </c>
      <c r="H24" s="31">
        <v>44835</v>
      </c>
      <c r="I24" s="29" t="s">
        <v>14</v>
      </c>
      <c r="J24" s="20" t="s">
        <v>15</v>
      </c>
    </row>
    <row r="25" spans="2:10" ht="29.25" customHeight="1" x14ac:dyDescent="0.25">
      <c r="B25" s="45" t="s">
        <v>16</v>
      </c>
      <c r="C25" s="64" t="s">
        <v>17</v>
      </c>
      <c r="D25" s="91" t="s">
        <v>18</v>
      </c>
      <c r="E25" s="91"/>
      <c r="F25" s="91"/>
      <c r="G25" s="91"/>
      <c r="H25" s="91"/>
      <c r="I25" s="44" t="s">
        <v>19</v>
      </c>
      <c r="J25" s="46" t="s">
        <v>20</v>
      </c>
    </row>
    <row r="26" spans="2:10" s="8" customFormat="1" x14ac:dyDescent="0.25">
      <c r="B26" s="66" t="s">
        <v>44</v>
      </c>
      <c r="C26" s="24"/>
      <c r="D26" s="67">
        <v>301.37</v>
      </c>
      <c r="E26" s="68">
        <v>543.47</v>
      </c>
      <c r="F26" s="81">
        <v>559.88</v>
      </c>
      <c r="G26" s="68">
        <v>458.78</v>
      </c>
      <c r="H26" s="69">
        <v>403.12</v>
      </c>
      <c r="I26" s="75" t="s">
        <v>50</v>
      </c>
      <c r="J26" s="17"/>
    </row>
    <row r="27" spans="2:10" s="8" customFormat="1" ht="15.75" customHeight="1" x14ac:dyDescent="0.25">
      <c r="B27" s="66" t="s">
        <v>46</v>
      </c>
      <c r="C27" s="24"/>
      <c r="D27" s="67"/>
      <c r="E27" s="68"/>
      <c r="F27" s="68"/>
      <c r="G27" s="68">
        <v>195</v>
      </c>
      <c r="H27" s="69">
        <v>56.03</v>
      </c>
      <c r="I27" s="75" t="s">
        <v>45</v>
      </c>
      <c r="J27" s="17"/>
    </row>
    <row r="28" spans="2:10" s="8" customFormat="1" ht="15.75" customHeight="1" x14ac:dyDescent="0.25">
      <c r="B28" s="66" t="s">
        <v>47</v>
      </c>
      <c r="C28" s="24"/>
      <c r="D28" s="67"/>
      <c r="E28" s="68"/>
      <c r="F28" s="68"/>
      <c r="G28" s="78">
        <v>35</v>
      </c>
      <c r="H28" s="77"/>
      <c r="I28" s="75" t="s">
        <v>45</v>
      </c>
      <c r="J28" s="17"/>
    </row>
    <row r="29" spans="2:10" s="8" customFormat="1" ht="15.75" customHeight="1" x14ac:dyDescent="0.25">
      <c r="B29" s="66" t="s">
        <v>49</v>
      </c>
      <c r="C29" s="24"/>
      <c r="D29" s="67"/>
      <c r="E29" s="68"/>
      <c r="F29" s="68"/>
      <c r="G29" s="78">
        <v>75</v>
      </c>
      <c r="H29" s="77"/>
      <c r="I29" s="75" t="s">
        <v>45</v>
      </c>
      <c r="J29" s="17"/>
    </row>
    <row r="30" spans="2:10" s="8" customFormat="1" ht="15" customHeight="1" x14ac:dyDescent="0.25">
      <c r="B30" s="36" t="s">
        <v>21</v>
      </c>
      <c r="C30" s="37"/>
      <c r="D30" s="100" t="s">
        <v>18</v>
      </c>
      <c r="E30" s="101"/>
      <c r="F30" s="101"/>
      <c r="G30" s="101"/>
      <c r="H30" s="102"/>
      <c r="I30" s="38"/>
      <c r="J30" s="39"/>
    </row>
    <row r="31" spans="2:10" s="8" customFormat="1" ht="15" customHeight="1" x14ac:dyDescent="0.25">
      <c r="B31" s="70" t="s">
        <v>43</v>
      </c>
      <c r="C31" s="24"/>
      <c r="D31" s="67">
        <v>588.45000000000005</v>
      </c>
      <c r="E31" s="68">
        <v>641.06999999999994</v>
      </c>
      <c r="F31" s="68">
        <v>316.76</v>
      </c>
      <c r="G31" s="68"/>
      <c r="H31" s="74"/>
      <c r="I31" s="3"/>
      <c r="J31" s="79"/>
    </row>
    <row r="32" spans="2:10" s="8" customFormat="1" ht="15" customHeight="1" x14ac:dyDescent="0.25">
      <c r="B32" s="70" t="s">
        <v>48</v>
      </c>
      <c r="C32" s="24"/>
      <c r="D32" s="67"/>
      <c r="E32" s="68"/>
      <c r="F32" s="68"/>
      <c r="G32" s="68">
        <v>200</v>
      </c>
      <c r="H32" s="68">
        <v>200</v>
      </c>
      <c r="I32" s="3"/>
      <c r="J32" s="82" t="s">
        <v>51</v>
      </c>
    </row>
    <row r="33" spans="2:10" ht="15.75" thickBot="1" x14ac:dyDescent="0.3">
      <c r="B33" s="21" t="s">
        <v>22</v>
      </c>
      <c r="C33" s="25"/>
      <c r="D33" s="76">
        <f>SUM(D26:D28)+SUM(D31:D32)</f>
        <v>889.82</v>
      </c>
      <c r="E33" s="76">
        <f t="shared" ref="E33:H33" si="0">SUM(E26:E28)+SUM(E31:E32)</f>
        <v>1184.54</v>
      </c>
      <c r="F33" s="76">
        <f t="shared" si="0"/>
        <v>876.64</v>
      </c>
      <c r="G33" s="76">
        <f>SUM(G26:G29)+SUM(G31:G32)</f>
        <v>963.78</v>
      </c>
      <c r="H33" s="76">
        <f t="shared" si="0"/>
        <v>659.15</v>
      </c>
      <c r="I33" s="28"/>
      <c r="J33" s="22"/>
    </row>
    <row r="34" spans="2:10" ht="15" customHeight="1" x14ac:dyDescent="0.25">
      <c r="B34" s="40" t="s">
        <v>23</v>
      </c>
      <c r="C34" s="63" t="s">
        <v>24</v>
      </c>
      <c r="D34" s="103" t="s">
        <v>25</v>
      </c>
      <c r="E34" s="104"/>
      <c r="F34" s="104"/>
      <c r="G34" s="104"/>
      <c r="H34" s="105"/>
      <c r="I34" s="41"/>
      <c r="J34" s="42"/>
    </row>
    <row r="35" spans="2:10" x14ac:dyDescent="0.25">
      <c r="B35" s="71" t="s">
        <v>26</v>
      </c>
      <c r="C35" s="26" t="s">
        <v>41</v>
      </c>
      <c r="D35" s="67">
        <v>113.92</v>
      </c>
      <c r="E35" s="68">
        <v>110.8</v>
      </c>
      <c r="F35" s="68">
        <v>107.14</v>
      </c>
      <c r="G35" s="68">
        <v>103.78</v>
      </c>
      <c r="H35" s="69">
        <v>99.83</v>
      </c>
      <c r="I35" s="27" t="s">
        <v>45</v>
      </c>
      <c r="J35" s="16"/>
    </row>
    <row r="36" spans="2:10" x14ac:dyDescent="0.25">
      <c r="B36" s="71" t="s">
        <v>27</v>
      </c>
      <c r="C36" s="26" t="s">
        <v>42</v>
      </c>
      <c r="D36" s="67">
        <v>2.5</v>
      </c>
      <c r="E36" s="68">
        <v>2.5</v>
      </c>
      <c r="F36" s="68">
        <v>2.5</v>
      </c>
      <c r="G36" s="68">
        <v>2.5</v>
      </c>
      <c r="H36" s="69">
        <v>2.5</v>
      </c>
      <c r="I36" s="27" t="s">
        <v>45</v>
      </c>
      <c r="J36" s="16"/>
    </row>
    <row r="37" spans="2:10" ht="15.75" thickBot="1" x14ac:dyDescent="0.3">
      <c r="B37" s="21" t="s">
        <v>28</v>
      </c>
      <c r="C37" s="25"/>
      <c r="D37" s="47">
        <f>SUM(D35:D36)</f>
        <v>116.42</v>
      </c>
      <c r="E37" s="48">
        <f>SUM(E35:E36)</f>
        <v>113.3</v>
      </c>
      <c r="F37" s="48">
        <f>SUM(F35:F36)</f>
        <v>109.64</v>
      </c>
      <c r="G37" s="48">
        <f>SUM(G35:G36)</f>
        <v>106.28</v>
      </c>
      <c r="H37" s="49">
        <f>SUM(H35:H36)</f>
        <v>102.33</v>
      </c>
      <c r="I37" s="28"/>
      <c r="J37" s="22"/>
    </row>
    <row r="38" spans="2:10" s="14" customFormat="1" ht="15.75" thickBot="1" x14ac:dyDescent="0.3">
      <c r="B38" s="33"/>
      <c r="C38" s="15"/>
      <c r="D38" s="32"/>
      <c r="E38" s="32"/>
      <c r="F38" s="32"/>
      <c r="G38" s="32"/>
      <c r="H38" s="32"/>
    </row>
    <row r="39" spans="2:10" x14ac:dyDescent="0.25">
      <c r="B39" s="106" t="s">
        <v>29</v>
      </c>
      <c r="C39" s="107"/>
      <c r="D39" s="50">
        <f>D33+D37</f>
        <v>1006.24</v>
      </c>
      <c r="E39" s="51">
        <f>E33+E37</f>
        <v>1297.8399999999999</v>
      </c>
      <c r="F39" s="51">
        <f>F33+F37</f>
        <v>986.28</v>
      </c>
      <c r="G39" s="51">
        <f>G33+G37</f>
        <v>1070.06</v>
      </c>
      <c r="H39" s="52">
        <f>H33+H37</f>
        <v>761.48</v>
      </c>
      <c r="I39" s="9" t="s">
        <v>30</v>
      </c>
      <c r="J39" s="14"/>
    </row>
    <row r="40" spans="2:10" x14ac:dyDescent="0.25">
      <c r="B40" s="108" t="s">
        <v>31</v>
      </c>
      <c r="C40" s="109"/>
      <c r="D40" s="53">
        <f>$C$5</f>
        <v>900</v>
      </c>
      <c r="E40" s="54">
        <f>$C$5</f>
        <v>900</v>
      </c>
      <c r="F40" s="54">
        <f>$C$5</f>
        <v>900</v>
      </c>
      <c r="G40" s="54">
        <f t="shared" ref="G40:H40" si="1">$C$5</f>
        <v>900</v>
      </c>
      <c r="H40" s="55">
        <f t="shared" si="1"/>
        <v>900</v>
      </c>
      <c r="I40" s="14"/>
      <c r="J40" s="14"/>
    </row>
    <row r="41" spans="2:10" x14ac:dyDescent="0.25">
      <c r="B41" s="110" t="s">
        <v>32</v>
      </c>
      <c r="C41" s="111"/>
      <c r="D41" s="72">
        <f>D40-D39</f>
        <v>-106.24000000000001</v>
      </c>
      <c r="E41" s="73">
        <f>E40-E39</f>
        <v>-397.83999999999992</v>
      </c>
      <c r="F41" s="73">
        <f>F40-F39</f>
        <v>-86.279999999999973</v>
      </c>
      <c r="G41" s="73">
        <f>G40-G39</f>
        <v>-170.05999999999995</v>
      </c>
      <c r="H41" s="80">
        <f>H40-H39</f>
        <v>138.51999999999998</v>
      </c>
      <c r="I41" s="9" t="s">
        <v>33</v>
      </c>
      <c r="J41" s="14"/>
    </row>
    <row r="42" spans="2:10" ht="15.75" thickBot="1" x14ac:dyDescent="0.3">
      <c r="B42" s="112" t="s">
        <v>34</v>
      </c>
      <c r="C42" s="113"/>
      <c r="D42" s="56">
        <f>D40*1.5-D33</f>
        <v>460.17999999999995</v>
      </c>
      <c r="E42" s="57">
        <f>E40*1.5-E33</f>
        <v>165.46000000000004</v>
      </c>
      <c r="F42" s="57">
        <f>F40*1.5-F33</f>
        <v>473.36</v>
      </c>
      <c r="G42" s="57">
        <f>G40*1.5-G33</f>
        <v>386.22</v>
      </c>
      <c r="H42" s="58">
        <f>H40*1.5-H33</f>
        <v>690.85</v>
      </c>
      <c r="I42" s="9" t="s">
        <v>35</v>
      </c>
      <c r="J42" s="14"/>
    </row>
    <row r="43" spans="2:10" x14ac:dyDescent="0.25">
      <c r="B43" t="s">
        <v>36</v>
      </c>
    </row>
    <row r="45" spans="2:10" ht="15.75" thickBot="1" x14ac:dyDescent="0.3"/>
    <row r="46" spans="2:10" x14ac:dyDescent="0.25">
      <c r="B46" s="12" t="s">
        <v>37</v>
      </c>
      <c r="C46" s="13"/>
    </row>
    <row r="47" spans="2:10" ht="15" customHeight="1" x14ac:dyDescent="0.25">
      <c r="B47" s="94" t="s">
        <v>38</v>
      </c>
      <c r="C47" s="95"/>
      <c r="D47" s="1"/>
      <c r="E47" s="1"/>
    </row>
    <row r="48" spans="2:10" x14ac:dyDescent="0.25">
      <c r="B48" s="94"/>
      <c r="C48" s="95"/>
      <c r="D48" s="1"/>
      <c r="E48" s="1"/>
    </row>
    <row r="49" spans="2:5" x14ac:dyDescent="0.25">
      <c r="B49" s="94"/>
      <c r="C49" s="95"/>
      <c r="D49" s="1"/>
      <c r="E49" s="1"/>
    </row>
    <row r="50" spans="2:5" x14ac:dyDescent="0.25">
      <c r="B50" s="94"/>
      <c r="C50" s="95"/>
      <c r="D50" s="1"/>
      <c r="E50" s="1"/>
    </row>
    <row r="51" spans="2:5" x14ac:dyDescent="0.25">
      <c r="B51" s="94"/>
      <c r="C51" s="95"/>
      <c r="D51" s="1"/>
      <c r="E51" s="1"/>
    </row>
    <row r="52" spans="2:5" x14ac:dyDescent="0.25">
      <c r="B52" s="94"/>
      <c r="C52" s="95"/>
      <c r="D52" s="1"/>
      <c r="E52" s="1"/>
    </row>
    <row r="53" spans="2:5" x14ac:dyDescent="0.25">
      <c r="B53" s="94"/>
      <c r="C53" s="95"/>
      <c r="D53" s="1"/>
      <c r="E53" s="1"/>
    </row>
    <row r="54" spans="2:5" x14ac:dyDescent="0.25">
      <c r="B54" s="94"/>
      <c r="C54" s="95"/>
      <c r="D54" s="1"/>
      <c r="E54" s="1"/>
    </row>
    <row r="55" spans="2:5" x14ac:dyDescent="0.25">
      <c r="B55" s="94"/>
      <c r="C55" s="95"/>
      <c r="D55" s="1"/>
      <c r="E55" s="1"/>
    </row>
    <row r="56" spans="2:5" x14ac:dyDescent="0.25">
      <c r="B56" s="96"/>
      <c r="C56" s="97"/>
      <c r="D56" s="1"/>
      <c r="E56" s="1"/>
    </row>
    <row r="57" spans="2:5" x14ac:dyDescent="0.25">
      <c r="B57" s="10" t="s">
        <v>37</v>
      </c>
      <c r="C57" s="11"/>
    </row>
    <row r="58" spans="2:5" ht="15" customHeight="1" x14ac:dyDescent="0.25">
      <c r="B58" s="94" t="s">
        <v>39</v>
      </c>
      <c r="C58" s="95"/>
      <c r="D58" s="1"/>
      <c r="E58" s="1"/>
    </row>
    <row r="59" spans="2:5" x14ac:dyDescent="0.25">
      <c r="B59" s="94"/>
      <c r="C59" s="95"/>
      <c r="D59" s="1"/>
      <c r="E59" s="1"/>
    </row>
    <row r="60" spans="2:5" x14ac:dyDescent="0.25">
      <c r="B60" s="94"/>
      <c r="C60" s="95"/>
      <c r="D60" s="1"/>
      <c r="E60" s="1"/>
    </row>
    <row r="61" spans="2:5" ht="15.75" thickBot="1" x14ac:dyDescent="0.3">
      <c r="B61" s="98"/>
      <c r="C61" s="99"/>
      <c r="D61" s="1"/>
      <c r="E61" s="1"/>
    </row>
  </sheetData>
  <mergeCells count="15">
    <mergeCell ref="B47:C56"/>
    <mergeCell ref="B58:C61"/>
    <mergeCell ref="D30:H30"/>
    <mergeCell ref="D34:H34"/>
    <mergeCell ref="B39:C39"/>
    <mergeCell ref="B40:C40"/>
    <mergeCell ref="B41:C41"/>
    <mergeCell ref="B42:C42"/>
    <mergeCell ref="B9:C10"/>
    <mergeCell ref="B2:C2"/>
    <mergeCell ref="B8:C8"/>
    <mergeCell ref="B14:C15"/>
    <mergeCell ref="D25:H25"/>
    <mergeCell ref="B16:C17"/>
    <mergeCell ref="B11:C13"/>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opic xmlns="44e6da9b-9905-461a-82c2-8ad0612fc35b">RFO/RFP</Topic>
    <TaxCatchAll xmlns="e45da448-bf9c-43e8-8676-7e88d583ded9" xsi:nil="true"/>
    <Team xmlns="44e6da9b-9905-461a-82c2-8ad0612fc35b" xsi:nil="true"/>
    <Comment xmlns="44e6da9b-9905-461a-82c2-8ad0612fc35b" xsi:nil="true"/>
    <g465a71ee31640c6be2b2ef7244dee8f xmlns="df563676-8b16-455b-9cf3-dfc3c8077c93">
      <Terms xmlns="http://schemas.microsoft.com/office/infopath/2007/PartnerControls"/>
    </g465a71ee31640c6be2b2ef7244dee8f>
    <_dlc_DocId xmlns="df563676-8b16-455b-9cf3-dfc3c8077c93">FPNKTECXUMSJ-941122381-94959</_dlc_DocId>
    <_dlc_DocIdUrl xmlns="df563676-8b16-455b-9cf3-dfc3c8077c93">
      <Url>https://edisonintl.sharepoint.com/teams/PS3/PPA/_layouts/15/DocIdRedir.aspx?ID=FPNKTECXUMSJ-941122381-94959</Url>
      <Description>FPNKTECXUMSJ-941122381-94959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3BE9E59B9977F45A05D9CC9AE31F59A" ma:contentTypeVersion="16" ma:contentTypeDescription="Create a new document." ma:contentTypeScope="" ma:versionID="cf00a7ecee6eadf7b78f18a41642fe9e">
  <xsd:schema xmlns:xsd="http://www.w3.org/2001/XMLSchema" xmlns:xs="http://www.w3.org/2001/XMLSchema" xmlns:p="http://schemas.microsoft.com/office/2006/metadata/properties" xmlns:ns1="df563676-8b16-455b-9cf3-dfc3c8077c93" xmlns:ns3="44e6da9b-9905-461a-82c2-8ad0612fc35b" xmlns:ns4="e45da448-bf9c-43e8-8676-7e88d583ded9" targetNamespace="http://schemas.microsoft.com/office/2006/metadata/properties" ma:root="true" ma:fieldsID="9b6489e869a4101311a6ce0259e50a56" ns1:_="" ns3:_="" ns4:_="">
    <xsd:import namespace="df563676-8b16-455b-9cf3-dfc3c8077c93"/>
    <xsd:import namespace="44e6da9b-9905-461a-82c2-8ad0612fc35b"/>
    <xsd:import namespace="e45da448-bf9c-43e8-8676-7e88d583ded9"/>
    <xsd:element name="properties">
      <xsd:complexType>
        <xsd:sequence>
          <xsd:element name="documentManagement">
            <xsd:complexType>
              <xsd:all>
                <xsd:element ref="ns3:MediaServiceMetadata" minOccurs="0"/>
                <xsd:element ref="ns3:MediaServiceFastMetadata" minOccurs="0"/>
                <xsd:element ref="ns1:SharedWithUsers" minOccurs="0"/>
                <xsd:element ref="ns1:SharedWithDetails" minOccurs="0"/>
                <xsd:element ref="ns3:Team" minOccurs="0"/>
                <xsd:element ref="ns3:Topic" minOccurs="0"/>
                <xsd:element ref="ns3:MediaServiceAutoKeyPoints" minOccurs="0"/>
                <xsd:element ref="ns3:MediaServiceKeyPoints" minOccurs="0"/>
                <xsd:element ref="ns3:MediaServiceAutoTags" minOccurs="0"/>
                <xsd:element ref="ns3:MediaServiceOCR" minOccurs="0"/>
                <xsd:element ref="ns1:g465a71ee31640c6be2b2ef7244dee8f" minOccurs="0"/>
                <xsd:element ref="ns4:TaxCatchAll" minOccurs="0"/>
                <xsd:element ref="ns4:TaxCatchAllLabel" minOccurs="0"/>
                <xsd:element ref="ns3:MediaServiceDateTaken" minOccurs="0"/>
                <xsd:element ref="ns3:MediaServiceGenerationTime" minOccurs="0"/>
                <xsd:element ref="ns3:MediaServiceEventHashCode" minOccurs="0"/>
                <xsd:element ref="ns3:Comment" minOccurs="0"/>
                <xsd:element ref="ns3:MediaServiceLocation" minOccurs="0"/>
                <xsd:element ref="ns3:MediaLengthInSeconds"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g465a71ee31640c6be2b2ef7244dee8f" ma:index="18" nillable="true" ma:taxonomy="true" ma:internalName="g465a71ee31640c6be2b2ef7244dee8f" ma:taxonomyFieldName="Folder" ma:displayName="Folder" ma:indexed="true" ma:default="" ma:fieldId="{0465a71e-e316-40c6-be2b-2ef7244dee8f}" ma:sspId="1da7e81d-6ea8-45c5-b51f-f6fb8dd5843f" ma:termSetId="424cec3e-90e4-4adf-98b4-a85e59fdf06d" ma:anchorId="00000000-0000-0000-0000-000000000000"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4e6da9b-9905-461a-82c2-8ad0612fc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am" ma:index="12" nillable="true" ma:displayName="Team" ma:format="Dropdown" ma:internalName="Team">
      <xsd:simpleType>
        <xsd:restriction base="dms:Choice">
          <xsd:enumeration value="Portfolio Reporting"/>
          <xsd:enumeration value="Reporting &amp; AFA"/>
          <xsd:enumeration value="Systems &amp; Analytics"/>
          <xsd:enumeration value="Valuation"/>
          <xsd:enumeration value="PP&amp;A"/>
        </xsd:restriction>
      </xsd:simpleType>
    </xsd:element>
    <xsd:element name="Topic" ma:index="13" nillable="true" ma:displayName="Topic" ma:default="RFO/RFP" ma:format="Dropdown" ma:internalName="Topic">
      <xsd:simpleType>
        <xsd:restriction base="dms:Choice">
          <xsd:enumeration value="RFO/RFP"/>
          <xsd:enumeration value="Bilats"/>
          <xsd:enumeration value="CRR"/>
          <xsd:enumeration value="RA"/>
          <xsd:enumeration value="RPS"/>
          <xsd:enumeration value="Admin"/>
          <xsd:enumeration value="Data"/>
          <xsd:enumeration value="General"/>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omment" ma:index="25" nillable="true" ma:displayName="Comment" ma:format="Dropdown" ma:internalName="Comment">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610c97ad-5bf4-4eb4-bce1-1fce6c42bf9a}" ma:internalName="TaxCatchAllLabel" ma:readOnly="true" ma:showField="CatchAllDataLabel"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26E49-A070-41CB-BFFE-17657AC8664F}">
  <ds:schemaRefs>
    <ds:schemaRef ds:uri="http://schemas.microsoft.com/sharepoint/events"/>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44e6da9b-9905-461a-82c2-8ad0612fc35b"/>
    <ds:schemaRef ds:uri="e45da448-bf9c-43e8-8676-7e88d583ded9"/>
    <ds:schemaRef ds:uri="df563676-8b16-455b-9cf3-dfc3c8077c93"/>
  </ds:schemaRefs>
</ds:datastoreItem>
</file>

<file path=customXml/itemProps3.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4.xml><?xml version="1.0" encoding="utf-8"?>
<ds:datastoreItem xmlns:ds="http://schemas.openxmlformats.org/officeDocument/2006/customXml" ds:itemID="{7AB875BB-5627-468E-8183-41146C98B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63676-8b16-455b-9cf3-dfc3c8077c93"/>
    <ds:schemaRef ds:uri="44e6da9b-9905-461a-82c2-8ad0612fc35b"/>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Angelica Sindelar</cp:lastModifiedBy>
  <cp:revision/>
  <dcterms:created xsi:type="dcterms:W3CDTF">2021-04-08T22:24:45Z</dcterms:created>
  <dcterms:modified xsi:type="dcterms:W3CDTF">2022-09-01T21:46:20Z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0x010100C3BE9E59B9977F45A05D9CC9AE31F59A</vt:lpwstr>
  </property>
  <property fmtid="{D5CDD505-2E9C-101B-9397-08002B2CF9AE}" pid="3" name="_dlc_DocIdItemGuid">
    <vt:lpwstr>2430e4a4-7849-4727-9d22-93bedebd18ec</vt:lpwstr>
  </property>
  <property fmtid="{D5CDD505-2E9C-101B-9397-08002B2CF9AE}" pid="4" name="Folder">
    <vt:lpwstr/>
  </property>
</Properties>
</file>