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documenttasks/documenttask1.xml" ContentType="application/vnd.ms-excel.documenttask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472" documentId="8_{73D58A35-B041-4132-B1D0-B239BF96A7E2}" xr6:coauthVersionLast="45" xr6:coauthVersionMax="47" xr10:uidLastSave="{8F10029E-589D-4DC6-B3C4-BDD36E7286BC}"/>
  <bookViews>
    <workbookView xWindow="-103" yWindow="-103" windowWidth="33120" windowHeight="18120" activeTab="1" xr2:uid="{97E35FCA-2897-40AF-833B-6593535AA2D5}"/>
  </bookViews>
  <sheets>
    <sheet name="Instructions" sheetId="1" r:id="rId1"/>
    <sheet name="E&amp;O Cost" sheetId="2" r:id="rId2"/>
  </sheets>
  <definedNames>
    <definedName name="_xlnm._FilterDatabase" localSheetId="1" hidden="1">'E&amp;O Cost'!$A$4:$G$31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 l="1"/>
  <c r="F31" i="2"/>
  <c r="G30" i="2" l="1"/>
  <c r="G29" i="2"/>
  <c r="G31" i="2" l="1"/>
</calcChain>
</file>

<file path=xl/sharedStrings.xml><?xml version="1.0" encoding="utf-8"?>
<sst xmlns="http://schemas.openxmlformats.org/spreadsheetml/2006/main" count="140" uniqueCount="132">
  <si>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</si>
  <si>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</si>
  <si>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</si>
  <si>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</si>
  <si>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</si>
  <si>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</si>
  <si>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</si>
  <si>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</si>
  <si>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</si>
  <si>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</si>
  <si>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</si>
  <si>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</si>
  <si>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</si>
  <si>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</si>
  <si>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</si>
  <si>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PGE_POSTSR3_3-1-2022</t>
  </si>
  <si>
    <t>PacifiCorp_POSTSR3_3-1-2022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</si>
  <si>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</si>
  <si>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</si>
  <si>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</si>
  <si>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</si>
  <si>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</si>
  <si>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</si>
  <si>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</si>
  <si>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</si>
  <si>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</si>
  <si>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</si>
  <si>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</si>
  <si>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</si>
  <si>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</si>
  <si>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</si>
  <si>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Education and Outreach Cost</t>
  </si>
  <si>
    <t>For Reporting Period: From 01/01/2023 Through 12/31/2023</t>
  </si>
  <si>
    <t>PSPS E&amp;O Program Type</t>
  </si>
  <si>
    <t>E&amp;O Program Description and Method</t>
  </si>
  <si>
    <t xml:space="preserve">Names of Entities (IOU, CBO, etc.) </t>
  </si>
  <si>
    <t>Costs Incurred By Other Entities</t>
  </si>
  <si>
    <t>Total Cost for 2023</t>
  </si>
  <si>
    <t>Dear Neighbor Letters</t>
  </si>
  <si>
    <t>Mailings sent to customers on frequently impacted PSPS circuits to keep them informed of grid hardening efforts for their specific areas</t>
  </si>
  <si>
    <t>Residential Customers</t>
  </si>
  <si>
    <t>Subtrans and Primary Meter Annual Communication</t>
  </si>
  <si>
    <t>Annual email outreach to prepare for wildfire season to subtransmission and primary metered customers</t>
  </si>
  <si>
    <t>Subtrans and Primary Meter Customers</t>
  </si>
  <si>
    <t>Critical Infrastructure Annual Communication</t>
  </si>
  <si>
    <t>Mailings and emails to request updates on Critical Infrastructure Customer Contact  Information</t>
  </si>
  <si>
    <t>Critical Infrastructure and Facilities customers</t>
  </si>
  <si>
    <t>Critical Care Backup Battery Mailer and Email</t>
  </si>
  <si>
    <t xml:space="preserve">Monthly direct outreach mailer and email to inform newly identified eligible customers about the program </t>
  </si>
  <si>
    <t>SCE</t>
  </si>
  <si>
    <t>2-1-1 Referral Services</t>
  </si>
  <si>
    <t>Service related multi-channel education and outreach</t>
  </si>
  <si>
    <t>72 outbound calls during PSPS
239 inbound calls during PSPS
39,352 screened AFN
12,425 Customers interested in Care Coordination
8,576 Care Coordination Contacts</t>
  </si>
  <si>
    <t>211 California Network
Salvation Army (sub contracted by 211)</t>
  </si>
  <si>
    <t xml:space="preserve">In-Language CBO </t>
  </si>
  <si>
    <t>Contracts with CBOs to provide in-language communication support before and during PSPS events (pay for performance)</t>
  </si>
  <si>
    <t>Active SGV, Agua Dulce Women's Club, Beeyond Prepared, Big Brother Big Sisters, Breathe Socal, Building Resilient Communities, Cathedral City Senior Center, Central Ventura County SFC, Coachella Valley Economic Partnership, Community Environmental Council, East San Gabriel Valley Japanese Community Center, EXCEED, Foothill Unity Center, Grid LA, Grossman Burn Foundation, Happy 50+, High Sierra Energy Foundation, Hosanna Broadcasting Network, 211, Ken Fire Safe Council, Mountain Rim Fire Safe Council, PVP Cert, SJVCEO, Service Center Independent Life, Set for Life, Speech and Language Development Center, Today's Woman Foundation, United Way Mojave Valley, Veterans Legal Institute, Village Solutions Foundation, Youth Action Project</t>
  </si>
  <si>
    <t>CBO Materials</t>
  </si>
  <si>
    <t>SCE Program fact sheets for CBOs to share with their constituents</t>
  </si>
  <si>
    <t>Translated Public Outreach Materials</t>
  </si>
  <si>
    <t>Translated education and outreach materials</t>
  </si>
  <si>
    <t>N/A</t>
  </si>
  <si>
    <t>SCE's Website PSPS, wildfire, backup power and AFN specific pages</t>
  </si>
  <si>
    <t xml:space="preserve">The improved content and online experience for the Wildfire Safety (and Outage Center) areas on SCE's website launched in January 2023, making it easier for customers and community partners to find the information they need to stay informed and safe before, during, and after a Wildfire/PSPS event. SCE's website offers PSPS and wildfire preparedness information, as well as a webpage specific to individuals with AFN and PSPS updates during active shutoffs.  SCE's Wildfire Safety pages are translated into the CPUC mandated 19 prevalent languages (including English).  English and Spanish languages  account for the vast majority of the above reported metrics.   </t>
  </si>
  <si>
    <t>1.07 Million Page Views, 897K Visits, 721K Unique Visitors (Note: these metrics are for the Wildfire Safety pages on SCE.com and traffice to the outage map during the three PSPS events that occured in SCE's service territory during CY2022)</t>
  </si>
  <si>
    <t>Paid Media and Advertising</t>
  </si>
  <si>
    <t xml:space="preserve">SCE's advertising campaign aimed to convey key messages that collectively help educate customers about PSPS and emergency preparedness. It targeted all residential and business customers throughout SCE’s service area, with PSPS messaging heavily targeted to customers residing in High Fire Risk Areas (HFRA), including vulnerable populations and non-English speakers. These advertisements ran on a variety of channels including digital banners, digital video, connected TV, social media, search, digital audio, broadcast radio and newspaper. The 2023 advertising campaign centered on six message themes: emergency preparedness, PSPS definition/conditions, wildfire mitigation, alert sign-up, medical baseline program, and customer programs and resources. </t>
  </si>
  <si>
    <t>702,000,000 impressions</t>
  </si>
  <si>
    <t>PSPS Education and Outreach Survey(s)</t>
  </si>
  <si>
    <t xml:space="preserve">Phase 3 PSPS Guidelines required education and outreach survey(s) -- also mandated by Decision 20-03-004 in 2020 -- 2023 represented the fourth year of In-Language Wildfire Mitigation / PSPS Communications Effectiveness Surveys-Pre- and Post- Wildfire Season </t>
  </si>
  <si>
    <r>
      <rPr>
        <b/>
        <sz val="11"/>
        <rFont val="Calibri"/>
        <family val="2"/>
        <scheme val="minor"/>
      </rPr>
      <t>Completed surveys:</t>
    </r>
    <r>
      <rPr>
        <sz val="11"/>
        <rFont val="Calibri"/>
        <family val="2"/>
        <scheme val="minor"/>
      </rPr>
      <t xml:space="preserve"> </t>
    </r>
    <r>
      <rPr>
        <u/>
        <sz val="11"/>
        <rFont val="Calibri"/>
        <family val="2"/>
        <scheme val="minor"/>
      </rPr>
      <t>RESIDENTIAL Systemwide</t>
    </r>
    <r>
      <rPr>
        <sz val="11"/>
        <rFont val="Calibri"/>
        <family val="2"/>
        <scheme val="minor"/>
      </rPr>
      <t xml:space="preserve">: Pre-  2,321 total (699 HFRA, 1,622 Non-HFRA)               Post-  2,383 total (759 HFRA, 1,624 Non-HFRA)   </t>
    </r>
    <r>
      <rPr>
        <u/>
        <sz val="11"/>
        <rFont val="Calibri"/>
        <family val="2"/>
        <scheme val="minor"/>
      </rPr>
      <t>RESIDENTIAL HFRA</t>
    </r>
    <r>
      <rPr>
        <sz val="11"/>
        <rFont val="Calibri"/>
        <family val="2"/>
        <scheme val="minor"/>
      </rPr>
      <t xml:space="preserve">:             Pre-  2,182 (699 from Systemwide survey)                        Post-  2,119 (759 from Systemwide survey)                       </t>
    </r>
    <r>
      <rPr>
        <u/>
        <sz val="11"/>
        <rFont val="Calibri"/>
        <family val="2"/>
        <scheme val="minor"/>
      </rPr>
      <t>BUSINESS Systemwide</t>
    </r>
    <r>
      <rPr>
        <sz val="11"/>
        <rFont val="Calibri"/>
        <family val="2"/>
        <scheme val="minor"/>
      </rPr>
      <t xml:space="preserve">:      Pre-  749 (97 HFRA, 652 Non-HFRA)                          Post-  767 (132 HFRA, 635 Non-HFRA)                    </t>
    </r>
    <r>
      <rPr>
        <u/>
        <sz val="11"/>
        <rFont val="Calibri"/>
        <family val="2"/>
        <scheme val="minor"/>
      </rPr>
      <t>BUSINESS HFRA</t>
    </r>
    <r>
      <rPr>
        <sz val="11"/>
        <rFont val="Calibri"/>
        <family val="2"/>
        <scheme val="minor"/>
      </rPr>
      <t>:                  Pre-  612 (97 from Systemwide survey)                       Post-  650 (132 from Systemwide survey)</t>
    </r>
  </si>
  <si>
    <t>Residential and Business Customers  Systemwide  and in HFRA</t>
  </si>
  <si>
    <t>PSPS Newsletter &amp; Communications</t>
  </si>
  <si>
    <t>Beginning in 2023, SCE’s customer communications expanded beyond the PSPS newsletter (versioned for HFRA and Non HFRA customers) to encompass a more integrated approach that aims to drive Wildfire/PSPS awareness and preparedness behavior before, during and after PSPS events.  PSPS-related communications will now be informed by both historical and real-time event data stored in SCE’s marketing-data automation software and tools, and will allow for suppression of non-urgent communications to customers impacted by a PSPS outage.  Outage preparedness importance will be cross promoted in other marketing campaigns as appropriate.  A limited number of PSPS-related ad hoc communications will be sent to customers as needs arise.</t>
  </si>
  <si>
    <t>PSPS Newsletter: $1,519,183.96;            PSPS Integrated Communications (strategic planning/creative development): $373,422.95;               PSPS Ad Hoc Communications : $24,472.62             GRAND TOTAL: $1,926,503</t>
  </si>
  <si>
    <t>Customers</t>
  </si>
  <si>
    <t>PSPS Master Meter Education Letter &amp; Flyer</t>
  </si>
  <si>
    <t>Letter and multiple copies of educational flyers sent to multifamily property owners and landlords requesting that they engage their tenants about PSPS preparedness</t>
  </si>
  <si>
    <t xml:space="preserve">1,353 SCE customers who are mastered metered  </t>
  </si>
  <si>
    <t>Multifamily Property Owners and Landlords</t>
  </si>
  <si>
    <t xml:space="preserve">Community Meetings </t>
  </si>
  <si>
    <t>10 meetings targeting customers in HFRA's by county to provide an update on PSPS an Wildfire Mitigation Plan. Please note 2022 meetings were held virtually due to covid restrictions. Future meetings will likely be held in-person and incur a larger cost.</t>
  </si>
  <si>
    <t xml:space="preserve">IOU, CBO's, Local Emergency Response, and Customers, </t>
  </si>
  <si>
    <t>All Hazard Local Government meetings Meetings</t>
  </si>
  <si>
    <t xml:space="preserve">In 2023, SCE held an All Hazard workshop for local and tribal government officials.  PSPS protocols were discussed inthe meeting </t>
  </si>
  <si>
    <t xml:space="preserve">Approximately 200 local and tribal government officials
</t>
  </si>
  <si>
    <t xml:space="preserve">Local and Tribal Government Emergency officials </t>
  </si>
  <si>
    <t>Public Safety Partner Portal training</t>
  </si>
  <si>
    <t>In 2023 SCE conducted training sessions with entities on how to use the PSP Portal</t>
  </si>
  <si>
    <t xml:space="preserve">SCE held 12 meetings/training session on the Public Safety Partner Portal  reaching 413 local and tribal govt officials and other stakeholders </t>
  </si>
  <si>
    <t>Communications Sector, CBO, County Agency, Emergency Services, Energy Sector, Government Facilities, Healthcare and Public Health
State Agency, Tribal Nation, Water and Wastewater Systems Sector</t>
  </si>
  <si>
    <t>PSPS Quarterly Working Groups</t>
  </si>
  <si>
    <t>Regional meetings with Public Safety Partners to Provide PSPS updates, forum to share lessons learned and brainstorm on best practices  - Includes breakout sessions on notifications</t>
  </si>
  <si>
    <t>Cities, Counties and Tribal Council Representatives</t>
  </si>
  <si>
    <t>PSPS Quarterly Advisory Board</t>
  </si>
  <si>
    <t>Regional meetings with Public Safety Partners to Share lessons learned, provide advisory services to SCE for consideration on PSPS protocols and WFM</t>
  </si>
  <si>
    <t xml:space="preserve">Public Safety Partners
Fire/Law/Emergency Management  
Communications and Water Service Providers 
Tribal Governments 
Local Governments 
Representatives from Access and Functional Needs Customers 
Business Groups
Non-Profits
Academic Organizations
</t>
  </si>
  <si>
    <t xml:space="preserve"> </t>
  </si>
  <si>
    <t>Critical Infrastructure Workshops</t>
  </si>
  <si>
    <t>Resiliency workshops for sectors identified as Critical Infrastructure</t>
  </si>
  <si>
    <t>Email to all HFRA local and Tribal Governments</t>
  </si>
  <si>
    <t>Annual email to all local and tribal governments in HFRA to update them on SCE's WMP activities, customer programs, PSPS protocolas and request contact information</t>
  </si>
  <si>
    <t>All local and tribal governments in HFRA (140)</t>
  </si>
  <si>
    <t>City, county, and tribal staff</t>
  </si>
  <si>
    <t>Meetings with HFRA local and Tribal Governments</t>
  </si>
  <si>
    <t>Met with 85 local and tribal governments in HFRA to update them on SCE's WMP activities, customer programs, PSPS protocols and request contact information (Note offer was made to meet with all local and tribal governments in HFRA. )</t>
  </si>
  <si>
    <t>Local and Tribal Government staff</t>
  </si>
  <si>
    <t>Post PSPS event meetings with local and governments</t>
  </si>
  <si>
    <t>Met with 5 local governments after the PSPS events to answer questions and address their concerns</t>
  </si>
  <si>
    <t xml:space="preserve">Calabasas, Malibu, Agoura Hills, Simi Valley, Riverside Public Utility </t>
  </si>
  <si>
    <t>City Council briefings</t>
  </si>
  <si>
    <t>Presentations to city councils to answer questions and address their concerns</t>
  </si>
  <si>
    <t xml:space="preserve"> 3 city councils</t>
  </si>
  <si>
    <t>Calimesa, Chino Hills, Moorpark</t>
  </si>
  <si>
    <t>Meetings with Business,  and Government Associations</t>
  </si>
  <si>
    <t>Met 2 times with Business Associations and 8 times with Government Associations in our service territory in 2022 to update them on SCE's WMP activities, customer programs, PSPS protocols and request contact information.</t>
  </si>
  <si>
    <t>Various</t>
  </si>
  <si>
    <t>Alhambra Chamber of Commerce, Santa Clarita Coalition, Western Riverside Council of Governments, South-County/Southern Inyo Board of Supervisors, Inyo National Forrest, LA County Fire Foundation, UC Santa Barbara, San Gabriel Valley Council of Governments</t>
  </si>
  <si>
    <t>Access &amp; Functional Needs Self Identification Survey Campaign</t>
  </si>
  <si>
    <t>Email and Direct mail campaign for customers in HFRA to voluntarily self-identify AFN characteristics</t>
  </si>
  <si>
    <t>approximately 1.2 Million</t>
  </si>
  <si>
    <t>DDAR</t>
  </si>
  <si>
    <t>Provides support prior to and during PSPS activations. Prior to PSPS, DDAR conducts education via community-based emergency preparedness trainings, public awareness, outreach, and individual assessments. During PSPS, DDAR will directly assist customers with portable backup batteries, food support, fuel vouchers, accessible transportation, and accessible hotel accommodations.</t>
  </si>
  <si>
    <t xml:space="preserve">In 2023, the DDARCs held 14 community training events as well as conducted close to 1,000 "Check in" calls during PSPS activations to ensure customers were well prepared and safe. </t>
  </si>
  <si>
    <t>Total</t>
  </si>
  <si>
    <t>[2] Costs incurred by IOU are as available as of the date of this filing.  SCE costs captured are its non-labor programmatic costs.  SCE does not track labor costs for these education and outreach activities.</t>
  </si>
  <si>
    <t xml:space="preserve">Mailed: 1,402
Emailed:  3,714
</t>
  </si>
  <si>
    <t xml:space="preserve">Mailed: 8,909
Emailed: 3,178
</t>
  </si>
  <si>
    <r>
      <t>PSPS Newsletter: Approx. 4.5 Million SCE customers (1.2 Million HFRA; 3.5 Non-HFRA).                                         (</t>
    </r>
    <r>
      <rPr>
        <i/>
        <sz val="9"/>
        <rFont val="Calibri"/>
        <family val="2"/>
        <scheme val="minor"/>
      </rPr>
      <t>HFRA customers were mailed a printed copy of the newsletter. HFRA customers also received a reminder postcard prior to the start of wildfire season directing them to access the newsletter via Wildfire Communications Center page on sce.com. Non HFRA customer received the newsletter via email; customers without email or whose email "bounced" were mailed a postcard directing them to access the newsletter via Wildfire Communications Center page on sce.com</t>
    </r>
    <r>
      <rPr>
        <sz val="9"/>
        <rFont val="Calibri"/>
        <family val="2"/>
        <scheme val="minor"/>
      </rPr>
      <t>)</t>
    </r>
  </si>
  <si>
    <r>
      <t>Approximate Number of People Reached</t>
    </r>
    <r>
      <rPr>
        <vertAlign val="superscript"/>
        <sz val="12"/>
        <color rgb="FF000000"/>
        <rFont val="Calibri"/>
        <family val="2"/>
        <scheme val="minor"/>
      </rPr>
      <t>[1]</t>
    </r>
  </si>
  <si>
    <r>
      <t>Cost Incurred By IOU</t>
    </r>
    <r>
      <rPr>
        <vertAlign val="superscript"/>
        <sz val="12"/>
        <color rgb="FF000000"/>
        <rFont val="Calibri"/>
        <family val="2"/>
        <scheme val="minor"/>
      </rPr>
      <t>[2]</t>
    </r>
  </si>
  <si>
    <t>[1] Not Applicable or "N/A" in the Approximate Number of People Reached column indicates that SCE did not track this metric for this program type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</si>
</sst>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3" x14ac:knownFonts="1">
    <font>
      <sz val="11"/>
      <color theme="1"/>
      <name val="Calibri"/>
      <family val="2"/>
      <scheme val="minor"/>
    </font>
    <font>
      <u/>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
      <b/>
      <sz val="16"/>
      <color rgb="FFFF0000"/>
      <name val="Calibri"/>
      <family val="2"/>
      <scheme val="minor"/>
    </font>
    <font>
      <sz val="11"/>
      <name val="Calibri"/>
      <family val="2"/>
      <scheme val="minor"/>
    </font>
    <font>
      <b/>
      <sz val="11"/>
      <name val="Calibri"/>
      <family val="2"/>
      <scheme val="minor"/>
    </font>
    <font>
      <u/>
      <sz val="11"/>
      <name val="Calibri"/>
      <family val="2"/>
      <scheme val="minor"/>
    </font>
    <font>
      <sz val="11"/>
      <name val="Calibri"/>
      <family val="2"/>
    </font>
    <font>
      <i/>
      <sz val="9"/>
      <name val="Calibri"/>
      <family val="2"/>
      <scheme val="minor"/>
    </font>
    <font>
      <sz val="9"/>
      <name val="Calibri"/>
      <family val="2"/>
      <scheme val="minor"/>
    </font>
    <font>
      <vertAlign val="superscript"/>
      <sz val="12"/>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4" fillId="2" borderId="3" xfId="0" applyFont="1" applyFill="1" applyBorder="1" applyAlignment="1">
      <alignment horizontal="center" wrapText="1"/>
    </xf>
    <xf numFmtId="0" fontId="0" fillId="0" borderId="0" xfId="0" applyAlignment="1">
      <alignment horizontal="right" vertical="top"/>
    </xf>
    <xf numFmtId="0" fontId="5" fillId="0" borderId="0" xfId="0" applyFont="1"/>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0" xfId="0" applyAlignment="1">
      <alignment wrapText="1"/>
    </xf>
    <xf numFmtId="164" fontId="6" fillId="0" borderId="1" xfId="0" applyNumberFormat="1" applyFont="1" applyBorder="1" applyAlignment="1">
      <alignment horizontal="center" vertical="center" wrapText="1"/>
    </xf>
    <xf numFmtId="0" fontId="6" fillId="0" borderId="1" xfId="0" applyFont="1" applyBorder="1" applyAlignment="1">
      <alignment wrapText="1"/>
    </xf>
    <xf numFmtId="0" fontId="2" fillId="0" borderId="0" xfId="0" applyFont="1" applyAlignment="1">
      <alignment wrapText="1"/>
    </xf>
    <xf numFmtId="3" fontId="0" fillId="0" borderId="0" xfId="0" applyNumberFormat="1"/>
    <xf numFmtId="0" fontId="6" fillId="0" borderId="1" xfId="0" applyFont="1" applyBorder="1" applyAlignment="1">
      <alignment vertical="top" wrapText="1"/>
    </xf>
    <xf numFmtId="3" fontId="6"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vertical="center" wrapText="1"/>
    </xf>
    <xf numFmtId="6" fontId="9" fillId="0" borderId="0" xfId="0" applyNumberFormat="1" applyFont="1" applyAlignment="1">
      <alignment horizontal="center" vertical="center"/>
    </xf>
    <xf numFmtId="0" fontId="6" fillId="0" borderId="1" xfId="0" applyFont="1" applyBorder="1" applyAlignment="1">
      <alignment horizontal="center" vertical="top" wrapText="1"/>
    </xf>
    <xf numFmtId="0" fontId="6" fillId="0" borderId="1" xfId="0" applyFont="1" applyBorder="1" applyAlignment="1">
      <alignment horizontal="center" vertical="center"/>
    </xf>
    <xf numFmtId="0" fontId="6" fillId="0" borderId="1" xfId="0" applyFont="1" applyBorder="1" applyAlignment="1">
      <alignment horizontal="center" wrapText="1"/>
    </xf>
    <xf numFmtId="0" fontId="9" fillId="0" borderId="0" xfId="0" applyFont="1" applyAlignment="1">
      <alignment wrapText="1"/>
    </xf>
    <xf numFmtId="0" fontId="9" fillId="0" borderId="1" xfId="0" applyFont="1" applyBorder="1" applyAlignment="1">
      <alignment vertical="top" wrapText="1"/>
    </xf>
    <xf numFmtId="0" fontId="9" fillId="3" borderId="5" xfId="0" applyFont="1" applyFill="1" applyBorder="1" applyAlignment="1">
      <alignment vertical="top" wrapText="1"/>
    </xf>
    <xf numFmtId="0" fontId="6" fillId="0" borderId="6" xfId="0" applyFont="1" applyBorder="1" applyAlignment="1">
      <alignment horizontal="center" vertical="center"/>
    </xf>
    <xf numFmtId="0" fontId="9" fillId="0" borderId="7" xfId="0" applyFont="1" applyBorder="1" applyAlignment="1">
      <alignment vertical="top" wrapText="1"/>
    </xf>
    <xf numFmtId="0" fontId="6" fillId="0" borderId="8" xfId="0" applyFont="1" applyBorder="1" applyAlignment="1">
      <alignment horizontal="center" vertical="center"/>
    </xf>
    <xf numFmtId="164" fontId="6" fillId="0" borderId="9"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wrapText="1"/>
    </xf>
    <xf numFmtId="3" fontId="6" fillId="0" borderId="6" xfId="0" applyNumberFormat="1" applyFont="1" applyBorder="1" applyAlignment="1">
      <alignment horizontal="center" vertical="center" wrapText="1"/>
    </xf>
    <xf numFmtId="164" fontId="6" fillId="3" borderId="6" xfId="0" applyNumberFormat="1" applyFont="1" applyFill="1" applyBorder="1" applyAlignment="1">
      <alignment horizontal="center" vertical="center"/>
    </xf>
    <xf numFmtId="164" fontId="6" fillId="0" borderId="6" xfId="0" applyNumberFormat="1" applyFont="1" applyBorder="1" applyAlignment="1">
      <alignment horizontal="center" vertical="center"/>
    </xf>
    <xf numFmtId="0" fontId="6" fillId="0" borderId="4" xfId="0" applyFont="1" applyBorder="1" applyAlignment="1">
      <alignment wrapText="1"/>
    </xf>
    <xf numFmtId="3"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xf>
    <xf numFmtId="0" fontId="0" fillId="0" borderId="0" xfId="0" applyAlignment="1"/>
    <xf numFmtId="0" fontId="4" fillId="0" borderId="0" xfId="0" applyFont="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ocumenttasks/documenttask1.xml><?xml version="1.0" encoding="utf-8"?>
<Tasks xmlns="http://schemas.microsoft.com/office/tasks/2019/documenttasks">
  <Task id="{6991054D-B591-4A45-A0FF-A432CBF335F1}">
    <Anchor>
      <Comment id="{2F0C5314-8DFC-4EAD-BD0D-D1BF72E23C3B}"/>
    </Anchor>
    <History>
      <Event time="2024-01-24T17:57:03.33" id="{D4698BFF-0BD0-4505-89D2-DD6212981786}">
        <Attribution userId="S::vinvimarr.tucker@sce.com::40e3125c-930a-47e3-8e45-0cb3302c0e9b" userName="Vinvimarr Tucker" userProvider="AD"/>
        <Anchor>
          <Comment id="{2F0C5314-8DFC-4EAD-BD0D-D1BF72E23C3B}"/>
        </Anchor>
        <Create/>
      </Event>
      <Event time="2024-01-24T17:57:03.33" id="{B23E5B7D-CE36-4A3B-A60E-51A0AA535B8F}">
        <Attribution userId="S::vinvimarr.tucker@sce.com::40e3125c-930a-47e3-8e45-0cb3302c0e9b" userName="Vinvimarr Tucker" userProvider="AD"/>
        <Anchor>
          <Comment id="{2F0C5314-8DFC-4EAD-BD0D-D1BF72E23C3B}"/>
        </Anchor>
        <Assign userId="S::Boonping.Goh@sce.com::052aefa6-e107-464e-b8a7-a6ad074df8ce" userName="Boonping Goh" userProvider="AD"/>
      </Event>
      <Event time="2024-01-24T17:57:03.33" id="{9C5093CE-2D5F-48A9-A128-B032ED03093D}">
        <Attribution userId="S::vinvimarr.tucker@sce.com::40e3125c-930a-47e3-8e45-0cb3302c0e9b" userName="Vinvimarr Tucker" userProvider="AD"/>
        <Anchor>
          <Comment id="{2F0C5314-8DFC-4EAD-BD0D-D1BF72E23C3B}"/>
        </Anchor>
        <SetTitle title="@Boonping Goh Hi Ping -- Starting in 2023, this scope of work has broaden to include other communication and outreach tactics besides just the newsletter, as described in WMP and other regulatory filings. That said, I changed the Program Type name. …"/>
      </Event>
    </History>
  </Task>
</Task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5"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topLeftCell="A20" workbookViewId="0">
      <selection activeCell="H20" sqref="H20"/>
    </sheetView>
  </sheetViews>
  <sheetFormatPr defaultRowHeight="14.6" x14ac:dyDescent="0.4"/>
  <sheetData>
    <row r="1" spans="1:15" x14ac:dyDescent="0.4">
      <c r="A1" s="1" t="s">
        <v>0</v>
      </c>
    </row>
    <row r="2" spans="1:15" x14ac:dyDescent="0.4">
      <c r="B2" s="40" t="s">
        <v>1</v>
      </c>
      <c r="C2" s="40"/>
      <c r="D2" s="40"/>
      <c r="E2" s="40"/>
      <c r="F2" s="40"/>
      <c r="G2" s="40"/>
      <c r="H2" s="40"/>
      <c r="I2" s="40"/>
      <c r="J2" s="40"/>
      <c r="K2" s="40"/>
    </row>
    <row r="3" spans="1:15" x14ac:dyDescent="0.4">
      <c r="B3" s="40" t="s">
        <v>2</v>
      </c>
      <c r="C3" s="40"/>
      <c r="D3" s="40"/>
      <c r="E3" s="40"/>
      <c r="F3" s="40"/>
      <c r="G3" s="40"/>
      <c r="H3" s="40"/>
      <c r="I3" s="40"/>
      <c r="J3" s="40"/>
      <c r="K3" s="40"/>
    </row>
    <row r="4" spans="1:15" ht="15.75" customHeight="1" x14ac:dyDescent="0.4">
      <c r="B4" s="40" t="s">
        <v>3</v>
      </c>
      <c r="C4" s="40"/>
      <c r="D4" s="40"/>
      <c r="E4" s="40"/>
      <c r="F4" s="40"/>
      <c r="G4" s="40"/>
      <c r="H4" s="40"/>
      <c r="I4" s="40"/>
      <c r="J4" s="40"/>
      <c r="K4" s="40"/>
    </row>
    <row r="5" spans="1:15" ht="15" customHeight="1" x14ac:dyDescent="0.4">
      <c r="B5" s="40" t="s">
        <v>4</v>
      </c>
      <c r="C5" s="40"/>
      <c r="D5" s="40"/>
      <c r="E5" s="40"/>
      <c r="F5" s="40"/>
      <c r="G5" s="40"/>
      <c r="H5" s="40"/>
      <c r="I5" s="40"/>
      <c r="J5" s="40"/>
      <c r="K5" s="40"/>
    </row>
    <row r="6" spans="1:15" x14ac:dyDescent="0.4">
      <c r="B6" s="40" t="s">
        <v>5</v>
      </c>
      <c r="C6" s="40"/>
      <c r="D6" s="40"/>
      <c r="E6" s="40"/>
      <c r="F6" s="40"/>
      <c r="G6" s="40"/>
      <c r="H6" s="40"/>
      <c r="I6" s="40"/>
      <c r="J6" s="40"/>
      <c r="K6" s="40"/>
    </row>
    <row r="8" spans="1:15" x14ac:dyDescent="0.4">
      <c r="A8" s="1" t="s">
        <v>6</v>
      </c>
    </row>
    <row r="9" spans="1:15" x14ac:dyDescent="0.4">
      <c r="A9">
        <v>1</v>
      </c>
      <c r="B9" t="s">
        <v>7</v>
      </c>
    </row>
    <row r="10" spans="1:15" x14ac:dyDescent="0.4">
      <c r="A10">
        <v>2</v>
      </c>
      <c r="B10" t="s">
        <v>8</v>
      </c>
    </row>
    <row r="11" spans="1:15" x14ac:dyDescent="0.4">
      <c r="A11">
        <v>3</v>
      </c>
      <c r="B11" t="s">
        <v>9</v>
      </c>
    </row>
    <row r="12" spans="1:15" ht="62.25" customHeight="1" x14ac:dyDescent="0.4">
      <c r="A12" s="5">
        <v>4</v>
      </c>
      <c r="B12" s="39" t="s">
        <v>10</v>
      </c>
      <c r="C12" s="39"/>
      <c r="D12" s="39"/>
      <c r="E12" s="39"/>
      <c r="F12" s="39"/>
      <c r="G12" s="39"/>
      <c r="H12" s="39"/>
      <c r="I12" s="39"/>
      <c r="J12" s="39"/>
      <c r="K12" s="39"/>
      <c r="L12" s="39"/>
      <c r="M12" s="39"/>
      <c r="N12" s="39"/>
      <c r="O12" s="39"/>
    </row>
    <row r="13" spans="1:15" x14ac:dyDescent="0.4">
      <c r="A13">
        <v>5</v>
      </c>
      <c r="B13" t="s">
        <v>11</v>
      </c>
    </row>
    <row r="14" spans="1:15" x14ac:dyDescent="0.4">
      <c r="B14" t="s">
        <v>12</v>
      </c>
      <c r="C14" t="s">
        <v>13</v>
      </c>
    </row>
    <row r="15" spans="1:15" x14ac:dyDescent="0.4">
      <c r="B15" t="s">
        <v>14</v>
      </c>
      <c r="C15" t="s">
        <v>15</v>
      </c>
    </row>
    <row r="16" spans="1:15" x14ac:dyDescent="0.4">
      <c r="C16" t="s">
        <v>16</v>
      </c>
    </row>
    <row r="18" spans="1:2" x14ac:dyDescent="0.4">
      <c r="A18" s="1" t="s">
        <v>17</v>
      </c>
    </row>
    <row r="19" spans="1:2" x14ac:dyDescent="0.4">
      <c r="B19" t="s">
        <v>18</v>
      </c>
    </row>
    <row r="20" spans="1:2" x14ac:dyDescent="0.4">
      <c r="B20" t="s">
        <v>19</v>
      </c>
    </row>
    <row r="21" spans="1:2" x14ac:dyDescent="0.4">
      <c r="B21" t="s">
        <v>20</v>
      </c>
    </row>
    <row r="22" spans="1:2" x14ac:dyDescent="0.4">
      <c r="B22" t="s">
        <v>21</v>
      </c>
    </row>
    <row r="23" spans="1:2" x14ac:dyDescent="0.4">
      <c r="B23" t="s">
        <v>22</v>
      </c>
    </row>
    <row r="24" spans="1:2" x14ac:dyDescent="0.4">
      <c r="B24" t="s">
        <v>23</v>
      </c>
    </row>
    <row r="26" spans="1:2" x14ac:dyDescent="0.4">
      <c r="A26" s="1" t="s">
        <v>24</v>
      </c>
    </row>
    <row r="27" spans="1:2" x14ac:dyDescent="0.4">
      <c r="A27" t="s">
        <v>25</v>
      </c>
      <c r="B27" t="s">
        <v>26</v>
      </c>
    </row>
    <row r="28" spans="1:2" x14ac:dyDescent="0.4">
      <c r="A28" t="s">
        <v>27</v>
      </c>
      <c r="B28" t="s">
        <v>28</v>
      </c>
    </row>
    <row r="29" spans="1:2" x14ac:dyDescent="0.4">
      <c r="A29" t="s">
        <v>29</v>
      </c>
      <c r="B29" t="s">
        <v>30</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I35"/>
  <sheetViews>
    <sheetView tabSelected="1" zoomScale="85" zoomScaleNormal="85" workbookViewId="0">
      <pane ySplit="4" topLeftCell="A5" activePane="bottomLeft" state="frozen"/>
      <selection pane="bottomLeft" activeCell="B42" sqref="B42"/>
    </sheetView>
  </sheetViews>
  <sheetFormatPr defaultRowHeight="14.6" x14ac:dyDescent="0.4"/>
  <cols>
    <col min="1" max="1" width="52.69140625" style="9" customWidth="1"/>
    <col min="2" max="2" width="41.3828125" style="9" customWidth="1"/>
    <col min="3" max="3" width="30.3046875" bestFit="1" customWidth="1"/>
    <col min="4" max="4" width="29.07421875" customWidth="1"/>
    <col min="5" max="5" width="42.84375" style="9" bestFit="1" customWidth="1"/>
    <col min="6" max="6" width="25.53515625" customWidth="1"/>
    <col min="7" max="7" width="25.3046875" customWidth="1"/>
  </cols>
  <sheetData>
    <row r="1" spans="1:8" ht="20.6" x14ac:dyDescent="0.55000000000000004">
      <c r="A1" s="12" t="s">
        <v>31</v>
      </c>
      <c r="C1" s="6"/>
    </row>
    <row r="2" spans="1:8" x14ac:dyDescent="0.4">
      <c r="A2" s="9" t="s">
        <v>32</v>
      </c>
    </row>
    <row r="3" spans="1:8" ht="15" thickBot="1" x14ac:dyDescent="0.45"/>
    <row r="4" spans="1:8" ht="33.9" x14ac:dyDescent="0.45">
      <c r="A4" s="2" t="s">
        <v>33</v>
      </c>
      <c r="B4" s="3" t="s">
        <v>34</v>
      </c>
      <c r="C4" s="3" t="s">
        <v>129</v>
      </c>
      <c r="D4" s="3" t="s">
        <v>130</v>
      </c>
      <c r="E4" s="3" t="s">
        <v>35</v>
      </c>
      <c r="F4" s="4" t="s">
        <v>36</v>
      </c>
      <c r="G4" s="3" t="s">
        <v>37</v>
      </c>
    </row>
    <row r="5" spans="1:8" ht="43.75" x14ac:dyDescent="0.4">
      <c r="A5" s="8" t="s">
        <v>38</v>
      </c>
      <c r="B5" s="14" t="s">
        <v>39</v>
      </c>
      <c r="C5" s="15">
        <v>26092</v>
      </c>
      <c r="D5" s="7">
        <v>60458</v>
      </c>
      <c r="E5" s="8" t="s">
        <v>40</v>
      </c>
      <c r="F5" s="7">
        <v>0</v>
      </c>
      <c r="G5" s="7">
        <v>60458</v>
      </c>
      <c r="H5" s="13"/>
    </row>
    <row r="6" spans="1:8" ht="43.75" x14ac:dyDescent="0.4">
      <c r="A6" s="16" t="s">
        <v>41</v>
      </c>
      <c r="B6" s="14" t="s">
        <v>42</v>
      </c>
      <c r="C6" s="14" t="s">
        <v>126</v>
      </c>
      <c r="D6" s="10">
        <v>3316</v>
      </c>
      <c r="E6" s="8" t="s">
        <v>43</v>
      </c>
      <c r="F6" s="7">
        <v>0</v>
      </c>
      <c r="G6" s="10">
        <v>3316</v>
      </c>
      <c r="H6" s="13"/>
    </row>
    <row r="7" spans="1:8" ht="43.75" x14ac:dyDescent="0.4">
      <c r="A7" s="16" t="s">
        <v>44</v>
      </c>
      <c r="B7" s="17" t="s">
        <v>45</v>
      </c>
      <c r="C7" s="18" t="s">
        <v>127</v>
      </c>
      <c r="D7" s="10">
        <v>7030</v>
      </c>
      <c r="E7" s="8" t="s">
        <v>46</v>
      </c>
      <c r="F7" s="7">
        <v>0</v>
      </c>
      <c r="G7" s="10">
        <v>7030</v>
      </c>
      <c r="H7" s="13"/>
    </row>
    <row r="8" spans="1:8" ht="43.75" x14ac:dyDescent="0.4">
      <c r="A8" s="8" t="s">
        <v>47</v>
      </c>
      <c r="B8" s="14" t="s">
        <v>48</v>
      </c>
      <c r="C8" s="15">
        <v>9850</v>
      </c>
      <c r="D8" s="19">
        <v>90314</v>
      </c>
      <c r="E8" s="8" t="s">
        <v>49</v>
      </c>
      <c r="F8" s="7">
        <v>0</v>
      </c>
      <c r="G8" s="7">
        <v>90314</v>
      </c>
      <c r="H8" s="13"/>
    </row>
    <row r="9" spans="1:8" ht="87.45" x14ac:dyDescent="0.4">
      <c r="A9" s="8" t="s">
        <v>50</v>
      </c>
      <c r="B9" s="14" t="s">
        <v>51</v>
      </c>
      <c r="C9" s="11" t="s">
        <v>52</v>
      </c>
      <c r="D9" s="7">
        <v>1739973.69</v>
      </c>
      <c r="E9" s="8" t="s">
        <v>53</v>
      </c>
      <c r="F9" s="7">
        <v>0</v>
      </c>
      <c r="G9" s="7">
        <v>1739973.69</v>
      </c>
      <c r="H9" s="13"/>
    </row>
    <row r="10" spans="1:8" ht="247.75" x14ac:dyDescent="0.4">
      <c r="A10" s="8" t="s">
        <v>54</v>
      </c>
      <c r="B10" s="18" t="s">
        <v>55</v>
      </c>
      <c r="C10" s="15">
        <v>462161</v>
      </c>
      <c r="D10" s="7">
        <v>436433</v>
      </c>
      <c r="E10" s="20" t="s">
        <v>56</v>
      </c>
      <c r="F10" s="7">
        <v>0</v>
      </c>
      <c r="G10" s="7">
        <v>436433</v>
      </c>
      <c r="H10" s="13"/>
    </row>
    <row r="11" spans="1:8" ht="247.75" x14ac:dyDescent="0.4">
      <c r="A11" s="8" t="s">
        <v>57</v>
      </c>
      <c r="B11" s="18" t="s">
        <v>58</v>
      </c>
      <c r="C11" s="15">
        <v>462161</v>
      </c>
      <c r="D11" s="10">
        <v>104692.7</v>
      </c>
      <c r="E11" s="20" t="s">
        <v>56</v>
      </c>
      <c r="F11" s="7">
        <v>0</v>
      </c>
      <c r="G11" s="10">
        <v>104692.7</v>
      </c>
      <c r="H11" s="13"/>
    </row>
    <row r="12" spans="1:8" x14ac:dyDescent="0.4">
      <c r="A12" s="8" t="s">
        <v>59</v>
      </c>
      <c r="B12" s="14" t="s">
        <v>60</v>
      </c>
      <c r="C12" s="21" t="s">
        <v>61</v>
      </c>
      <c r="D12" s="7">
        <v>81295.509999999995</v>
      </c>
      <c r="E12" s="11"/>
      <c r="F12" s="7">
        <v>0</v>
      </c>
      <c r="G12" s="7">
        <v>81295.509999999995</v>
      </c>
      <c r="H12" s="13"/>
    </row>
    <row r="13" spans="1:8" ht="218.6" x14ac:dyDescent="0.4">
      <c r="A13" s="8" t="s">
        <v>62</v>
      </c>
      <c r="B13" s="14" t="s">
        <v>63</v>
      </c>
      <c r="C13" s="8" t="s">
        <v>64</v>
      </c>
      <c r="D13" s="7">
        <v>113794.25</v>
      </c>
      <c r="E13" s="8" t="s">
        <v>61</v>
      </c>
      <c r="F13" s="7">
        <v>0</v>
      </c>
      <c r="G13" s="7">
        <v>113794.25</v>
      </c>
      <c r="H13" s="13"/>
    </row>
    <row r="14" spans="1:8" ht="262.3" x14ac:dyDescent="0.4">
      <c r="A14" s="8" t="s">
        <v>65</v>
      </c>
      <c r="B14" s="14" t="s">
        <v>66</v>
      </c>
      <c r="C14" s="21" t="s">
        <v>67</v>
      </c>
      <c r="D14" s="7">
        <v>7478000</v>
      </c>
      <c r="E14" s="8" t="s">
        <v>49</v>
      </c>
      <c r="F14" s="7">
        <v>0</v>
      </c>
      <c r="G14" s="7">
        <v>7478000</v>
      </c>
      <c r="H14" s="13"/>
    </row>
    <row r="15" spans="1:8" ht="218.6" x14ac:dyDescent="0.4">
      <c r="A15" s="8" t="s">
        <v>68</v>
      </c>
      <c r="B15" s="14" t="s">
        <v>69</v>
      </c>
      <c r="C15" s="8" t="s">
        <v>70</v>
      </c>
      <c r="D15" s="7">
        <v>388093</v>
      </c>
      <c r="E15" s="8" t="s">
        <v>71</v>
      </c>
      <c r="F15" s="7">
        <v>0</v>
      </c>
      <c r="G15" s="7">
        <v>388093</v>
      </c>
      <c r="H15" s="13"/>
    </row>
    <row r="16" spans="1:8" ht="247.75" x14ac:dyDescent="0.4">
      <c r="A16" s="8" t="s">
        <v>72</v>
      </c>
      <c r="B16" s="14" t="s">
        <v>73</v>
      </c>
      <c r="C16" s="8" t="s">
        <v>128</v>
      </c>
      <c r="D16" s="10" t="s">
        <v>74</v>
      </c>
      <c r="E16" s="8" t="s">
        <v>75</v>
      </c>
      <c r="F16" s="7">
        <v>0</v>
      </c>
      <c r="G16" s="7">
        <v>1926503</v>
      </c>
      <c r="H16" s="13"/>
    </row>
    <row r="17" spans="1:9" ht="58.3" x14ac:dyDescent="0.4">
      <c r="A17" s="8" t="s">
        <v>76</v>
      </c>
      <c r="B17" s="14" t="s">
        <v>77</v>
      </c>
      <c r="C17" s="8" t="s">
        <v>78</v>
      </c>
      <c r="D17" s="7">
        <v>9423</v>
      </c>
      <c r="E17" s="8" t="s">
        <v>79</v>
      </c>
      <c r="F17" s="7">
        <v>0</v>
      </c>
      <c r="G17" s="7">
        <v>9423</v>
      </c>
      <c r="H17" s="13"/>
    </row>
    <row r="18" spans="1:9" ht="87.45" x14ac:dyDescent="0.4">
      <c r="A18" s="8" t="s">
        <v>80</v>
      </c>
      <c r="B18" s="14" t="s">
        <v>81</v>
      </c>
      <c r="C18" s="21">
        <v>526</v>
      </c>
      <c r="D18" s="7">
        <v>1500</v>
      </c>
      <c r="E18" s="8" t="s">
        <v>82</v>
      </c>
      <c r="F18" s="7">
        <v>0</v>
      </c>
      <c r="G18" s="7">
        <v>1500</v>
      </c>
      <c r="H18" s="13"/>
    </row>
    <row r="19" spans="1:9" ht="43.75" x14ac:dyDescent="0.4">
      <c r="A19" s="8" t="s">
        <v>83</v>
      </c>
      <c r="B19" s="14" t="s">
        <v>84</v>
      </c>
      <c r="C19" s="22" t="s">
        <v>85</v>
      </c>
      <c r="D19" s="7">
        <v>0</v>
      </c>
      <c r="E19" s="8" t="s">
        <v>86</v>
      </c>
      <c r="F19" s="7">
        <v>0</v>
      </c>
      <c r="G19" s="7">
        <v>0</v>
      </c>
      <c r="H19" s="13"/>
    </row>
    <row r="20" spans="1:9" ht="72.900000000000006" x14ac:dyDescent="0.4">
      <c r="A20" s="8" t="s">
        <v>87</v>
      </c>
      <c r="B20" s="14" t="s">
        <v>88</v>
      </c>
      <c r="C20" s="22" t="s">
        <v>89</v>
      </c>
      <c r="D20" s="7">
        <v>0</v>
      </c>
      <c r="E20" s="23" t="s">
        <v>90</v>
      </c>
      <c r="F20" s="7">
        <v>0</v>
      </c>
      <c r="G20" s="7">
        <v>0</v>
      </c>
      <c r="H20" s="13"/>
    </row>
    <row r="21" spans="1:9" ht="58.3" x14ac:dyDescent="0.4">
      <c r="A21" s="8" t="s">
        <v>91</v>
      </c>
      <c r="B21" s="14" t="s">
        <v>92</v>
      </c>
      <c r="C21" s="21">
        <v>175</v>
      </c>
      <c r="D21" s="7">
        <v>0</v>
      </c>
      <c r="E21" s="8" t="s">
        <v>93</v>
      </c>
      <c r="F21" s="7">
        <v>0</v>
      </c>
      <c r="G21" s="7">
        <v>0</v>
      </c>
      <c r="H21" s="13"/>
    </row>
    <row r="22" spans="1:9" ht="160.30000000000001" x14ac:dyDescent="0.4">
      <c r="A22" s="8" t="s">
        <v>94</v>
      </c>
      <c r="B22" s="14" t="s">
        <v>95</v>
      </c>
      <c r="C22" s="21">
        <v>175</v>
      </c>
      <c r="D22" s="7">
        <v>0</v>
      </c>
      <c r="E22" s="8" t="s">
        <v>96</v>
      </c>
      <c r="F22" s="7">
        <v>0</v>
      </c>
      <c r="G22" s="7">
        <v>0</v>
      </c>
      <c r="H22" s="13"/>
      <c r="I22" t="s">
        <v>97</v>
      </c>
    </row>
    <row r="23" spans="1:9" ht="29.15" x14ac:dyDescent="0.4">
      <c r="A23" s="8" t="s">
        <v>98</v>
      </c>
      <c r="B23" s="14" t="s">
        <v>99</v>
      </c>
      <c r="C23" s="21">
        <v>490</v>
      </c>
      <c r="D23" s="7">
        <v>0</v>
      </c>
      <c r="E23" s="8" t="s">
        <v>46</v>
      </c>
      <c r="F23" s="7">
        <v>0</v>
      </c>
      <c r="G23" s="7">
        <v>0</v>
      </c>
      <c r="H23" s="13"/>
    </row>
    <row r="24" spans="1:9" ht="58.3" x14ac:dyDescent="0.4">
      <c r="A24" s="8" t="s">
        <v>100</v>
      </c>
      <c r="B24" s="14" t="s">
        <v>101</v>
      </c>
      <c r="C24" s="8" t="s">
        <v>102</v>
      </c>
      <c r="D24" s="7">
        <v>0</v>
      </c>
      <c r="E24" s="8" t="s">
        <v>103</v>
      </c>
      <c r="F24" s="7">
        <v>0</v>
      </c>
      <c r="G24" s="7">
        <v>0</v>
      </c>
      <c r="H24" s="13"/>
    </row>
    <row r="25" spans="1:9" ht="87.45" x14ac:dyDescent="0.4">
      <c r="A25" s="8" t="s">
        <v>104</v>
      </c>
      <c r="B25" s="24" t="s">
        <v>105</v>
      </c>
      <c r="C25" s="21" t="s">
        <v>106</v>
      </c>
      <c r="D25" s="7">
        <v>0</v>
      </c>
      <c r="E25" s="8" t="s">
        <v>103</v>
      </c>
      <c r="F25" s="7">
        <v>0</v>
      </c>
      <c r="G25" s="7">
        <v>0</v>
      </c>
      <c r="H25" s="13"/>
    </row>
    <row r="26" spans="1:9" ht="43.75" x14ac:dyDescent="0.4">
      <c r="A26" s="16" t="s">
        <v>107</v>
      </c>
      <c r="B26" s="25" t="s">
        <v>108</v>
      </c>
      <c r="C26" s="26" t="s">
        <v>106</v>
      </c>
      <c r="D26" s="7">
        <v>0</v>
      </c>
      <c r="E26" s="8" t="s">
        <v>109</v>
      </c>
      <c r="F26" s="7">
        <v>0</v>
      </c>
      <c r="G26" s="7">
        <v>0</v>
      </c>
      <c r="H26" s="13"/>
    </row>
    <row r="27" spans="1:9" ht="29.15" x14ac:dyDescent="0.4">
      <c r="A27" s="8" t="s">
        <v>110</v>
      </c>
      <c r="B27" s="27" t="s">
        <v>111</v>
      </c>
      <c r="C27" s="28" t="s">
        <v>112</v>
      </c>
      <c r="D27" s="29">
        <v>0</v>
      </c>
      <c r="E27" s="8" t="s">
        <v>113</v>
      </c>
      <c r="F27" s="7">
        <v>0</v>
      </c>
      <c r="G27" s="7">
        <v>0</v>
      </c>
      <c r="H27" s="13"/>
    </row>
    <row r="28" spans="1:9" ht="87.45" x14ac:dyDescent="0.4">
      <c r="A28" s="8" t="s">
        <v>114</v>
      </c>
      <c r="B28" s="14" t="s">
        <v>115</v>
      </c>
      <c r="C28" s="21" t="s">
        <v>116</v>
      </c>
      <c r="D28" s="7">
        <v>0</v>
      </c>
      <c r="E28" s="8" t="s">
        <v>117</v>
      </c>
      <c r="F28" s="7">
        <v>0</v>
      </c>
      <c r="G28" s="7">
        <v>0</v>
      </c>
      <c r="H28" s="13"/>
    </row>
    <row r="29" spans="1:9" ht="89.15" customHeight="1" x14ac:dyDescent="0.4">
      <c r="A29" s="8" t="s">
        <v>118</v>
      </c>
      <c r="B29" s="11" t="s">
        <v>119</v>
      </c>
      <c r="C29" s="15" t="s">
        <v>120</v>
      </c>
      <c r="D29" s="7">
        <v>1057996.55</v>
      </c>
      <c r="E29" s="8" t="s">
        <v>61</v>
      </c>
      <c r="F29" s="7">
        <v>0</v>
      </c>
      <c r="G29" s="7">
        <f>D29+F29</f>
        <v>1057996.55</v>
      </c>
      <c r="H29" s="13"/>
    </row>
    <row r="30" spans="1:9" ht="131.15" x14ac:dyDescent="0.4">
      <c r="A30" s="30" t="s">
        <v>121</v>
      </c>
      <c r="B30" s="31" t="s">
        <v>122</v>
      </c>
      <c r="C30" s="32" t="s">
        <v>123</v>
      </c>
      <c r="D30" s="33">
        <v>30030.57</v>
      </c>
      <c r="E30" s="30" t="s">
        <v>75</v>
      </c>
      <c r="F30" s="34">
        <v>0</v>
      </c>
      <c r="G30" s="34">
        <f>D30</f>
        <v>30030.57</v>
      </c>
      <c r="H30" s="13"/>
    </row>
    <row r="31" spans="1:9" ht="15" thickBot="1" x14ac:dyDescent="0.45">
      <c r="A31" s="35" t="s">
        <v>124</v>
      </c>
      <c r="B31" s="35"/>
      <c r="C31" s="36"/>
      <c r="D31" s="37">
        <f>SUM(D5:D30) +1926503</f>
        <v>13528853.270000001</v>
      </c>
      <c r="E31" s="35"/>
      <c r="F31" s="37">
        <f>SUM(F5:F30)</f>
        <v>0</v>
      </c>
      <c r="G31" s="37">
        <f>SUM(G5:G30)</f>
        <v>13528853.270000001</v>
      </c>
    </row>
    <row r="34" spans="1:3" x14ac:dyDescent="0.4">
      <c r="A34" s="38" t="s">
        <v>131</v>
      </c>
      <c r="B34" s="38"/>
      <c r="C34" s="38"/>
    </row>
    <row r="35" spans="1:3" x14ac:dyDescent="0.4">
      <c r="A35" s="38" t="s">
        <v>125</v>
      </c>
    </row>
  </sheetData>
  <autoFilter ref="A4:G31" xr:uid="{52DA3CF0-A294-4100-8C28-ED852E360DD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A85D5B5DF4BE4EAEBDA46516416C11" ma:contentTypeVersion="3" ma:contentTypeDescription="Create a new document." ma:contentTypeScope="" ma:versionID="9d0d8c656c093c8d923935dce7235d33">
  <xsd:schema xmlns:xsd="http://www.w3.org/2001/XMLSchema" xmlns:xs="http://www.w3.org/2001/XMLSchema" xmlns:p="http://schemas.microsoft.com/office/2006/metadata/properties" xmlns:ns2="483e3c98-d89a-4271-b7e1-379ed2c22699" xmlns:ns3="e45da448-bf9c-43e8-8676-7e88d583ded9" targetNamespace="http://schemas.microsoft.com/office/2006/metadata/properties" ma:root="true" ma:fieldsID="8ef7c07a29eca1f381aa34ee1a9aabc3" ns2:_="" ns3:_="">
    <xsd:import namespace="483e3c98-d89a-4271-b7e1-379ed2c22699"/>
    <xsd:import namespace="e45da448-bf9c-43e8-8676-7e88d583ded9"/>
    <xsd:element name="properties">
      <xsd:complexType>
        <xsd:sequence>
          <xsd:element name="documentManagement">
            <xsd:complexType>
              <xsd:all>
                <xsd:element ref="ns2:lcf76f155ced4ddcb4097134ff3c332f" minOccurs="0"/>
                <xsd:element ref="ns3:TaxCatchAll"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e3c98-d89a-4271-b7e1-379ed2c22699"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element name="Date" ma:index="10"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483e3c98-d89a-4271-b7e1-379ed2c22699" xsi:nil="true"/>
    <Date xmlns="483e3c98-d89a-4271-b7e1-379ed2c22699" xsi:nil="true"/>
  </documentManagement>
</p:properties>
</file>

<file path=customXml/itemProps1.xml><?xml version="1.0" encoding="utf-8"?>
<ds:datastoreItem xmlns:ds="http://schemas.openxmlformats.org/officeDocument/2006/customXml" ds:itemID="{7811FD44-38A5-4339-9866-EF1959A85DC0}"/>
</file>

<file path=customXml/itemProps2.xml><?xml version="1.0" encoding="utf-8"?>
<ds:datastoreItem xmlns:ds="http://schemas.openxmlformats.org/officeDocument/2006/customXml" ds:itemID="{4CA04469-E986-43DF-A27E-3E951252D439}"/>
</file>

<file path=customXml/itemProps3.xml><?xml version="1.0" encoding="utf-8"?>
<ds:datastoreItem xmlns:ds="http://schemas.openxmlformats.org/officeDocument/2006/customXml" ds:itemID="{6167D3DB-9775-4D8F-B04A-6D80308ED2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2024-03-01T16:47:03Z</dcterms:created>
  <dcterms:modified xsi:type="dcterms:W3CDTF">2024-03-01T16:47:21Z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0x010100C1A85D5B5DF4BE4EAEBDA46516416C11</vt:lpwstr>
  </property>
  <property fmtid="{D5CDD505-2E9C-101B-9397-08002B2CF9AE}" pid="3" name="AEMModifiedBy">
    <vt:lpwstr/>
  </property>
  <property fmtid="{D5CDD505-2E9C-101B-9397-08002B2CF9AE}" pid="4" name="Order">
    <vt:r8>347200</vt:r8>
  </property>
  <property fmtid="{D5CDD505-2E9C-101B-9397-08002B2CF9AE}" pid="5" name="xd_Signature">
    <vt:bool>false</vt:bool>
  </property>
  <property fmtid="{D5CDD505-2E9C-101B-9397-08002B2CF9AE}" pid="6" name="xd_ProgID">
    <vt:lpwstr/>
  </property>
  <property fmtid="{D5CDD505-2E9C-101B-9397-08002B2CF9AE}" pid="7" name="SharedWithUsers">
    <vt:lpwstr/>
  </property>
  <property fmtid="{D5CDD505-2E9C-101B-9397-08002B2CF9AE}" pid="9" name="_SourceUrl">
    <vt:lpwstr/>
  </property>
  <property fmtid="{D5CDD505-2E9C-101B-9397-08002B2CF9AE}" pid="10" name="_SharedFileIndex">
    <vt:lpwstr/>
  </property>
  <property fmtid="{D5CDD505-2E9C-101B-9397-08002B2CF9AE}" pid="12" name="FileCopiedToAnonymousSite">
    <vt:lpwstr>No</vt:lpwstr>
  </property>
  <property fmtid="{D5CDD505-2E9C-101B-9397-08002B2CF9AE}" pid="13" name="ComplianceAssetId">
    <vt:lpwstr/>
  </property>
  <property fmtid="{D5CDD505-2E9C-101B-9397-08002B2CF9AE}" pid="14" name="TemplateUrl">
    <vt:lpwstr/>
  </property>
  <property fmtid="{D5CDD505-2E9C-101B-9397-08002B2CF9AE}" pid="15" name="IsMailSent">
    <vt:lpwstr>Yes</vt:lpwstr>
  </property>
  <property fmtid="{D5CDD505-2E9C-101B-9397-08002B2CF9AE}" pid="16" name="IsActive1">
    <vt:lpwstr>Yes</vt:lpwstr>
  </property>
  <property fmtid="{D5CDD505-2E9C-101B-9397-08002B2CF9AE}" pid="17" name="ReviewStatus">
    <vt:lpwstr>Pending</vt:lpwstr>
  </property>
  <property fmtid="{D5CDD505-2E9C-101B-9397-08002B2CF9AE}" pid="18" name="Classification">
    <vt:lpwstr>Public</vt:lpwstr>
  </property>
  <property fmtid="{D5CDD505-2E9C-101B-9397-08002B2CF9AE}" pid="19" name="_ExtendedDescription">
    <vt:lpwstr/>
  </property>
  <property fmtid="{D5CDD505-2E9C-101B-9397-08002B2CF9AE}" pid="20" name="TriggerFlowInfo">
    <vt:lpwstr/>
  </property>
  <property fmtid="{D5CDD505-2E9C-101B-9397-08002B2CF9AE}" pid="22" name="AEMCreator">
    <vt:lpwstr/>
  </property>
  <property fmtid="{D5CDD505-2E9C-101B-9397-08002B2CF9AE}" pid="23" name="DocKeywords">
    <vt:lpwstr/>
  </property>
  <property fmtid="{D5CDD505-2E9C-101B-9397-08002B2CF9AE}" pid="24" name="Approval Level">
    <vt:lpwstr>Approved</vt:lpwstr>
  </property>
  <property fmtid="{D5CDD505-2E9C-101B-9397-08002B2CF9AE}" pid="25" name="MediaServiceImageTags">
    <vt:lpwstr/>
  </property>
</Properties>
</file>