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https://edisonintl.sharepoint.com/teams/reg1/sro/W&amp;PS/Shared Documents/2024 PSPS Post Season Report/01. 2024 PSPS Post-Season Report Templates/"/>
    </mc:Choice>
  </mc:AlternateContent>
  <xr:revisionPtr revIDLastSave="543" documentId="8_{73D58A35-B041-4132-B1D0-B239BF96A7E2}" xr6:coauthVersionLast="47" xr6:coauthVersionMax="47" xr10:uidLastSave="{FF118D5D-D4EB-4307-9FC8-750D23725CC2}"/>
  <bookViews>
    <workbookView xWindow="31200" yWindow="3705" windowWidth="21600" windowHeight="11295" firstSheet="1" activeTab="1" xr2:uid="{97E35FCA-2897-40AF-833B-6593535AA2D5}"/>
  </bookViews>
  <sheets>
    <sheet name="Instructions" sheetId="1" r:id="rId1"/>
    <sheet name="E&amp;O Cos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2" l="1"/>
  <c r="F8" i="2" l="1"/>
  <c r="G8" i="2" s="1"/>
  <c r="G14" i="2"/>
  <c r="K1" i="2"/>
  <c r="G16" i="2"/>
  <c r="G15" i="2"/>
  <c r="G13" i="2"/>
  <c r="G12" i="2"/>
  <c r="G11" i="2"/>
  <c r="G10" i="2"/>
  <c r="G9" i="2"/>
  <c r="D30" i="2"/>
  <c r="G21" i="2"/>
  <c r="G22" i="2"/>
  <c r="G23" i="2"/>
  <c r="G24" i="2"/>
  <c r="G25" i="2"/>
  <c r="G26" i="2"/>
  <c r="G27" i="2"/>
  <c r="G28" i="2"/>
  <c r="F30" i="2" l="1"/>
  <c r="C30" i="2"/>
  <c r="G30" i="2"/>
</calcChain>
</file>

<file path=xl/sharedStrings.xml><?xml version="1.0" encoding="utf-8"?>
<sst xmlns="http://schemas.openxmlformats.org/spreadsheetml/2006/main" count="132" uniqueCount="123">
  <si>
    <t>Authority by Section 3, Appendix A of Decision 21-06-034</t>
  </si>
  <si>
    <t xml:space="preserve">Each electric investor-owned utility must track and report costs for PSPS-related education and outreach, </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</si>
  <si>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</si>
  <si>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</si>
  <si>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</si>
  <si>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t>format designated by Safety and Enforcement Division, with the [prior year] Post-Season Report.</t>
  </si>
  <si>
    <t>Instructions</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</si>
  <si>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</si>
  <si>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</si>
  <si>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Do not merge cells in the spreadsheet.</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</si>
  <si>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</si>
  <si>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Name file according to the following protocols:</t>
  </si>
  <si>
    <t>syntax:</t>
  </si>
  <si>
    <t>&lt;Utility Abbreviation&gt;_POSTSR3_&lt;Submission Date&gt;</t>
  </si>
  <si>
    <t>examples:</t>
  </si>
  <si>
    <t>PGE_POSTSR3_3-1-2022</t>
  </si>
  <si>
    <t>PacifiCorp_POSTSR3_3-1-2022</t>
  </si>
  <si>
    <t>IOUs subject to requirement:</t>
  </si>
  <si>
    <t>Pacific Gas and Electric Company</t>
  </si>
  <si>
    <t>San Diego Gas &amp; Electric Company</t>
  </si>
  <si>
    <t>Southern California Edison Company</t>
  </si>
  <si>
    <t>Golden State Water Company on behalf of its Bear Valley Electric Service Division</t>
  </si>
  <si>
    <t>Liberty Utilities (CalPeco Electric) LLC</t>
  </si>
  <si>
    <t>PacifiCorp d.b.a. Pacific Power</t>
  </si>
  <si>
    <t>Acronyms</t>
  </si>
  <si>
    <t>E&amp;O</t>
  </si>
  <si>
    <t>Education and Outreach</t>
  </si>
  <si>
    <t>PSPS</t>
  </si>
  <si>
    <t>Public Safety Power Shutoff</t>
  </si>
  <si>
    <t>AFN</t>
  </si>
  <si>
    <t>Access and Functional Needs</t>
  </si>
  <si>
    <t>Education and Outreach Cost</t>
  </si>
  <si>
    <t>For Reporting Period: From 01/01/2024 Through 12/31/2024</t>
  </si>
  <si>
    <t>PSPS E&amp;O Program Type</t>
  </si>
  <si>
    <t>E&amp;O Program Description and Method</t>
  </si>
  <si>
    <r>
      <t>Approximate Number of People Reached</t>
    </r>
    <r>
      <rPr>
        <vertAlign val="superscript"/>
        <sz val="12"/>
        <color rgb="FF000000"/>
        <rFont val="Calibri"/>
        <family val="2"/>
        <scheme val="minor"/>
      </rPr>
      <t>[1]</t>
    </r>
  </si>
  <si>
    <r>
      <t>Cost Incurred By IOU</t>
    </r>
    <r>
      <rPr>
        <vertAlign val="superscript"/>
        <sz val="12"/>
        <color rgb="FF000000"/>
        <rFont val="Calibri"/>
        <family val="2"/>
        <scheme val="minor"/>
      </rPr>
      <t>[2]</t>
    </r>
  </si>
  <si>
    <t xml:space="preserve">Names of Entities (IOU, CBO, etc.) </t>
  </si>
  <si>
    <t>Costs Incurred By Other Entities</t>
  </si>
  <si>
    <t>Total Cost for 2024</t>
  </si>
  <si>
    <t>PSPS Newsletter &amp; Integrated Communications</t>
  </si>
  <si>
    <t>In 2024, SCE's customer communications expanded beyond the PSPS newsletter (versioned for HFRA and Non-HFRA customers) to encompass a more integrated approach that aimed to drive Wildfire/PSPS awareness and preparedness behavior before, during, and after PSPS events.  PSPS-related communications were informed by both historical and real-time event data stored in SCE’s marketing-data automation software and tools, and allowed for suppression of non-urgent communications to customers impacted by a PSPS outage.  Outage preparedness importance was cross promoted in other marketing campaigns as appropriate.  A limited number of PSPS-related ad hoc communications were sent to customers as needed.</t>
  </si>
  <si>
    <r>
      <t xml:space="preserve">PSPS Newsletter: Approx. 4.5 Million SCE customers (1.2 Million HFRA; 3.3 Million Non-HFRA). </t>
    </r>
    <r>
      <rPr>
        <i/>
        <sz val="9"/>
        <color rgb="FF000000"/>
        <rFont val="Calibri"/>
        <family val="2"/>
      </rPr>
      <t xml:space="preserve"> (SCE's HFRA and Non-HFRA versioned PSPS newsletters were sent via email. Customers without email or whose email "bounced" were mailed a postcard directing them to access the newsletter via Wildfire Communications Center page on sce.com</t>
    </r>
    <r>
      <rPr>
        <sz val="9"/>
        <color rgb="FF000000"/>
        <rFont val="Calibri"/>
        <family val="2"/>
      </rPr>
      <t>)</t>
    </r>
  </si>
  <si>
    <t xml:space="preserve">PSPS Newsletter (direct mail):   $169,818        PSPS Integrated Communications (strategic planning/creative development including PSPS Newsletter that were emailed):  $432,768    PSPS Ad Hoc Communications :  $17,645                    </t>
  </si>
  <si>
    <t>Customers</t>
  </si>
  <si>
    <t>PSPS Master Meter Education Letter &amp; Flyer</t>
  </si>
  <si>
    <t>Letter and multiple copies of educational flyers sent to multifamily property owners and landlords requesting that they engage their tenants about PSPS preparedness.</t>
  </si>
  <si>
    <t xml:space="preserve">1,294 SCE customers who are mastered metered  </t>
  </si>
  <si>
    <t>Multifamily Property Owners and Landlords</t>
  </si>
  <si>
    <t>SCE's Website PSPS, wildfire, backup power and AFN specific pages</t>
  </si>
  <si>
    <t xml:space="preserve">The improved content and online experience for the Wildfire Safety (and Outage Center) areas on SCE's website launched in January 2023, making it easier for customers and community partners to find the information they need to stay informed and safe before, during, and after a Wildfire/PSPS event. SCE's website offers PSPS and wildfire preparedness information, as well as a webpage specific to individuals with AFN and PSPS updates during active shutoffs.  SCE's Wildfire Safety pages are translated into the CPUC mandated 19 prevalent languages (including English).  English and Spanish languages  account for the vast majority of the above reported metrics.   </t>
  </si>
  <si>
    <t>8,114,234 Million Page Views, 5,710,851 Visits, 3,424,771 Unique Visitors (Note: these metrics are for the Wildfire Safety pages on SCE.com and traffic to the outage map during the PSPS events that occured in SCE's service territory during CY2024)</t>
  </si>
  <si>
    <t>N/A</t>
  </si>
  <si>
    <t>Prepare for Power Down</t>
  </si>
  <si>
    <t>Statewide education and outreach campaign in coordinated efforts with California Governor’s Office of Emergency Services and the California Department of Forestry and Fire Protection. Website educates customers on how the public can prepare for and respond to a de-energization event, what resources are available to the public during these events, what to do in an emergency, how to receive information alerts during a power shutoff, and who the public should expect to hear from and when.</t>
  </si>
  <si>
    <t>2,100 [in Q4]</t>
  </si>
  <si>
    <t>StoreFront who subcontracted Valley CAN (CBO) through a CoFund agreement PG&amp;E and SDG&amp;E incurred costs by other entities listed in column F</t>
  </si>
  <si>
    <t>Prepare for Power Down Marketing</t>
  </si>
  <si>
    <t>Leveraging existing partners to create awareness around Prepare for Power Down Statewide Offering</t>
  </si>
  <si>
    <t>CBOs</t>
  </si>
  <si>
    <t>2-1-1 Referral Services</t>
  </si>
  <si>
    <t>Service related multi-channel education and outreach</t>
  </si>
  <si>
    <t>38 outbound calls during PSPS
331 inbound calls during PSPS
30,834 screened AFN
11,187 Customers interested in Care Coordination
6,584 Care Coordination Contacts</t>
  </si>
  <si>
    <t>211 California Network
Salvation Army (sub contracted by 211)</t>
  </si>
  <si>
    <t>AFN CBO Education and Outreach Partners</t>
  </si>
  <si>
    <t>Contracts with CBOs to provide education and outreach support before and during PSPS events focussing on customers with AFN (pay for performance and marketing material)</t>
  </si>
  <si>
    <t>2.4M</t>
  </si>
  <si>
    <t>74 CBOs
This is a combination of individuals reached via direct comms like webinars, outreach events, email blast, website visits and also social media impressions</t>
  </si>
  <si>
    <t>Disability Disaster Access and Resources (DDAR) Program</t>
  </si>
  <si>
    <t>Provides support prior to and during PSPS activations. Prior to PSPS, DDAR conducts education via community-based emergency preparedness trainings, public awareness, outreach, and individual assessments. During PSPS, DDAR will directly assist customers with portable backup batteries, food support, fuel vouchers, accessible transportation, and accessible hotel accommodations.</t>
  </si>
  <si>
    <t xml:space="preserve">The DDAR program hosted 403 community outreach and education events, attracting over 35,000 participants. </t>
  </si>
  <si>
    <t>Food Support</t>
  </si>
  <si>
    <t>Food support resources which includes customer education and outreach</t>
  </si>
  <si>
    <t>Access &amp; Functional Needs Self Identification Survey Campaign</t>
  </si>
  <si>
    <t>Email and Direct mail campaign for customers in HFRA to voluntarily self-identify AFN characteristics</t>
  </si>
  <si>
    <t>AFN marketing and nurture Campaign</t>
  </si>
  <si>
    <t>Reaches Customers who self-identify with AFN with personalized communications featuring programs and community resources including battery offerings, 211.org, and Disability Disaster Access and Resources (DDAR)</t>
  </si>
  <si>
    <t>Critical Care Backup Battery Program Direct Outreach</t>
  </si>
  <si>
    <t>Monthly direct mailer to newly identified eligible customers, providing information about the program and instructions on how to participate</t>
  </si>
  <si>
    <t>SCE Marketplace Resiliency Rebates Program Marketing and Search Campaign</t>
  </si>
  <si>
    <t>Paid Search Campaign timeframe: Jan-Mar (Enervee) and July-Dec (IW-RPA), cost-share to promote resiliency rebates in PSPS Preparedness Marketing Campaign</t>
  </si>
  <si>
    <t xml:space="preserve">141K impressions (Jan-Mar) plus 5.1 Million impressions (IW-RPA) = 5.25 Million </t>
  </si>
  <si>
    <t xml:space="preserve">Paid Search: $13,639 (Jan-Mar) plus $140,074 (July-Dec)  </t>
  </si>
  <si>
    <t>PSPS Education and Outreach Survey(s)</t>
  </si>
  <si>
    <t>Phase 3 PSPS Guidelines required education and outreach survey(s) -- also mandated by Decision 20-03-004 in 2020 -- 2024 represented the fifth year of In-Language Wildfire Mitigation / PSPS Communications Effectiveness Surveys - Pre- and Post- Wildfire Season.  Surveys are offered to Residential and Business customers in English and 19 non-English "prevalent" languages.</t>
  </si>
  <si>
    <r>
      <rPr>
        <b/>
        <u/>
        <sz val="12"/>
        <color rgb="FF000000"/>
        <rFont val="Calibri"/>
        <family val="2"/>
        <scheme val="minor"/>
      </rPr>
      <t xml:space="preserve">Completed Surveys in 2024:    </t>
    </r>
    <r>
      <rPr>
        <b/>
        <u/>
        <sz val="11"/>
        <color rgb="FF000000"/>
        <rFont val="Calibri"/>
        <family val="2"/>
        <scheme val="minor"/>
      </rPr>
      <t xml:space="preserve">                                              PRE- SURVEY TOTAL</t>
    </r>
    <r>
      <rPr>
        <b/>
        <sz val="11"/>
        <color rgb="FF000000"/>
        <rFont val="Calibri"/>
        <family val="2"/>
        <scheme val="minor"/>
      </rPr>
      <t>:  5,274</t>
    </r>
    <r>
      <rPr>
        <b/>
        <u/>
        <sz val="11"/>
        <color rgb="FF000000"/>
        <rFont val="Calibri"/>
        <family val="2"/>
        <scheme val="minor"/>
      </rPr>
      <t xml:space="preserve">
RESIDENTIAL</t>
    </r>
    <r>
      <rPr>
        <sz val="11"/>
        <color rgb="FF000000"/>
        <rFont val="Calibri"/>
        <family val="2"/>
        <scheme val="minor"/>
      </rPr>
      <t xml:space="preserve"> Systemwide:  </t>
    </r>
    <r>
      <rPr>
        <b/>
        <sz val="11"/>
        <color rgb="FF000000"/>
        <rFont val="Calibri"/>
        <family val="2"/>
        <scheme val="minor"/>
      </rPr>
      <t>2,509</t>
    </r>
    <r>
      <rPr>
        <sz val="11"/>
        <color rgb="FF000000"/>
        <rFont val="Calibri"/>
        <family val="2"/>
        <scheme val="minor"/>
      </rPr>
      <t xml:space="preserve"> total                (861 HFRA, 1,648 Non-HFRA)                              HFRA:  </t>
    </r>
    <r>
      <rPr>
        <b/>
        <sz val="11"/>
        <color rgb="FF000000"/>
        <rFont val="Calibri"/>
        <family val="2"/>
        <scheme val="minor"/>
      </rPr>
      <t>2,534</t>
    </r>
    <r>
      <rPr>
        <sz val="11"/>
        <color rgb="FF000000"/>
        <rFont val="Calibri"/>
        <family val="2"/>
        <scheme val="minor"/>
      </rPr>
      <t xml:space="preserve"> total  (861 from Systemwide)   
</t>
    </r>
    <r>
      <rPr>
        <b/>
        <u/>
        <sz val="11"/>
        <color rgb="FF000000"/>
        <rFont val="Calibri"/>
        <family val="2"/>
        <scheme val="minor"/>
      </rPr>
      <t>BUSINESS</t>
    </r>
    <r>
      <rPr>
        <b/>
        <sz val="11"/>
        <color rgb="FF000000"/>
        <rFont val="Calibri"/>
        <family val="2"/>
        <scheme val="minor"/>
      </rPr>
      <t xml:space="preserve"> </t>
    </r>
    <r>
      <rPr>
        <sz val="11"/>
        <color rgb="FF000000"/>
        <rFont val="Calibri"/>
        <family val="2"/>
        <scheme val="minor"/>
      </rPr>
      <t xml:space="preserve">Systemwide:  </t>
    </r>
    <r>
      <rPr>
        <b/>
        <sz val="11"/>
        <color rgb="FF000000"/>
        <rFont val="Calibri"/>
        <family val="2"/>
        <scheme val="minor"/>
      </rPr>
      <t>752</t>
    </r>
    <r>
      <rPr>
        <sz val="11"/>
        <color rgb="FF000000"/>
        <rFont val="Calibri"/>
        <family val="2"/>
        <scheme val="minor"/>
      </rPr>
      <t xml:space="preserve"> total  (86 HFRA,       666 Non-HFRA)                                                      HFRA:  426 total  (86 from Systemwide)                         </t>
    </r>
    <r>
      <rPr>
        <b/>
        <u/>
        <sz val="11"/>
        <color rgb="FF000000"/>
        <rFont val="Calibri"/>
        <family val="2"/>
        <scheme val="minor"/>
      </rPr>
      <t>POST- SURVEY TOTAL</t>
    </r>
    <r>
      <rPr>
        <b/>
        <sz val="11"/>
        <color rgb="FF000000"/>
        <rFont val="Calibri"/>
        <family val="2"/>
        <scheme val="minor"/>
      </rPr>
      <t xml:space="preserve">:  4,752
</t>
    </r>
    <r>
      <rPr>
        <b/>
        <u/>
        <sz val="11"/>
        <color rgb="FF000000"/>
        <rFont val="Calibri"/>
        <family val="2"/>
        <scheme val="minor"/>
      </rPr>
      <t>RESIDENTIAL</t>
    </r>
    <r>
      <rPr>
        <sz val="11"/>
        <color rgb="FF000000"/>
        <rFont val="Calibri"/>
        <family val="2"/>
        <scheme val="minor"/>
      </rPr>
      <t xml:space="preserve"> Systemwide:  </t>
    </r>
    <r>
      <rPr>
        <b/>
        <sz val="11"/>
        <color rgb="FF000000"/>
        <rFont val="Calibri"/>
        <family val="2"/>
        <scheme val="minor"/>
      </rPr>
      <t>2,399</t>
    </r>
    <r>
      <rPr>
        <sz val="11"/>
        <color rgb="FF000000"/>
        <rFont val="Calibri"/>
        <family val="2"/>
        <scheme val="minor"/>
      </rPr>
      <t xml:space="preserve"> total                  (797 HFRA, 1,602 Non-HFRA)                              HFRA:  2,248 total  (797 from Systemwide)        
</t>
    </r>
    <r>
      <rPr>
        <b/>
        <u/>
        <sz val="11"/>
        <color rgb="FF000000"/>
        <rFont val="Calibri"/>
        <family val="2"/>
        <scheme val="minor"/>
      </rPr>
      <t>BUSINESS</t>
    </r>
    <r>
      <rPr>
        <b/>
        <sz val="11"/>
        <color rgb="FF000000"/>
        <rFont val="Calibri"/>
        <family val="2"/>
        <scheme val="minor"/>
      </rPr>
      <t xml:space="preserve"> </t>
    </r>
    <r>
      <rPr>
        <sz val="11"/>
        <color rgb="FF000000"/>
        <rFont val="Calibri"/>
        <family val="2"/>
        <scheme val="minor"/>
      </rPr>
      <t xml:space="preserve">Systemwide:  </t>
    </r>
    <r>
      <rPr>
        <b/>
        <sz val="11"/>
        <color rgb="FF000000"/>
        <rFont val="Calibri"/>
        <family val="2"/>
        <scheme val="minor"/>
      </rPr>
      <t>570</t>
    </r>
    <r>
      <rPr>
        <sz val="11"/>
        <color rgb="FF000000"/>
        <rFont val="Calibri"/>
        <family val="2"/>
        <scheme val="minor"/>
      </rPr>
      <t xml:space="preserve"> total  (140 HFRA,     430 Non-HFRA)                                                      HFRA:  472 total  (140 from Systemwide)
</t>
    </r>
  </si>
  <si>
    <t>Residential and Business Customers  Systemwide and in HFRA</t>
  </si>
  <si>
    <t>Paid Media and Advertising</t>
  </si>
  <si>
    <t xml:space="preserve">SCE's advertising campaign aimed to convey key messages that collectively help educate customers about PSPS and emergency preparedness. It targeted all residential and business customers throughout SCE’s service area, with PSPS messaging heavily targeted to customers residing in High Fire Risk Areas (HFRA), including vulnerable populations and non-English speakers. These advertisements ran on a variety of channels including digital banners, digital video, connected TV, social media, search, digital audio and broadcast radio. The 2024 advertising campaign centered on six message themes: emergency preparedness, PSPS definition/conditions, wildfire mitigation, alert sign-up, medical baseline program, and customer programs and resources. </t>
  </si>
  <si>
    <t>864,000,000 impressions</t>
  </si>
  <si>
    <t>SCE</t>
  </si>
  <si>
    <t xml:space="preserve">Wildfire Safety Community Meetings </t>
  </si>
  <si>
    <t xml:space="preserve">2 meetings held in 2024 to provide updates on Wildfire Mitigation Plan &amp; PSPS. Provided information about customer resiliency/ programs, decision-making, and grid-hardening efforts. (Virtual) </t>
  </si>
  <si>
    <t>1,972 registered for event(s)
490 attended event(s)</t>
  </si>
  <si>
    <t>IOU, CBO's, Local Emergency Response, Residential &amp; Business Customers</t>
  </si>
  <si>
    <t>Public Safety Partner Portal training</t>
  </si>
  <si>
    <t>In 2024 SCE conducted training sessions with entities on how to use the PSP Portal</t>
  </si>
  <si>
    <t xml:space="preserve">SCE held 24 meetings/training session on the Public Safety Partner Portal targeting all local/tribal government located in HFRA (140) - 97 participants </t>
  </si>
  <si>
    <t>Local government public safety partners; Communications Sector, CBO, County Agency, Emergency Services, Energy Sector, Government Facilities, Healthcare and Public Health
State Agency, Tribal Nation, Water and Wastewater Systems Sector</t>
  </si>
  <si>
    <t>PSPS Quarterly Working Groups</t>
  </si>
  <si>
    <t>Regional meetings with Public Safety Partners to Provide PSPS updates, forum to share lessons learned and brainstorm on best practices targeting local/tribal government support-staff.</t>
  </si>
  <si>
    <t xml:space="preserve">Cities, Counties and Tribal Council Representatives &amp; essential service staff </t>
  </si>
  <si>
    <t>PSPS Quarterly Advisory Board</t>
  </si>
  <si>
    <t>Regional meetings with Public Safety Partners to Share lessons learned, provide advisory services to SCE for consideration on PSPS protocols and WFM targeting local/tribal government decision-makers.</t>
  </si>
  <si>
    <t>Critical Infrastructure Workshops</t>
  </si>
  <si>
    <t>Resiliency workshops for sectors identified as Critical Infrastructure</t>
  </si>
  <si>
    <t>Critical Infrastructure and Facilities customers</t>
  </si>
  <si>
    <t>Email to all HFRA local and Tribal Governments</t>
  </si>
  <si>
    <t>Annual email to all local and tribal governments in HFRA to update them on SCE's WMP activities, customer programs, PSPS protocolas and request contact information</t>
  </si>
  <si>
    <t>All local and tribal governments in HFRA (140)</t>
  </si>
  <si>
    <t>City, county, and tribal staff</t>
  </si>
  <si>
    <t>Meetings with HFRA local and Tribal Governments</t>
  </si>
  <si>
    <t>Individual Meetings/Briefings ~92 local and tribal governments in HFRA to update them on SCE's WMP activities, customer programs, PSPS protocols, and request contact information (Note offer was made to meet with all local and tribal governments in HFRA.)</t>
  </si>
  <si>
    <t>Local and Tribal Government staff</t>
  </si>
  <si>
    <t>City/Tribal Council &amp; BOS  Briefings</t>
  </si>
  <si>
    <t>Presentations to city councils to answer questions and address their concerns</t>
  </si>
  <si>
    <t xml:space="preserve"> 2 city councils</t>
  </si>
  <si>
    <t>Malibu, Mono County</t>
  </si>
  <si>
    <t>Unified Command Meetings</t>
  </si>
  <si>
    <t>Presentation and roundtable: Regional Incident Command/Unified Command bodies</t>
  </si>
  <si>
    <t xml:space="preserve">~120 </t>
  </si>
  <si>
    <t>Eastrn Sierra Unified Command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</si>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</sst>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7">
    <font>
      <sz val="11"/>
      <color theme="1"/>
      <name val="Calibri"/>
      <family val="2"/>
      <scheme val="minor"/>
    </font>
    <font>
      <u/>
      <sz val="11"/>
      <color theme="1"/>
      <name val="Calibri"/>
      <family val="2"/>
      <scheme val="minor"/>
    </font>
    <font>
      <b/>
      <sz val="11"/>
      <color theme="1"/>
      <name val="Calibri"/>
      <family val="2"/>
      <scheme val="minor"/>
    </font>
    <font>
      <sz val="12"/>
      <color rgb="FF000000"/>
      <name val="Calibri"/>
      <family val="2"/>
      <scheme val="minor"/>
    </font>
    <font>
      <sz val="12"/>
      <color theme="1"/>
      <name val="Calibri"/>
      <family val="2"/>
      <scheme val="minor"/>
    </font>
    <font>
      <sz val="11"/>
      <name val="Calibri"/>
      <family val="2"/>
    </font>
    <font>
      <sz val="11"/>
      <color rgb="FF000000"/>
      <name val="Calibri"/>
      <family val="2"/>
    </font>
    <font>
      <i/>
      <sz val="9"/>
      <color rgb="FF000000"/>
      <name val="Calibri"/>
      <family val="2"/>
    </font>
    <font>
      <sz val="9"/>
      <color rgb="FF000000"/>
      <name val="Calibri"/>
      <family val="2"/>
    </font>
    <font>
      <sz val="11"/>
      <name val="Calibri"/>
      <family val="2"/>
      <scheme val="minor"/>
    </font>
    <font>
      <sz val="11"/>
      <color theme="1"/>
      <name val="Calibri"/>
      <family val="2"/>
      <charset val="1"/>
    </font>
    <font>
      <sz val="11"/>
      <color rgb="FF000000"/>
      <name val="Calibri"/>
      <family val="2"/>
      <scheme val="minor"/>
    </font>
    <font>
      <b/>
      <u/>
      <sz val="11"/>
      <color rgb="FF000000"/>
      <name val="Calibri"/>
      <family val="2"/>
      <scheme val="minor"/>
    </font>
    <font>
      <b/>
      <sz val="11"/>
      <color rgb="FF000000"/>
      <name val="Calibri"/>
      <family val="2"/>
      <scheme val="minor"/>
    </font>
    <font>
      <b/>
      <u/>
      <sz val="12"/>
      <color rgb="FF000000"/>
      <name val="Calibri"/>
      <family val="2"/>
      <scheme val="minor"/>
    </font>
    <font>
      <vertAlign val="superscript"/>
      <sz val="12"/>
      <color rgb="FF000000"/>
      <name val="Calibri"/>
      <family val="2"/>
      <scheme val="minor"/>
    </font>
    <font>
      <sz val="11"/>
      <color rgb="FF000000"/>
      <name val="Calibri"/>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2">
    <xf numFmtId="0" fontId="0" fillId="0" borderId="0" xfId="0"/>
    <xf numFmtId="0" fontId="1" fillId="0" borderId="0" xfId="0" applyFont="1"/>
    <xf numFmtId="0" fontId="0" fillId="0" borderId="1" xfId="0" applyBorder="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4" fillId="2" borderId="3" xfId="0" applyFont="1" applyFill="1" applyBorder="1" applyAlignment="1">
      <alignment horizontal="center" wrapText="1"/>
    </xf>
    <xf numFmtId="0" fontId="0" fillId="0" borderId="4" xfId="0" applyBorder="1"/>
    <xf numFmtId="0" fontId="2" fillId="0" borderId="0" xfId="0" applyFont="1"/>
    <xf numFmtId="164" fontId="0" fillId="0" borderId="4" xfId="0" applyNumberFormat="1" applyBorder="1"/>
    <xf numFmtId="164" fontId="0" fillId="0" borderId="1" xfId="0" applyNumberFormat="1" applyBorder="1"/>
    <xf numFmtId="0" fontId="0" fillId="0" borderId="0" xfId="0" applyAlignment="1">
      <alignment horizontal="right" vertical="top"/>
    </xf>
    <xf numFmtId="0" fontId="5" fillId="0" borderId="5" xfId="0" applyFont="1" applyBorder="1" applyAlignment="1">
      <alignment wrapText="1"/>
    </xf>
    <xf numFmtId="0" fontId="5" fillId="0" borderId="5" xfId="0" applyFont="1" applyBorder="1" applyAlignment="1">
      <alignment horizontal="left" vertical="top" wrapText="1"/>
    </xf>
    <xf numFmtId="0" fontId="5" fillId="0" borderId="5" xfId="0" applyFont="1" applyBorder="1" applyAlignment="1">
      <alignment vertical="top" wrapText="1"/>
    </xf>
    <xf numFmtId="0" fontId="5" fillId="0" borderId="1" xfId="0" applyFont="1" applyBorder="1" applyAlignment="1">
      <alignment vertical="top" wrapText="1"/>
    </xf>
    <xf numFmtId="0" fontId="0" fillId="0" borderId="0" xfId="0" applyAlignment="1">
      <alignment wrapText="1"/>
    </xf>
    <xf numFmtId="0" fontId="0" fillId="0" borderId="1" xfId="0" applyBorder="1" applyAlignment="1">
      <alignment wrapText="1"/>
    </xf>
    <xf numFmtId="0" fontId="9" fillId="0" borderId="1" xfId="0" applyFont="1" applyBorder="1" applyAlignment="1">
      <alignment vertical="center" wrapText="1"/>
    </xf>
    <xf numFmtId="0" fontId="9" fillId="0" borderId="1" xfId="0" applyFont="1" applyBorder="1" applyAlignment="1">
      <alignment vertical="top" wrapText="1"/>
    </xf>
    <xf numFmtId="0" fontId="9" fillId="3" borderId="6" xfId="0" applyFont="1" applyFill="1" applyBorder="1" applyAlignment="1">
      <alignment wrapText="1"/>
    </xf>
    <xf numFmtId="0" fontId="9" fillId="0" borderId="1" xfId="0" applyFont="1" applyBorder="1" applyAlignment="1">
      <alignment horizontal="left" vertical="top" wrapText="1"/>
    </xf>
    <xf numFmtId="3" fontId="0" fillId="0" borderId="0" xfId="0" applyNumberFormat="1"/>
    <xf numFmtId="0" fontId="3" fillId="2"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64" fontId="9" fillId="0" borderId="1" xfId="0" applyNumberFormat="1" applyFont="1" applyBorder="1" applyAlignment="1">
      <alignment horizontal="center" vertical="center"/>
    </xf>
    <xf numFmtId="0" fontId="5" fillId="0" borderId="7" xfId="0" applyFont="1" applyBorder="1" applyAlignment="1">
      <alignment vertical="top" wrapText="1"/>
    </xf>
    <xf numFmtId="0" fontId="9" fillId="0" borderId="8" xfId="0" applyFont="1" applyBorder="1" applyAlignment="1">
      <alignment horizontal="center" vertical="center"/>
    </xf>
    <xf numFmtId="164" fontId="9" fillId="0" borderId="5" xfId="0" applyNumberFormat="1" applyFont="1" applyBorder="1" applyAlignment="1">
      <alignment horizontal="center" vertical="center"/>
    </xf>
    <xf numFmtId="6" fontId="5" fillId="0" borderId="5" xfId="0" applyNumberFormat="1" applyFont="1" applyBorder="1" applyAlignment="1">
      <alignment horizontal="center" vertical="center"/>
    </xf>
    <xf numFmtId="164" fontId="0" fillId="0" borderId="1" xfId="0" applyNumberFormat="1" applyBorder="1" applyAlignment="1">
      <alignment horizontal="center" vertical="center"/>
    </xf>
    <xf numFmtId="164" fontId="9" fillId="0" borderId="6" xfId="0" applyNumberFormat="1" applyFont="1" applyBorder="1" applyAlignment="1">
      <alignment horizontal="center" vertical="center"/>
    </xf>
    <xf numFmtId="0" fontId="5" fillId="0" borderId="0" xfId="0" applyFont="1" applyAlignment="1">
      <alignment horizontal="center" wrapText="1"/>
    </xf>
    <xf numFmtId="0" fontId="0" fillId="0" borderId="1" xfId="0" applyBorder="1" applyAlignment="1">
      <alignment horizontal="center" vertical="center"/>
    </xf>
    <xf numFmtId="0" fontId="5" fillId="0" borderId="5" xfId="0" applyFont="1" applyBorder="1" applyAlignment="1">
      <alignment horizontal="center" vertical="center" wrapText="1"/>
    </xf>
    <xf numFmtId="0" fontId="0" fillId="0" borderId="1" xfId="0" applyBorder="1" applyAlignment="1">
      <alignment horizontal="center" vertical="center" wrapText="1"/>
    </xf>
    <xf numFmtId="0" fontId="9" fillId="0" borderId="6"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wrapText="1"/>
    </xf>
    <xf numFmtId="0" fontId="6"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10" fillId="3" borderId="0" xfId="0" applyFont="1" applyFill="1" applyAlignment="1">
      <alignment horizontal="center" vertical="center" wrapText="1"/>
    </xf>
    <xf numFmtId="3" fontId="0" fillId="0" borderId="1" xfId="0" applyNumberFormat="1" applyBorder="1" applyAlignment="1">
      <alignment horizontal="center" vertical="center"/>
    </xf>
    <xf numFmtId="3" fontId="0" fillId="3" borderId="1" xfId="0" applyNumberFormat="1" applyFill="1" applyBorder="1" applyAlignment="1">
      <alignment horizontal="center" vertical="center"/>
    </xf>
    <xf numFmtId="0" fontId="12" fillId="0" borderId="1" xfId="0" applyFont="1" applyBorder="1" applyAlignment="1">
      <alignment horizontal="center" vertical="center" wrapText="1"/>
    </xf>
    <xf numFmtId="164" fontId="0" fillId="3" borderId="1" xfId="0" applyNumberFormat="1" applyFill="1" applyBorder="1" applyAlignment="1">
      <alignment horizontal="center" vertical="center" wrapText="1"/>
    </xf>
    <xf numFmtId="0" fontId="16" fillId="0" borderId="1" xfId="0" applyFont="1" applyBorder="1" applyAlignment="1">
      <alignment wrapText="1"/>
    </xf>
    <xf numFmtId="0" fontId="4" fillId="0" borderId="0" xfId="0" applyFont="1" applyAlignment="1">
      <alignment horizontal="left" vertical="top" wrapText="1"/>
    </xf>
    <xf numFmtId="0" fontId="0" fillId="0" borderId="0" xfId="0" applyAlignment="1">
      <alignment wrapText="1"/>
    </xf>
    <xf numFmtId="0" fontId="0" fillId="0" borderId="1" xfId="0" applyBorder="1" applyAlignment="1">
      <alignment horizontal="center"/>
    </xf>
    <xf numFmtId="164" fontId="0" fillId="0" borderId="1"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9"/>
  <sheetViews>
    <sheetView workbookViewId="0">
      <selection activeCell="A2" sqref="A2"/>
    </sheetView>
  </sheetViews>
  <sheetFormatPr defaultRowHeight="15"/>
  <sheetData>
    <row r="1" spans="1:15">
      <c r="A1" s="1" t="s">
        <v>0</v>
      </c>
    </row>
    <row r="2" spans="1:15">
      <c r="B2" s="49" t="s">
        <v>1</v>
      </c>
      <c r="C2" s="49"/>
      <c r="D2" s="49"/>
      <c r="E2" s="49"/>
      <c r="F2" s="49"/>
      <c r="G2" s="49"/>
      <c r="H2" s="49"/>
      <c r="I2" s="49"/>
      <c r="J2" s="49"/>
      <c r="K2" s="49"/>
    </row>
    <row r="3" spans="1:15">
      <c r="B3" s="49" t="s">
        <v>2</v>
      </c>
      <c r="C3" s="49"/>
      <c r="D3" s="49"/>
      <c r="E3" s="49"/>
      <c r="F3" s="49"/>
      <c r="G3" s="49"/>
      <c r="H3" s="49"/>
      <c r="I3" s="49"/>
      <c r="J3" s="49"/>
      <c r="K3" s="49"/>
    </row>
    <row r="4" spans="1:15" ht="15.75" customHeight="1">
      <c r="B4" s="49" t="s">
        <v>3</v>
      </c>
      <c r="C4" s="49"/>
      <c r="D4" s="49"/>
      <c r="E4" s="49"/>
      <c r="F4" s="49"/>
      <c r="G4" s="49"/>
      <c r="H4" s="49"/>
      <c r="I4" s="49"/>
      <c r="J4" s="49"/>
      <c r="K4" s="49"/>
    </row>
    <row r="5" spans="1:15" ht="15" customHeight="1">
      <c r="B5" s="49" t="s">
        <v>4</v>
      </c>
      <c r="C5" s="49"/>
      <c r="D5" s="49"/>
      <c r="E5" s="49"/>
      <c r="F5" s="49"/>
      <c r="G5" s="49"/>
      <c r="H5" s="49"/>
      <c r="I5" s="49"/>
      <c r="J5" s="49"/>
      <c r="K5" s="49"/>
    </row>
    <row r="6" spans="1:15">
      <c r="B6" s="49" t="s">
        <v>5</v>
      </c>
      <c r="C6" s="49"/>
      <c r="D6" s="49"/>
      <c r="E6" s="49"/>
      <c r="F6" s="49"/>
      <c r="G6" s="49"/>
      <c r="H6" s="49"/>
      <c r="I6" s="49"/>
      <c r="J6" s="49"/>
      <c r="K6" s="49"/>
    </row>
    <row r="8" spans="1:15">
      <c r="A8" s="1" t="s">
        <v>6</v>
      </c>
    </row>
    <row r="9" spans="1:15">
      <c r="A9">
        <v>1</v>
      </c>
      <c r="B9" t="s">
        <v>7</v>
      </c>
    </row>
    <row r="10" spans="1:15">
      <c r="A10">
        <v>2</v>
      </c>
      <c r="B10" t="s">
        <v>8</v>
      </c>
    </row>
    <row r="11" spans="1:15">
      <c r="A11">
        <v>3</v>
      </c>
      <c r="B11" t="s">
        <v>9</v>
      </c>
    </row>
    <row r="12" spans="1:15" ht="62.25" customHeight="1">
      <c r="A12" s="10">
        <v>4</v>
      </c>
      <c r="B12" s="48" t="s">
        <v>10</v>
      </c>
      <c r="C12" s="48"/>
      <c r="D12" s="48"/>
      <c r="E12" s="48"/>
      <c r="F12" s="48"/>
      <c r="G12" s="48"/>
      <c r="H12" s="48"/>
      <c r="I12" s="48"/>
      <c r="J12" s="48"/>
      <c r="K12" s="48"/>
      <c r="L12" s="48"/>
      <c r="M12" s="48"/>
      <c r="N12" s="48"/>
      <c r="O12" s="48"/>
    </row>
    <row r="13" spans="1:15">
      <c r="A13">
        <v>5</v>
      </c>
      <c r="B13" t="s">
        <v>11</v>
      </c>
    </row>
    <row r="14" spans="1:15">
      <c r="B14" t="s">
        <v>12</v>
      </c>
      <c r="C14" t="s">
        <v>13</v>
      </c>
    </row>
    <row r="15" spans="1:15">
      <c r="B15" t="s">
        <v>14</v>
      </c>
      <c r="C15" t="s">
        <v>15</v>
      </c>
    </row>
    <row r="16" spans="1:15">
      <c r="C16" t="s">
        <v>16</v>
      </c>
    </row>
    <row r="18" spans="1:2">
      <c r="A18" s="1" t="s">
        <v>17</v>
      </c>
    </row>
    <row r="19" spans="1:2">
      <c r="B19" t="s">
        <v>18</v>
      </c>
    </row>
    <row r="20" spans="1:2">
      <c r="B20" t="s">
        <v>19</v>
      </c>
    </row>
    <row r="21" spans="1:2">
      <c r="B21" t="s">
        <v>20</v>
      </c>
    </row>
    <row r="22" spans="1:2">
      <c r="B22" t="s">
        <v>21</v>
      </c>
    </row>
    <row r="23" spans="1:2">
      <c r="B23" t="s">
        <v>22</v>
      </c>
    </row>
    <row r="24" spans="1:2">
      <c r="B24" t="s">
        <v>23</v>
      </c>
    </row>
    <row r="26" spans="1:2">
      <c r="A26" s="1" t="s">
        <v>24</v>
      </c>
    </row>
    <row r="27" spans="1:2">
      <c r="A27" t="s">
        <v>25</v>
      </c>
      <c r="B27" t="s">
        <v>26</v>
      </c>
    </row>
    <row r="28" spans="1:2">
      <c r="A28" t="s">
        <v>27</v>
      </c>
      <c r="B28" t="s">
        <v>28</v>
      </c>
    </row>
    <row r="29" spans="1:2">
      <c r="A29" t="s">
        <v>29</v>
      </c>
      <c r="B29" t="s">
        <v>30</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dimension ref="A1:K30"/>
  <sheetViews>
    <sheetView tabSelected="1" workbookViewId="0">
      <pane ySplit="4" topLeftCell="A19" activePane="bottomLeft" state="frozen"/>
      <selection pane="bottomLeft" activeCell="D28" sqref="D28"/>
    </sheetView>
  </sheetViews>
  <sheetFormatPr defaultRowHeight="15"/>
  <cols>
    <col min="1" max="1" width="24.85546875" customWidth="1"/>
    <col min="2" max="2" width="36" customWidth="1"/>
    <col min="3" max="3" width="40.7109375" customWidth="1"/>
    <col min="4" max="4" width="23.28515625" customWidth="1"/>
    <col min="5" max="5" width="32" customWidth="1"/>
    <col min="6" max="6" width="25.5703125" customWidth="1"/>
    <col min="7" max="7" width="25.28515625" customWidth="1"/>
    <col min="8" max="8" width="16.28515625" bestFit="1" customWidth="1"/>
  </cols>
  <sheetData>
    <row r="1" spans="1:11">
      <c r="A1" s="7" t="s">
        <v>31</v>
      </c>
      <c r="H1">
        <v>169818</v>
      </c>
      <c r="I1">
        <v>432768</v>
      </c>
      <c r="J1">
        <v>17645</v>
      </c>
      <c r="K1">
        <f>SUM(H1:J1)</f>
        <v>620231</v>
      </c>
    </row>
    <row r="2" spans="1:11" ht="45">
      <c r="A2" s="15" t="s">
        <v>32</v>
      </c>
    </row>
    <row r="3" spans="1:11" ht="15.75" thickBot="1"/>
    <row r="4" spans="1:11" ht="33.75">
      <c r="A4" s="3" t="s">
        <v>33</v>
      </c>
      <c r="B4" s="4" t="s">
        <v>34</v>
      </c>
      <c r="C4" s="22" t="s">
        <v>35</v>
      </c>
      <c r="D4" s="22" t="s">
        <v>36</v>
      </c>
      <c r="E4" s="22" t="s">
        <v>37</v>
      </c>
      <c r="F4" s="5" t="s">
        <v>38</v>
      </c>
      <c r="G4" s="22" t="s">
        <v>39</v>
      </c>
    </row>
    <row r="5" spans="1:11" ht="331.5" customHeight="1">
      <c r="A5" s="37" t="s">
        <v>40</v>
      </c>
      <c r="B5" s="12" t="s">
        <v>41</v>
      </c>
      <c r="C5" s="40" t="s">
        <v>42</v>
      </c>
      <c r="D5" s="34" t="s">
        <v>43</v>
      </c>
      <c r="E5" s="34" t="s">
        <v>44</v>
      </c>
      <c r="F5" s="29">
        <v>0</v>
      </c>
      <c r="G5" s="29">
        <v>620231</v>
      </c>
    </row>
    <row r="6" spans="1:11" ht="72" customHeight="1">
      <c r="A6" s="37" t="s">
        <v>45</v>
      </c>
      <c r="B6" s="11" t="s">
        <v>46</v>
      </c>
      <c r="C6" s="34" t="s">
        <v>47</v>
      </c>
      <c r="D6" s="29">
        <v>12188</v>
      </c>
      <c r="E6" s="34" t="s">
        <v>48</v>
      </c>
      <c r="F6" s="29">
        <v>0</v>
      </c>
      <c r="G6" s="29">
        <v>12188</v>
      </c>
    </row>
    <row r="7" spans="1:11" ht="300">
      <c r="A7" s="37" t="s">
        <v>49</v>
      </c>
      <c r="B7" s="13" t="s">
        <v>50</v>
      </c>
      <c r="C7" s="41" t="s">
        <v>51</v>
      </c>
      <c r="D7" s="29">
        <v>0</v>
      </c>
      <c r="E7" s="34" t="s">
        <v>52</v>
      </c>
      <c r="F7" s="29">
        <v>0</v>
      </c>
      <c r="G7" s="29">
        <v>0</v>
      </c>
    </row>
    <row r="8" spans="1:11" ht="225">
      <c r="A8" s="33" t="s">
        <v>53</v>
      </c>
      <c r="B8" s="16" t="s">
        <v>54</v>
      </c>
      <c r="C8" s="33" t="s">
        <v>55</v>
      </c>
      <c r="D8" s="30">
        <v>1421.15</v>
      </c>
      <c r="E8" s="35" t="s">
        <v>56</v>
      </c>
      <c r="F8" s="30">
        <f>3915-D8</f>
        <v>2493.85</v>
      </c>
      <c r="G8" s="30">
        <f t="shared" ref="G8:G28" si="0">D8+F8</f>
        <v>3915</v>
      </c>
    </row>
    <row r="9" spans="1:11" ht="45">
      <c r="A9" s="38" t="s">
        <v>57</v>
      </c>
      <c r="B9" s="16" t="s">
        <v>58</v>
      </c>
      <c r="C9" s="33" t="s">
        <v>55</v>
      </c>
      <c r="D9" s="30">
        <v>0</v>
      </c>
      <c r="E9" s="33" t="s">
        <v>59</v>
      </c>
      <c r="F9" s="30">
        <v>0</v>
      </c>
      <c r="G9" s="30">
        <f t="shared" si="0"/>
        <v>0</v>
      </c>
    </row>
    <row r="10" spans="1:11" ht="90">
      <c r="A10" s="23" t="s">
        <v>60</v>
      </c>
      <c r="B10" s="18" t="s">
        <v>61</v>
      </c>
      <c r="C10" s="23" t="s">
        <v>62</v>
      </c>
      <c r="D10" s="30">
        <v>1589427.02</v>
      </c>
      <c r="E10" s="23" t="s">
        <v>63</v>
      </c>
      <c r="F10" s="30">
        <v>0</v>
      </c>
      <c r="G10" s="30">
        <f t="shared" si="0"/>
        <v>1589427.02</v>
      </c>
    </row>
    <row r="11" spans="1:11" ht="90">
      <c r="A11" s="35" t="s">
        <v>64</v>
      </c>
      <c r="B11" s="17" t="s">
        <v>65</v>
      </c>
      <c r="C11" s="33" t="s">
        <v>66</v>
      </c>
      <c r="D11" s="30">
        <v>537014</v>
      </c>
      <c r="E11" s="35" t="s">
        <v>67</v>
      </c>
      <c r="F11" s="30">
        <v>0</v>
      </c>
      <c r="G11" s="30">
        <f t="shared" si="0"/>
        <v>537014</v>
      </c>
    </row>
    <row r="12" spans="1:11" ht="165">
      <c r="A12" s="39" t="s">
        <v>68</v>
      </c>
      <c r="B12" s="19" t="s">
        <v>69</v>
      </c>
      <c r="C12" s="42" t="s">
        <v>70</v>
      </c>
      <c r="D12" s="30">
        <v>1397464</v>
      </c>
      <c r="E12" s="36" t="s">
        <v>44</v>
      </c>
      <c r="F12" s="30">
        <v>0</v>
      </c>
      <c r="G12" s="30">
        <f>D12+F12</f>
        <v>1397464</v>
      </c>
    </row>
    <row r="13" spans="1:11" ht="33" customHeight="1">
      <c r="A13" s="39" t="s">
        <v>71</v>
      </c>
      <c r="B13" s="16" t="s">
        <v>72</v>
      </c>
      <c r="C13" s="43">
        <v>2450</v>
      </c>
      <c r="D13" s="30">
        <v>101300</v>
      </c>
      <c r="E13" s="33" t="s">
        <v>59</v>
      </c>
      <c r="F13" s="30">
        <v>0</v>
      </c>
      <c r="G13" s="30">
        <f t="shared" si="0"/>
        <v>101300</v>
      </c>
    </row>
    <row r="14" spans="1:11" ht="45">
      <c r="A14" s="23" t="s">
        <v>73</v>
      </c>
      <c r="B14" s="47" t="s">
        <v>74</v>
      </c>
      <c r="C14" s="44">
        <v>144373</v>
      </c>
      <c r="D14" s="46">
        <v>72511.399999999994</v>
      </c>
      <c r="E14" s="36" t="s">
        <v>44</v>
      </c>
      <c r="F14" s="31">
        <v>0</v>
      </c>
      <c r="G14" s="30">
        <f t="shared" si="0"/>
        <v>72511.399999999994</v>
      </c>
    </row>
    <row r="15" spans="1:11" ht="97.5" customHeight="1">
      <c r="A15" s="35" t="s">
        <v>75</v>
      </c>
      <c r="B15" s="47" t="s">
        <v>76</v>
      </c>
      <c r="C15" s="44">
        <v>146301</v>
      </c>
      <c r="D15" s="30">
        <v>129254</v>
      </c>
      <c r="E15" s="33" t="s">
        <v>44</v>
      </c>
      <c r="F15" s="30">
        <v>0</v>
      </c>
      <c r="G15" s="30">
        <f t="shared" si="0"/>
        <v>129254</v>
      </c>
    </row>
    <row r="16" spans="1:11" ht="75">
      <c r="A16" s="35" t="s">
        <v>77</v>
      </c>
      <c r="B16" s="16" t="s">
        <v>78</v>
      </c>
      <c r="C16" s="43">
        <v>6950</v>
      </c>
      <c r="D16" s="30">
        <v>44979</v>
      </c>
      <c r="E16" s="33" t="s">
        <v>44</v>
      </c>
      <c r="F16" s="30">
        <v>0</v>
      </c>
      <c r="G16" s="30">
        <f t="shared" si="0"/>
        <v>44979</v>
      </c>
    </row>
    <row r="17" spans="1:8" ht="75">
      <c r="A17" s="35" t="s">
        <v>79</v>
      </c>
      <c r="B17" s="16" t="s">
        <v>80</v>
      </c>
      <c r="C17" s="35" t="s">
        <v>81</v>
      </c>
      <c r="D17" s="35" t="s">
        <v>82</v>
      </c>
      <c r="E17" s="33" t="s">
        <v>44</v>
      </c>
      <c r="F17" s="30">
        <v>0</v>
      </c>
      <c r="G17" s="30">
        <v>153713</v>
      </c>
    </row>
    <row r="18" spans="1:8" ht="231" customHeight="1">
      <c r="A18" s="23" t="s">
        <v>83</v>
      </c>
      <c r="B18" s="20" t="s">
        <v>84</v>
      </c>
      <c r="C18" s="45" t="s">
        <v>85</v>
      </c>
      <c r="D18" s="25">
        <v>398714</v>
      </c>
      <c r="E18" s="23" t="s">
        <v>86</v>
      </c>
      <c r="F18" s="25">
        <v>0</v>
      </c>
      <c r="G18" s="25">
        <v>398714</v>
      </c>
      <c r="H18" s="21"/>
    </row>
    <row r="19" spans="1:8" ht="330">
      <c r="A19" s="23" t="s">
        <v>87</v>
      </c>
      <c r="B19" s="18" t="s">
        <v>88</v>
      </c>
      <c r="C19" s="24" t="s">
        <v>89</v>
      </c>
      <c r="D19" s="25">
        <v>7625000000</v>
      </c>
      <c r="E19" s="23" t="s">
        <v>90</v>
      </c>
      <c r="F19" s="25">
        <v>0</v>
      </c>
      <c r="G19" s="25">
        <v>7625000000</v>
      </c>
      <c r="H19" s="21"/>
    </row>
    <row r="20" spans="1:8" ht="90">
      <c r="A20" s="23" t="s">
        <v>91</v>
      </c>
      <c r="B20" s="18" t="s">
        <v>92</v>
      </c>
      <c r="C20" s="23" t="s">
        <v>93</v>
      </c>
      <c r="D20" s="25">
        <v>0</v>
      </c>
      <c r="E20" s="23" t="s">
        <v>94</v>
      </c>
      <c r="F20" s="25">
        <v>0</v>
      </c>
      <c r="G20" s="30">
        <v>0</v>
      </c>
    </row>
    <row r="21" spans="1:8" ht="120">
      <c r="A21" s="23" t="s">
        <v>95</v>
      </c>
      <c r="B21" s="18" t="s">
        <v>96</v>
      </c>
      <c r="C21" s="23" t="s">
        <v>97</v>
      </c>
      <c r="D21" s="25">
        <v>0</v>
      </c>
      <c r="E21" s="32" t="s">
        <v>98</v>
      </c>
      <c r="F21" s="25">
        <v>0</v>
      </c>
      <c r="G21" s="30">
        <f t="shared" si="0"/>
        <v>0</v>
      </c>
    </row>
    <row r="22" spans="1:8" ht="75">
      <c r="A22" s="23" t="s">
        <v>99</v>
      </c>
      <c r="B22" s="18" t="s">
        <v>100</v>
      </c>
      <c r="C22" s="24">
        <v>175</v>
      </c>
      <c r="D22" s="25">
        <v>0</v>
      </c>
      <c r="E22" s="23" t="s">
        <v>101</v>
      </c>
      <c r="F22" s="25">
        <v>0</v>
      </c>
      <c r="G22" s="30">
        <f t="shared" si="0"/>
        <v>0</v>
      </c>
    </row>
    <row r="23" spans="1:8" ht="90">
      <c r="A23" s="23" t="s">
        <v>102</v>
      </c>
      <c r="B23" s="18" t="s">
        <v>103</v>
      </c>
      <c r="C23" s="24">
        <v>175</v>
      </c>
      <c r="D23" s="25">
        <v>0</v>
      </c>
      <c r="E23" s="23" t="s">
        <v>101</v>
      </c>
      <c r="F23" s="25">
        <v>0</v>
      </c>
      <c r="G23" s="30">
        <f t="shared" si="0"/>
        <v>0</v>
      </c>
    </row>
    <row r="24" spans="1:8" ht="30">
      <c r="A24" s="23" t="s">
        <v>104</v>
      </c>
      <c r="B24" s="18" t="s">
        <v>105</v>
      </c>
      <c r="C24" s="24">
        <v>490</v>
      </c>
      <c r="D24" s="25">
        <v>0</v>
      </c>
      <c r="E24" s="23" t="s">
        <v>106</v>
      </c>
      <c r="F24" s="25">
        <v>0</v>
      </c>
      <c r="G24" s="30">
        <f t="shared" si="0"/>
        <v>0</v>
      </c>
    </row>
    <row r="25" spans="1:8" ht="75">
      <c r="A25" s="23" t="s">
        <v>107</v>
      </c>
      <c r="B25" s="18" t="s">
        <v>108</v>
      </c>
      <c r="C25" s="23" t="s">
        <v>109</v>
      </c>
      <c r="D25" s="25">
        <v>0</v>
      </c>
      <c r="E25" s="23" t="s">
        <v>110</v>
      </c>
      <c r="F25" s="25">
        <v>0</v>
      </c>
      <c r="G25" s="30">
        <f t="shared" si="0"/>
        <v>0</v>
      </c>
    </row>
    <row r="26" spans="1:8" ht="120">
      <c r="A26" s="23" t="s">
        <v>111</v>
      </c>
      <c r="B26" s="14" t="s">
        <v>112</v>
      </c>
      <c r="C26" s="24" t="s">
        <v>113</v>
      </c>
      <c r="D26" s="25">
        <v>0</v>
      </c>
      <c r="E26" s="23" t="s">
        <v>110</v>
      </c>
      <c r="F26" s="25">
        <v>0</v>
      </c>
      <c r="G26" s="30">
        <f t="shared" si="0"/>
        <v>0</v>
      </c>
    </row>
    <row r="27" spans="1:8" ht="45">
      <c r="A27" s="23" t="s">
        <v>114</v>
      </c>
      <c r="B27" s="26" t="s">
        <v>115</v>
      </c>
      <c r="C27" s="27" t="s">
        <v>116</v>
      </c>
      <c r="D27" s="28">
        <v>0</v>
      </c>
      <c r="E27" s="23" t="s">
        <v>117</v>
      </c>
      <c r="F27" s="25">
        <v>0</v>
      </c>
      <c r="G27" s="30">
        <f t="shared" si="0"/>
        <v>0</v>
      </c>
    </row>
    <row r="28" spans="1:8" ht="45.75">
      <c r="A28" s="2" t="s">
        <v>118</v>
      </c>
      <c r="B28" s="16" t="s">
        <v>119</v>
      </c>
      <c r="C28" s="50" t="s">
        <v>120</v>
      </c>
      <c r="D28" s="51">
        <v>0</v>
      </c>
      <c r="E28" s="50" t="s">
        <v>121</v>
      </c>
      <c r="F28" s="25">
        <v>0</v>
      </c>
      <c r="G28" s="30">
        <f t="shared" si="0"/>
        <v>0</v>
      </c>
    </row>
    <row r="29" spans="1:8">
      <c r="A29" s="2"/>
      <c r="B29" s="2"/>
      <c r="C29" s="2"/>
      <c r="D29" s="9"/>
      <c r="E29" s="2"/>
      <c r="F29" s="30"/>
      <c r="G29" s="30">
        <f>D29+F29</f>
        <v>0</v>
      </c>
    </row>
    <row r="30" spans="1:8" ht="15.75" thickBot="1">
      <c r="A30" s="6" t="s">
        <v>122</v>
      </c>
      <c r="B30" s="6"/>
      <c r="C30" s="6">
        <f>SUM(C5:C29)</f>
        <v>300914</v>
      </c>
      <c r="D30" s="8">
        <f>SUM(D5:D29)</f>
        <v>7629284272.5699997</v>
      </c>
      <c r="E30" s="6"/>
      <c r="F30" s="8">
        <f t="shared" ref="F30:G30" si="1">SUM(F5:F29)</f>
        <v>2493.85</v>
      </c>
      <c r="G30" s="8">
        <f t="shared" si="1"/>
        <v>7630060710.4200001</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A85D5B5DF4BE4EAEBDA46516416C11" ma:contentTypeVersion="3" ma:contentTypeDescription="Create a new document." ma:contentTypeScope="" ma:versionID="9d0d8c656c093c8d923935dce7235d33">
  <xsd:schema xmlns:xsd="http://www.w3.org/2001/XMLSchema" xmlns:xs="http://www.w3.org/2001/XMLSchema" xmlns:p="http://schemas.microsoft.com/office/2006/metadata/properties" xmlns:ns2="483e3c98-d89a-4271-b7e1-379ed2c22699" xmlns:ns3="e45da448-bf9c-43e8-8676-7e88d583ded9" targetNamespace="http://schemas.microsoft.com/office/2006/metadata/properties" ma:root="true" ma:fieldsID="8ef7c07a29eca1f381aa34ee1a9aabc3" ns2:_="" ns3:_="">
    <xsd:import namespace="483e3c98-d89a-4271-b7e1-379ed2c22699"/>
    <xsd:import namespace="e45da448-bf9c-43e8-8676-7e88d583ded9"/>
    <xsd:element name="properties">
      <xsd:complexType>
        <xsd:sequence>
          <xsd:element name="documentManagement">
            <xsd:complexType>
              <xsd:all>
                <xsd:element ref="ns2:lcf76f155ced4ddcb4097134ff3c332f" minOccurs="0"/>
                <xsd:element ref="ns3:TaxCatchAll"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e3c98-d89a-4271-b7e1-379ed2c22699"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element name="Date" ma:index="10" nillable="true" ma:displayName="Date" ma:format="DateTime"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c53ed769-3592-4bed-9596-d5fbc03cc830}" ma:internalName="TaxCatchAll" ma:showField="CatchAllData" ma:web="9d45cda9-c093-4dcf-a8e9-765ca14468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483e3c98-d89a-4271-b7e1-379ed2c22699" xsi:nil="true"/>
    <Date xmlns="483e3c98-d89a-4271-b7e1-379ed2c22699" xsi:nil="true"/>
  </documentManagement>
</p:properties>
</file>

<file path=customXml/itemProps1.xml><?xml version="1.0" encoding="utf-8"?>
<ds:datastoreItem xmlns:ds="http://schemas.openxmlformats.org/officeDocument/2006/customXml" ds:itemID="{C9BFB386-AA6B-4075-A75F-952A5E5A456A}"/>
</file>

<file path=customXml/itemProps2.xml><?xml version="1.0" encoding="utf-8"?>
<ds:datastoreItem xmlns:ds="http://schemas.openxmlformats.org/officeDocument/2006/customXml" ds:itemID="{FEB42CBD-B2DE-483C-94B7-37A73E64D966}"/>
</file>

<file path=customXml/itemProps3.xml><?xml version="1.0" encoding="utf-8"?>
<ds:datastoreItem xmlns:ds="http://schemas.openxmlformats.org/officeDocument/2006/customXml" ds:itemID="{54ECB0D7-7192-4BB8-B2D4-88D12A2B132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 Mabel</dc:creator>
  <cp:keywords/>
  <dc:description/>
  <cp:lastModifiedBy>Matthew C Paruolo</cp:lastModifiedBy>
  <cp:revision/>
  <dcterms:created xsi:type="dcterms:W3CDTF">2021-11-19T17:30:06Z</dcterms:created>
  <dcterms:modified xsi:type="dcterms:W3CDTF">2025-05-01T21:58:16Z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0x010100C1A85D5B5DF4BE4EAEBDA46516416C11</vt:lpwstr>
  </property>
  <property fmtid="{D5CDD505-2E9C-101B-9397-08002B2CF9AE}" pid="3" name="MSIP_Label_bc3dd1c7-2c40-4a31-84b2-bec599b321a0_Enabled">
    <vt:lpwstr>true</vt:lpwstr>
  </property>
  <property fmtid="{D5CDD505-2E9C-101B-9397-08002B2CF9AE}" pid="4" name="MSIP_Label_bc3dd1c7-2c40-4a31-84b2-bec599b321a0_SetDate">
    <vt:lpwstr>2025-03-17T17:22:09Z</vt:lpwstr>
  </property>
  <property fmtid="{D5CDD505-2E9C-101B-9397-08002B2CF9AE}" pid="5" name="MSIP_Label_bc3dd1c7-2c40-4a31-84b2-bec599b321a0_Method">
    <vt:lpwstr>Standard</vt:lpwstr>
  </property>
  <property fmtid="{D5CDD505-2E9C-101B-9397-08002B2CF9AE}" pid="6" name="MSIP_Label_bc3dd1c7-2c40-4a31-84b2-bec599b321a0_Name">
    <vt:lpwstr>bc3dd1c7-2c40-4a31-84b2-bec599b321a0</vt:lpwstr>
  </property>
  <property fmtid="{D5CDD505-2E9C-101B-9397-08002B2CF9AE}" pid="7" name="MSIP_Label_bc3dd1c7-2c40-4a31-84b2-bec599b321a0_SiteId">
    <vt:lpwstr>5b2a8fee-4c95-4bdc-8aae-196f8aacb1b6</vt:lpwstr>
  </property>
  <property fmtid="{D5CDD505-2E9C-101B-9397-08002B2CF9AE}" pid="8" name="MSIP_Label_bc3dd1c7-2c40-4a31-84b2-bec599b321a0_ActionId">
    <vt:lpwstr>0f735aca-5f83-4e37-86dd-d5137117c781</vt:lpwstr>
  </property>
  <property fmtid="{D5CDD505-2E9C-101B-9397-08002B2CF9AE}" pid="9" name="MSIP_Label_bc3dd1c7-2c40-4a31-84b2-bec599b321a0_ContentBits">
    <vt:lpwstr>0</vt:lpwstr>
  </property>
  <property fmtid="{D5CDD505-2E9C-101B-9397-08002B2CF9AE}" pid="10" name="AEMModifiedBy">
    <vt:lpwstr/>
  </property>
  <property fmtid="{D5CDD505-2E9C-101B-9397-08002B2CF9AE}" pid="11" name="Order">
    <vt:r8>384600</vt:r8>
  </property>
  <property fmtid="{D5CDD505-2E9C-101B-9397-08002B2CF9AE}" pid="12" name="xd_Signature">
    <vt:bool>false</vt:bool>
  </property>
  <property fmtid="{D5CDD505-2E9C-101B-9397-08002B2CF9AE}" pid="13" name="xd_ProgID">
    <vt:lpwstr/>
  </property>
  <property fmtid="{D5CDD505-2E9C-101B-9397-08002B2CF9AE}" pid="14" name="SharedWithUsers">
    <vt:lpwstr/>
  </property>
  <property fmtid="{D5CDD505-2E9C-101B-9397-08002B2CF9AE}" pid="16" name="_SourceUrl">
    <vt:lpwstr/>
  </property>
  <property fmtid="{D5CDD505-2E9C-101B-9397-08002B2CF9AE}" pid="17" name="_SharedFileIndex">
    <vt:lpwstr/>
  </property>
  <property fmtid="{D5CDD505-2E9C-101B-9397-08002B2CF9AE}" pid="18" name="FileCopiedToAnonymousSite">
    <vt:lpwstr>No</vt:lpwstr>
  </property>
  <property fmtid="{D5CDD505-2E9C-101B-9397-08002B2CF9AE}" pid="19" name="ComplianceAssetId">
    <vt:lpwstr/>
  </property>
  <property fmtid="{D5CDD505-2E9C-101B-9397-08002B2CF9AE}" pid="20" name="TemplateUrl">
    <vt:lpwstr/>
  </property>
  <property fmtid="{D5CDD505-2E9C-101B-9397-08002B2CF9AE}" pid="21" name="IsMailSent">
    <vt:lpwstr>Yes</vt:lpwstr>
  </property>
  <property fmtid="{D5CDD505-2E9C-101B-9397-08002B2CF9AE}" pid="22" name="IsActive1">
    <vt:lpwstr>Yes</vt:lpwstr>
  </property>
  <property fmtid="{D5CDD505-2E9C-101B-9397-08002B2CF9AE}" pid="23" name="ReviewStatus">
    <vt:lpwstr>Pending</vt:lpwstr>
  </property>
  <property fmtid="{D5CDD505-2E9C-101B-9397-08002B2CF9AE}" pid="24" name="Classification">
    <vt:lpwstr>Public</vt:lpwstr>
  </property>
  <property fmtid="{D5CDD505-2E9C-101B-9397-08002B2CF9AE}" pid="25" name="_ExtendedDescription">
    <vt:lpwstr/>
  </property>
  <property fmtid="{D5CDD505-2E9C-101B-9397-08002B2CF9AE}" pid="26" name="TriggerFlowInfo">
    <vt:lpwstr/>
  </property>
  <property fmtid="{D5CDD505-2E9C-101B-9397-08002B2CF9AE}" pid="28" name="AEMCreator">
    <vt:lpwstr/>
  </property>
  <property fmtid="{D5CDD505-2E9C-101B-9397-08002B2CF9AE}" pid="29" name="DocKeywords">
    <vt:lpwstr/>
  </property>
  <property fmtid="{D5CDD505-2E9C-101B-9397-08002B2CF9AE}" pid="30" name="Approval Level">
    <vt:lpwstr>Approved</vt:lpwstr>
  </property>
  <property fmtid="{D5CDD505-2E9C-101B-9397-08002B2CF9AE}" pid="31" name="MediaServiceImageTags">
    <vt:lpwstr/>
  </property>
</Properties>
</file>