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edisonintl.sharepoint.com/teams/reg1/sro/W&amp;PS/Shared Documents/PSPS Post Season Reports (PSR)/2025 PSPS Post Season Report/"/>
    </mc:Choice>
  </mc:AlternateContent>
  <xr:revisionPtr revIDLastSave="789" documentId="8_{73D58A35-B041-4132-B1D0-B239BF96A7E2}" xr6:coauthVersionLast="47" xr6:coauthVersionMax="47" xr10:uidLastSave="{D2CD1875-632A-443E-A885-70FB9431AA01}"/>
  <bookViews>
    <workbookView xWindow="-120" yWindow="-120" windowWidth="29040" windowHeight="15720" firstSheet="1" activeTab="1" xr2:uid="{97E35FCA-2897-40AF-833B-6593535AA2D5}"/>
  </bookViews>
  <sheets>
    <sheet name="Instructions" sheetId="1" r:id="rId1"/>
    <sheet name="E&amp;O Cost" sheetId="2" r:id="rId2"/>
    <sheet name="Sheet1" sheetId="3" r:id="rId3"/>
  </sheets>
  <definedNames>
    <definedName name="_xlnm._FilterDatabase" localSheetId="1" hidden="1">'E&amp;O Cost'!$A$4:$G$31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1" i="2" l="1"/>
  <c r="G18" i="2"/>
  <c r="L8" i="3"/>
  <c r="G24" i="2" l="1"/>
  <c r="G23" i="2"/>
  <c r="G27" i="2" l="1"/>
  <c r="G26" i="2"/>
  <c r="G13" i="2" l="1"/>
  <c r="G8" i="2"/>
  <c r="G21" i="2"/>
  <c r="G16" i="2"/>
  <c r="G15" i="2"/>
  <c r="G7" i="2"/>
  <c r="G6" i="2"/>
  <c r="C5" i="2"/>
  <c r="G5" i="2"/>
  <c r="F31" i="2"/>
  <c r="G17" i="2"/>
  <c r="G22" i="2"/>
  <c r="G10" i="2"/>
  <c r="G25" i="2"/>
  <c r="G28" i="2"/>
  <c r="G29" i="2"/>
  <c r="G30" i="2"/>
  <c r="G31" i="2" l="1"/>
</calcChain>
</file>

<file path=xl/sharedStrings.xml><?xml version="1.0" encoding="utf-8"?>
<sst xmlns="http://schemas.openxmlformats.org/spreadsheetml/2006/main" count="134" uniqueCount="128">
  <si>
    <t>Authority by Section 3, Appendix A of Decision 21-06-034</t>
  </si>
  <si>
    <t xml:space="preserve">Each electric investor-owned utility must track and report costs for PSPS-related education and outreach, </t>
  </si>
  <si>
    <t>including the required surveys, and the Commission’s Safety and Enforcement Division is authorized to</t>
  </si>
  <si>
    <t>develop the cost tracking system for this purpose.  The utilities must include costs incurred by other</t>
  </si>
  <si>
    <r>
      <t>entities from whom they request assistance in these efforts.</t>
    </r>
    <r>
      <rPr>
        <u/>
        <sz val="11"/>
        <color theme="1"/>
        <rFont val="Calibri"/>
        <family val="2"/>
        <scheme val="minor"/>
      </rPr>
      <t xml:space="preserve"> </t>
    </r>
    <r>
      <rPr>
        <sz val="11"/>
        <color theme="1"/>
        <rFont val="Calibri"/>
        <family val="2"/>
        <scheme val="minor"/>
      </rPr>
      <t xml:space="preserve">The utilities must include these costs, in the </t>
    </r>
  </si>
  <si>
    <t>format designated by Safety and Enforcement Division, with the [prior year] Post-Season Report.</t>
  </si>
  <si>
    <t>Instructions</t>
  </si>
  <si>
    <t>Fill out table named E&amp;O Cost. The Cost for current reporting period should cover from January 1 through December 31 of prior year.</t>
  </si>
  <si>
    <t>Provide the complete set of E&amp;O Cost in the comprehensive [prior year] Post-Season Report which is due no later than March 1 of each year.</t>
  </si>
  <si>
    <t>Do not merge cells in the spreadsheet.</t>
  </si>
  <si>
    <t xml:space="preserve">The E&amp;O, for the purpose of Section E, Appendix A of Decision 21-06-034, covers AFN outreach conducted in partnership with other entities including the required surveys.  Such surveys must be conducted in "Prevalent" languages and accessible to all customers. The other entities include, but are not limited to, community-based organizations and public safety partners, whom the utilities request assistance in conducting the E&amp;O PSPS activities.  </t>
  </si>
  <si>
    <t>Name file according to the following protocols:</t>
  </si>
  <si>
    <t>syntax:</t>
  </si>
  <si>
    <t>&lt;Utility Abbreviation&gt;_POSTSR3_&lt;Submission Date&gt;</t>
  </si>
  <si>
    <t>examples:</t>
  </si>
  <si>
    <t>PGE_POSTSR3_3-1-2022</t>
  </si>
  <si>
    <t>PacifiCorp_POSTSR3_3-1-2022</t>
  </si>
  <si>
    <t>IOUs subject to requirement:</t>
  </si>
  <si>
    <t>Pacific Gas and Electric Company</t>
  </si>
  <si>
    <t>San Diego Gas &amp; Electric Company</t>
  </si>
  <si>
    <t>Southern California Edison Company</t>
  </si>
  <si>
    <t>Golden State Water Company on behalf of its Bear Valley Electric Service Division</t>
  </si>
  <si>
    <t>Liberty Utilities (CalPeco Electric) LLC</t>
  </si>
  <si>
    <t>PacifiCorp d.b.a. Pacific Power</t>
  </si>
  <si>
    <t>Acronyms</t>
  </si>
  <si>
    <t>E&amp;O</t>
  </si>
  <si>
    <t>Education and Outreach</t>
  </si>
  <si>
    <t>PSPS</t>
  </si>
  <si>
    <t>Public Safety Power Shutoff</t>
  </si>
  <si>
    <t>AFN</t>
  </si>
  <si>
    <t>Access and Functional Needs</t>
  </si>
  <si>
    <t>Education and Outreach Cost</t>
  </si>
  <si>
    <t>For Reporting Period: From 01/01/2025 Through 12/31/2025</t>
  </si>
  <si>
    <t>PSPS E&amp;O Program Type</t>
  </si>
  <si>
    <t>E&amp;O Program Description and Method</t>
  </si>
  <si>
    <t>Approximate Number of People Reached</t>
  </si>
  <si>
    <t>Cost Incurred By IOU</t>
  </si>
  <si>
    <t xml:space="preserve">Names of Entities (IOU, CBO, etc.) </t>
  </si>
  <si>
    <t>Costs Incurred By Other Entities</t>
  </si>
  <si>
    <t>Total Cost for (Prior Year)</t>
  </si>
  <si>
    <t>Prepare for Power Down</t>
  </si>
  <si>
    <t>Statewide education and outreach campaign in coordinated efforts with California Governor’s Office of Emergency Services and the California Department of Forestry and Fire Protection. Website educates customers on how the public can prepare for and respond to a de-energization event, what resources are available to the public during these events, what to do in an emergency, how to receive information alerts during a power shutoff, and who the public should expect to hear from and when.</t>
  </si>
  <si>
    <t>StoreFront who subcontracted Valley CAN (CBO) through a CoFund agreement PG&amp;E and SDG&amp;E incurred costs by other entities listed in column F</t>
  </si>
  <si>
    <t>2-1-1 Referral Services</t>
  </si>
  <si>
    <t>Service related multi-channel education and outreach</t>
  </si>
  <si>
    <t>533 outbound calls during PSPS
1,725 inbound calls during PSPS
26,165 screened AFN
6,372 Customers interested in Care Coordination
 5,242 Care Coordination Contacts</t>
  </si>
  <si>
    <t>211 California Network
Salvation Army (sub contracted by 211)</t>
  </si>
  <si>
    <t>Food Support</t>
  </si>
  <si>
    <t>Food support resources which includes customer education and outreach</t>
  </si>
  <si>
    <t>CBOs</t>
  </si>
  <si>
    <t>Disability Disaster Access and Resources (DDAR) Program</t>
  </si>
  <si>
    <t>Provides support prior to and during PSPS activations. Prior to PSPS, DDAR conducts education via community-based emergency preparedness trainings, public awareness, outreach, and individual assessments. During PSPS, DDAR will directly assist customers with portable backup batteries, food support, fuel vouchers, accessible transportation, and accessible hotel accommodations.</t>
  </si>
  <si>
    <t>Costumers</t>
  </si>
  <si>
    <t xml:space="preserve">PSPS Newsletter &amp; Integrated Communications </t>
  </si>
  <si>
    <t>In 2025, SCE's customer communications leveraged an integrated approach that aimed to drive Wildfire/PSPS awareness and preparedness behavior before, during, and after PSPS events.  PSPS-related communications were informed by both historical and real-time event data stored in SCE’s marketing-data automation software and tools, and allowed for suppression of non-urgent communications to customers impacted by a PSPS outage.  Outage preparedness importance was cross promoted in other marketing campaigns as appropriate.  A limited number of PSPS-related ad hoc communications were sent to customers as needed.</t>
  </si>
  <si>
    <t xml:space="preserve">•	PSPS Newsletter (Email and Postcard): Approx. 4.58 Million SCE customers (1.27 Million HFRA; 3.31 Million Non-HFRA). (SCE's HFRA and Non-HFRA versioned PSPS newsletters were sent via email. Customers without email or whose email "bounced" were mailed a postcard directing them to access the newsletter via Wildfire Communications Center page on sce.com)
•	Other PSPS Preparedness Integrated Marketing and Outreach:
o	Email: 1,096,419
o	Direct Mail: 256,429
</t>
  </si>
  <si>
    <r>
      <rPr>
        <sz val="11"/>
        <color rgb="FF000000"/>
        <rFont val="Calibri"/>
        <family val="2"/>
      </rPr>
      <t xml:space="preserve">PSPS Newsletter &amp; other Integrated Communications promoting resiliency rebates, 211, and alerts &amp; notifications: 
•	Email (strategic planning, email development and deployment costs): $501,678.14
•	Direct Mail (including postage): $655,102.55
</t>
    </r>
    <r>
      <rPr>
        <i/>
        <sz val="11"/>
        <color rgb="FFFF0000"/>
        <rFont val="Calibri"/>
        <family val="2"/>
      </rPr>
      <t xml:space="preserve">
</t>
    </r>
  </si>
  <si>
    <t>Customers</t>
  </si>
  <si>
    <t>PSPS Master Meter Education Letter &amp; Flyer</t>
  </si>
  <si>
    <t>Letter and multiple copies of educational flyers sent to multifamily property owners and landlords requesting that they engage their tenants about PSPS preparedness.</t>
  </si>
  <si>
    <t>1,243 SCE customers who are master-metered</t>
  </si>
  <si>
    <t>Multifamily Property Owners and Landlords</t>
  </si>
  <si>
    <t xml:space="preserve">SCE Marketplace Resiliency Rebates Program Marketing and Search Campaign  </t>
  </si>
  <si>
    <t>Paid Search Campaign timeframe: Jan-Dec (IW-RPA), cost-share to promote resiliency rebates in PSPS Preparedness Marketing Campaign</t>
  </si>
  <si>
    <t>3.34 Million Impressions</t>
  </si>
  <si>
    <t>Paid Search: Approx. $146,846</t>
  </si>
  <si>
    <t xml:space="preserve">AFN Self-ID Survey, Resiliency Rebates and 211 Nurture customer marketing and outreach campaigns 
</t>
  </si>
  <si>
    <t>Strategy, planning and implementation of personalized email and direct mail campaigns that: 1) aim to identify customers whose circuits are reclassified as HFRA and who have someone with access and functional needs (AFN) in their household, and 2)  promote resilliency rebates and 211.org to customers who have already self-identified as AFN.</t>
  </si>
  <si>
    <t xml:space="preserve">AFN Self ID Survey:
Email: 43,320
Direct Mail: 31,318
AFN Resiliency Rebate &amp; 211 Nurture Campaigns:
Email: 62,301
Direct Mail: 27,559 </t>
  </si>
  <si>
    <t xml:space="preserve"> AFN Self ID Survey:
Email: included in “PSPS Newsletter &amp; Integrated Communications” strategic planning/development and deployment total cost
Direct Mail:  $52,071.01
AFN Resiliency Rebate &amp; 211 Nurture Campaigns:
Email: included in “PSPS Newsletter &amp; Integrated Communications strategic planning/development and deployment total cost
AFN Resiliency Rebate &amp; 211 Nurture Campaigns
Direct Mail: $38,725.90 </t>
  </si>
  <si>
    <t xml:space="preserve">SCE's Website PSPS, wildfire, backup power and AFN specific pages </t>
  </si>
  <si>
    <t>SCE has completed a series of PSPS information and customer experience enhancements on SCE.com. The updates include improved PSPS card visibility, clearer display hierarchy, reduced map boundary overlap, refreshed banners, added PSPS circuit name and location details, and consistent icons across list and map views. Additional completed work includes direct links from PSPS cards to the Weather &amp; Fire Detection Map with auto zoom, enhanced weather and fire risk visibility, and a new PSPS Status Tracker aligned with outbound notifications. These enhancements address customer feedback from the January 2025 PSPS events and provide clearer, more timely, and more consistent PSPS status information across digital channels.</t>
  </si>
  <si>
    <t>9,949,307 Page Views, 7,972,759 Visits, 4,139,031 Unique Vistors (Note: these metrics are for the Wildfire Safety pages on SCE.com during the PSPS events that occured in SCE's service territory during CY2025)</t>
  </si>
  <si>
    <t xml:space="preserve">PSPS Education and Outreach Survey(s) </t>
  </si>
  <si>
    <t>Phase 3 PSPS Guidelines required education and outreach survey(s) -- also mandated by Decision 20-03-004 in 2020 -- 2025 represented the sixth year of In-Language Wildfire Mitigation / PSPS Communications Effectiveness Surveys - Pre- and Post- Wildfire Season.  Surveys are offered to Residential and Business customers in English and 19 non-English "prevalent" languages.</t>
  </si>
  <si>
    <r>
      <t xml:space="preserve">2025 Pre
Total: 5,104
</t>
    </r>
    <r>
      <rPr>
        <sz val="11"/>
        <color rgb="FF000000"/>
        <rFont val="Calibri"/>
        <family val="2"/>
        <scheme val="minor"/>
      </rPr>
      <t>Residential Systemwide: 2,379 (842 HFRA,  1,537 Non-HFRA)
Residential HFRA: 2,496 (842 from Systemwide)
Business Sysyemwide: 849 (201 HFRA, 648 Non-HFRA)
Business HFRA: 423 (201 Systemwide)</t>
    </r>
    <r>
      <rPr>
        <b/>
        <u/>
        <sz val="11"/>
        <color rgb="FF000000"/>
        <rFont val="Calibri"/>
        <family val="2"/>
        <scheme val="minor"/>
      </rPr>
      <t xml:space="preserve">
2025 Post
Total: 4,963
</t>
    </r>
    <r>
      <rPr>
        <sz val="11"/>
        <color rgb="FF000000"/>
        <rFont val="Calibri"/>
        <family val="2"/>
        <scheme val="minor"/>
      </rPr>
      <t>Residential Systenwide: 2,524 (951 HFRA,  1,573 Non-HFRA)
Residential HFRA: 2,597 (951 from Systemwide)
Business Systemwide: 554 (115 HFRA, 439 Non-HFRA) 
Business HFRA: 354 (115 Systemwide)</t>
    </r>
  </si>
  <si>
    <t>Residential and Business Customers  Systemwide and in HFRA</t>
  </si>
  <si>
    <t xml:space="preserve">AFN CBO Education and Outreach Partners  </t>
  </si>
  <si>
    <t>Contracts with CBOs to provide education and outreach support before and during PSPS events focussing on customers with AFN (pay for performance and marketing material)</t>
  </si>
  <si>
    <r>
      <rPr>
        <b/>
        <sz val="11"/>
        <color theme="1"/>
        <rFont val="Calibri"/>
        <family val="2"/>
        <scheme val="minor"/>
      </rPr>
      <t>Total of 6.2M direct engagements via</t>
    </r>
    <r>
      <rPr>
        <sz val="11"/>
        <color theme="1"/>
        <rFont val="Calibri"/>
        <family val="2"/>
        <scheme val="minor"/>
      </rPr>
      <t xml:space="preserve">:
* Outreach events, webinars, email blast, website visits, newsletters, broadcast announcements, etc.
</t>
    </r>
    <r>
      <rPr>
        <b/>
        <sz val="11"/>
        <color theme="1"/>
        <rFont val="Calibri"/>
        <family val="2"/>
        <scheme val="minor"/>
      </rPr>
      <t>Total of 2.8M impressions via</t>
    </r>
    <r>
      <rPr>
        <sz val="11"/>
        <color theme="1"/>
        <rFont val="Calibri"/>
        <family val="2"/>
        <scheme val="minor"/>
      </rPr>
      <t xml:space="preserve">:
* Multiple social media channels </t>
    </r>
  </si>
  <si>
    <t>89 CBOs
This is a combination of individuals reached via direct comms like webinars, outreach events, email blast, website visits and also social media impressions</t>
  </si>
  <si>
    <t>PSPS Quarterly Working Groups</t>
  </si>
  <si>
    <t>Regional meetings with Public Safety Partners to Provide PSPS updates, forum to share lessons learned and brainstorm on best practices targeting local/tribal government support-staff.</t>
  </si>
  <si>
    <t xml:space="preserve">Cities, Counties and Tribal Council Representatives &amp; essential service staff </t>
  </si>
  <si>
    <t>PSPS Quarterly Advisory Board</t>
  </si>
  <si>
    <t>SCE’s Advisory Board addresses service area-wide de-energization and wildfire issues, providing hands-on, direct involvement and advisory functions on various aspects of PSPS de-energizations. SCE has established an Advisory Board for the entire SCE service area, with meetings scheduled quarterly.</t>
  </si>
  <si>
    <t>~98 Accepted invitations across 4 events</t>
  </si>
  <si>
    <t xml:space="preserve"> Public Safety Partners, communications and water service providers, local and tribal government officials, business groups, non-profit organizations, representatives of AFN people/communities, and academic organizations. </t>
  </si>
  <si>
    <t>Wildfire Safety Community Meetings</t>
  </si>
  <si>
    <t>SCE holds wildfire safety community meetings throughout SCE’s service area,
prioritizing HFRA, to share information about SCE’s wildfire mitigation plan, grid
hardening updates, PSPS, and emergency preparedness, and an additional focus on
SCE’s programs, services, and resources. These meetings offer participants a chance to
ask questions of SCE staff and share feedback and concerns.</t>
  </si>
  <si>
    <t>SCE</t>
  </si>
  <si>
    <t>Paid Media and Advertising*</t>
  </si>
  <si>
    <t xml:space="preserve">SCE's advertising campaign aimed to convey key messages that collectively help educate customers about PSPS and emergency preparedness. It targeted all residential and business customers throughout SCE’s service area, with PSPS messaging heavily targeted to customers residing in High Fire Risk Areas (HFRA), including vulnerable populations and non-English speakers. These advertisements ran on a variety of channels including digital banners, digital video, connected TV, social media, search, digital audio and broadcast radio. The 2025 advertising campaign centered on three message themes: emergency preparedness, PSPS information, and medical baseline program. </t>
  </si>
  <si>
    <t>796,000,000 impressions</t>
  </si>
  <si>
    <t>Public Safety Partner Portal Training</t>
  </si>
  <si>
    <t>In 2025 SCE conducted training sessions with entities on how to use the PSP Portal</t>
  </si>
  <si>
    <t>SCE held 27 meetings/training session on the Public Safety Partner Portal targeting all local/tribal government located in HFRA with about 900 participants across all meetings combined</t>
  </si>
  <si>
    <t>Local government public safety partners; Communications Sector, CBO, County Agency, Emergency Services, Energy Sector, Government Facilities, Healthcare and Public Health
State Agency, Tribal Nation, Water and Wastewater Systems Sector</t>
  </si>
  <si>
    <t>PSPS Critical Infrastructure Workshops</t>
  </si>
  <si>
    <t>Resiliency workshops for sectors identified as Critical Infrastructure</t>
  </si>
  <si>
    <t>Critical Infrastructure and Critical Facilities customers</t>
  </si>
  <si>
    <t>PSPS Customer Owned Substation Campaigns</t>
  </si>
  <si>
    <t>Resiliency communication for Customer Owned Substation</t>
  </si>
  <si>
    <t>Email: 3,692
Mail: 1,612</t>
  </si>
  <si>
    <t>Subtation Non-Res Customers</t>
  </si>
  <si>
    <t>PSPS Critical Facilities and Critical Infrastructure Campaigns</t>
  </si>
  <si>
    <t>Resiliency communication for Critical Facilities and Critical Infrastructure</t>
  </si>
  <si>
    <t>Critical Infrastructure and Critical Facilities Customers</t>
  </si>
  <si>
    <t>PSPS Shared Customer Campaigns</t>
  </si>
  <si>
    <t>Resiliency communication for customers</t>
  </si>
  <si>
    <t>Email: 217
Mail: 137</t>
  </si>
  <si>
    <t>Shared Customers</t>
  </si>
  <si>
    <t>Critical Care Backup Battery Program Direct Outreach</t>
  </si>
  <si>
    <t>Each  month direct outreach letters are sent to customers who meet CCBB program eligibility criteria. The letters inform customers about the program and how to participate.</t>
  </si>
  <si>
    <t>Email to all HFRA local and Tribal Governments</t>
  </si>
  <si>
    <t>Annual email was sent to all local and tribal governments in HFRA to update them on SCE's WMP activities, Customer Programs, PSPS protocolas (PSPS Resource Guide) and request updated emergency  contact information.</t>
  </si>
  <si>
    <t>All local and tribal governments in HFRA (140)</t>
  </si>
  <si>
    <t>City, county, and tribal staff</t>
  </si>
  <si>
    <t>Meetings with HFRA local and Tribal Governments</t>
  </si>
  <si>
    <t xml:space="preserve">Individual Meetings/Briefings ~96 local and tribal governments in HFRA to update them on SCE's WMP activities, customer programs, PSPS protocols, and request contact information (Note offer was made to meet with all local and tribal governments in HFRA.) </t>
  </si>
  <si>
    <t>City/Tribal Council &amp; BOS Briefings</t>
  </si>
  <si>
    <t>City/County staff, elected officials, tribal leaders, Town Councils, BOS meetings. The briefings took place in city council/BOS chambers. Some briefings were virtual and the Government Relations Manager did not take attendance. The 22 reflects only the number of briefings and not the number of total stakeholders.</t>
  </si>
  <si>
    <t>Santa Barbara County ,Ventura County, Santa Clarita, LA BOS, Chatsworth, Palm Springs, Simi Valley, Las Virgenes/Malibu COG, Yorba Linda, Santa Rosa, Temecula, Camarillo, Acton, Villa Park, Lakeland Village,  City  of Malibu,  Wildomar,  Cal Cities, Lake Forest, Laguna Beach,  Norco, Hemet</t>
  </si>
  <si>
    <t>Total</t>
  </si>
  <si>
    <t>*As of February 1, 2026, SCE estimates that when we close out 2025, the Paid Media and Advertising  impressions and costs will be shown as listed. Actuals won’t be ready until March as the campaign ran until last day of December. Media outlets usually submit affidavits two months after campaign ended.</t>
  </si>
  <si>
    <t>96 local and tribal governments</t>
  </si>
  <si>
    <t>22 briefings</t>
  </si>
  <si>
    <t>Email: 16,134
Mail: 11,276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</si>
</sst>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44" formatCode="_(&quot;$&quot;* #,##0.00_);_(&quot;$&quot;* \(#,##0.00\);_(&quot;$&quot;* &quot;-&quot;??_);_(@_)"/>
    <numFmt numFmtId="164" formatCode="&quot;$&quot;#,##0"/>
  </numFmts>
  <fonts count="16" x14ac:knownFonts="1">
    <font>
      <sz val="11"/>
      <color theme="1"/>
      <name val="Calibri"/>
      <family val="2"/>
      <scheme val="minor"/>
    </font>
    <font>
      <sz val="11"/>
      <color theme="1"/>
      <name val="Calibri"/>
      <family val="2"/>
      <scheme val="minor"/>
    </font>
    <font>
      <u/>
      <sz val="11"/>
      <color theme="1"/>
      <name val="Calibri"/>
      <family val="2"/>
      <scheme val="minor"/>
    </font>
    <font>
      <b/>
      <sz val="11"/>
      <color theme="1"/>
      <name val="Calibri"/>
      <family val="2"/>
      <scheme val="minor"/>
    </font>
    <font>
      <sz val="12"/>
      <color rgb="FF000000"/>
      <name val="Calibri"/>
      <family val="2"/>
      <scheme val="minor"/>
    </font>
    <font>
      <sz val="12"/>
      <color theme="1"/>
      <name val="Calibri"/>
      <family val="2"/>
      <scheme val="minor"/>
    </font>
    <font>
      <sz val="11"/>
      <name val="Calibri"/>
      <family val="2"/>
      <scheme val="minor"/>
    </font>
    <font>
      <sz val="11"/>
      <color rgb="FF000000"/>
      <name val="Calibri"/>
      <family val="2"/>
      <scheme val="minor"/>
    </font>
    <font>
      <sz val="11"/>
      <name val="Calibri"/>
      <family val="2"/>
    </font>
    <font>
      <b/>
      <u/>
      <sz val="11"/>
      <color rgb="FF000000"/>
      <name val="Calibri"/>
      <family val="2"/>
      <scheme val="minor"/>
    </font>
    <font>
      <sz val="11"/>
      <color rgb="FF000000"/>
      <name val="Calibri"/>
      <family val="2"/>
    </font>
    <font>
      <sz val="11"/>
      <color theme="1"/>
      <name val="Calibri"/>
      <family val="2"/>
      <scheme val="minor"/>
    </font>
    <font>
      <sz val="11"/>
      <color theme="1"/>
      <name val="Calibri"/>
      <family val="2"/>
    </font>
    <font>
      <sz val="11"/>
      <color rgb="FF000000"/>
      <name val="Aptos Narrow"/>
      <family val="2"/>
    </font>
    <font>
      <i/>
      <sz val="11"/>
      <color rgb="FFFF0000"/>
      <name val="Calibri"/>
      <family val="2"/>
    </font>
    <font>
      <sz val="11"/>
      <color rgb="FFFF0000"/>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44" fontId="11" fillId="0" borderId="0" applyFont="0" applyFill="0" applyBorder="0" applyAlignment="0" applyProtection="0"/>
  </cellStyleXfs>
  <cellXfs count="49">
    <xf numFmtId="0" fontId="0" fillId="0" borderId="0" xfId="0"/>
    <xf numFmtId="0" fontId="2" fillId="0" borderId="0" xfId="0" applyFont="1"/>
    <xf numFmtId="0" fontId="0" fillId="0" borderId="4" xfId="0" applyBorder="1"/>
    <xf numFmtId="0" fontId="3" fillId="0" borderId="0" xfId="0" applyFont="1"/>
    <xf numFmtId="0" fontId="0" fillId="0" borderId="0" xfId="0" applyAlignment="1">
      <alignment horizontal="right" vertical="top"/>
    </xf>
    <xf numFmtId="0" fontId="0" fillId="0" borderId="1" xfId="0" applyBorder="1" applyAlignment="1">
      <alignment horizontal="center" vertical="center"/>
    </xf>
    <xf numFmtId="164" fontId="0" fillId="0" borderId="1" xfId="0" applyNumberFormat="1" applyBorder="1" applyAlignment="1">
      <alignment horizontal="center" vertical="center"/>
    </xf>
    <xf numFmtId="0" fontId="0" fillId="0" borderId="1" xfId="0" applyBorder="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164" fontId="7" fillId="0" borderId="1" xfId="0" applyNumberFormat="1" applyFont="1" applyBorder="1" applyAlignment="1">
      <alignment horizontal="center" vertical="center"/>
    </xf>
    <xf numFmtId="44" fontId="0" fillId="0" borderId="0" xfId="1" applyFont="1"/>
    <xf numFmtId="3" fontId="0" fillId="0" borderId="1" xfId="0" applyNumberFormat="1" applyBorder="1" applyAlignment="1">
      <alignment horizontal="center" vertical="center"/>
    </xf>
    <xf numFmtId="164" fontId="6" fillId="0" borderId="1" xfId="0" applyNumberFormat="1" applyFont="1" applyBorder="1" applyAlignment="1">
      <alignment horizontal="center" vertical="center"/>
    </xf>
    <xf numFmtId="3" fontId="0" fillId="0" borderId="1" xfId="0" applyNumberForma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6" fontId="8" fillId="0" borderId="5" xfId="0" applyNumberFormat="1" applyFont="1" applyBorder="1" applyAlignment="1">
      <alignment horizontal="center" vertical="center"/>
    </xf>
    <xf numFmtId="164" fontId="0" fillId="0" borderId="1" xfId="0" applyNumberFormat="1" applyBorder="1" applyAlignment="1">
      <alignment horizontal="center" vertical="center" wrapText="1"/>
    </xf>
    <xf numFmtId="0" fontId="6" fillId="0" borderId="1"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0" borderId="5" xfId="0" applyBorder="1" applyAlignment="1">
      <alignment horizontal="center" vertical="center" wrapText="1"/>
    </xf>
    <xf numFmtId="3" fontId="0" fillId="0" borderId="5" xfId="0" applyNumberFormat="1" applyBorder="1" applyAlignment="1">
      <alignment horizontal="center" vertical="center"/>
    </xf>
    <xf numFmtId="164" fontId="0" fillId="0" borderId="5" xfId="0" applyNumberFormat="1" applyBorder="1" applyAlignment="1">
      <alignment horizontal="center" vertical="center"/>
    </xf>
    <xf numFmtId="0" fontId="0" fillId="0" borderId="5" xfId="0" applyBorder="1" applyAlignment="1">
      <alignment horizontal="center" vertical="center"/>
    </xf>
    <xf numFmtId="6" fontId="8" fillId="0" borderId="1" xfId="0" applyNumberFormat="1" applyFont="1" applyBorder="1" applyAlignment="1">
      <alignment horizontal="center" vertical="center"/>
    </xf>
    <xf numFmtId="0" fontId="8" fillId="0" borderId="0" xfId="0" applyFont="1" applyAlignment="1">
      <alignment horizontal="center" vertical="center" wrapText="1"/>
    </xf>
    <xf numFmtId="0" fontId="1" fillId="0" borderId="0" xfId="0" applyFont="1" applyAlignment="1">
      <alignment horizontal="center" vertical="center" wrapText="1"/>
    </xf>
    <xf numFmtId="0" fontId="0" fillId="0" borderId="0" xfId="0" applyAlignment="1">
      <alignment vertical="center"/>
    </xf>
    <xf numFmtId="0" fontId="6" fillId="0" borderId="1" xfId="0" applyFont="1" applyBorder="1" applyAlignment="1">
      <alignment horizontal="center" vertical="top" wrapText="1"/>
    </xf>
    <xf numFmtId="6" fontId="10" fillId="0" borderId="1" xfId="0" applyNumberFormat="1" applyFont="1" applyBorder="1" applyAlignment="1">
      <alignment horizontal="center" vertical="center"/>
    </xf>
    <xf numFmtId="0" fontId="7" fillId="0" borderId="0" xfId="0" applyFont="1" applyAlignment="1">
      <alignment horizontal="center" vertical="center" wrapText="1"/>
    </xf>
    <xf numFmtId="0" fontId="13" fillId="0" borderId="0" xfId="0" applyFont="1" applyAlignment="1">
      <alignment wrapText="1"/>
    </xf>
    <xf numFmtId="0" fontId="8" fillId="3" borderId="1"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0" fillId="3" borderId="5" xfId="0" applyFont="1" applyFill="1" applyBorder="1" applyAlignment="1">
      <alignment horizontal="center" vertical="center" wrapText="1"/>
    </xf>
    <xf numFmtId="164" fontId="0" fillId="0" borderId="4" xfId="0" applyNumberFormat="1" applyBorder="1"/>
    <xf numFmtId="0" fontId="12" fillId="0" borderId="0" xfId="0" applyFont="1" applyAlignment="1">
      <alignment horizontal="center" vertical="center" wrapText="1"/>
    </xf>
    <xf numFmtId="0" fontId="8" fillId="0" borderId="1" xfId="0" applyFont="1" applyBorder="1" applyAlignment="1">
      <alignment horizontal="center" vertical="top" wrapText="1"/>
    </xf>
    <xf numFmtId="0" fontId="13" fillId="0" borderId="0" xfId="0" applyFont="1" applyAlignment="1">
      <alignment horizontal="center" vertical="center" wrapText="1"/>
    </xf>
    <xf numFmtId="3" fontId="15" fillId="0" borderId="0" xfId="0" applyNumberFormat="1" applyFont="1"/>
    <xf numFmtId="0" fontId="6" fillId="0" borderId="0" xfId="0" applyFont="1" applyAlignment="1">
      <alignment horizontal="center" vertical="center" wrapText="1"/>
    </xf>
    <xf numFmtId="3" fontId="0" fillId="0" borderId="4" xfId="0" applyNumberFormat="1" applyBorder="1"/>
    <xf numFmtId="0" fontId="5" fillId="0" borderId="0" xfId="0" applyFont="1" applyAlignment="1">
      <alignment horizontal="left" vertical="top" wrapText="1"/>
    </xf>
    <xf numFmtId="0" fontId="0" fillId="0" borderId="0" xfId="0" applyAlignment="1">
      <alignment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79AA1-D850-40C9-9782-64DBDA0E3E14}">
  <dimension ref="A1:O29"/>
  <sheetViews>
    <sheetView topLeftCell="B8" workbookViewId="0">
      <selection activeCell="M19" sqref="M19"/>
    </sheetView>
  </sheetViews>
  <sheetFormatPr defaultRowHeight="15" x14ac:dyDescent="0.25"/>
  <sheetData>
    <row r="1" spans="1:15" x14ac:dyDescent="0.25">
      <c r="A1" s="1" t="s">
        <v>0</v>
      </c>
    </row>
    <row r="2" spans="1:15" x14ac:dyDescent="0.25">
      <c r="B2" s="48" t="s">
        <v>1</v>
      </c>
      <c r="C2" s="48"/>
      <c r="D2" s="48"/>
      <c r="E2" s="48"/>
      <c r="F2" s="48"/>
      <c r="G2" s="48"/>
      <c r="H2" s="48"/>
      <c r="I2" s="48"/>
      <c r="J2" s="48"/>
      <c r="K2" s="48"/>
    </row>
    <row r="3" spans="1:15" x14ac:dyDescent="0.25">
      <c r="B3" s="48" t="s">
        <v>2</v>
      </c>
      <c r="C3" s="48"/>
      <c r="D3" s="48"/>
      <c r="E3" s="48"/>
      <c r="F3" s="48"/>
      <c r="G3" s="48"/>
      <c r="H3" s="48"/>
      <c r="I3" s="48"/>
      <c r="J3" s="48"/>
      <c r="K3" s="48"/>
    </row>
    <row r="4" spans="1:15" ht="15.75" customHeight="1" x14ac:dyDescent="0.25">
      <c r="B4" s="48" t="s">
        <v>3</v>
      </c>
      <c r="C4" s="48"/>
      <c r="D4" s="48"/>
      <c r="E4" s="48"/>
      <c r="F4" s="48"/>
      <c r="G4" s="48"/>
      <c r="H4" s="48"/>
      <c r="I4" s="48"/>
      <c r="J4" s="48"/>
      <c r="K4" s="48"/>
    </row>
    <row r="5" spans="1:15" ht="15" customHeight="1" x14ac:dyDescent="0.25">
      <c r="B5" s="48" t="s">
        <v>4</v>
      </c>
      <c r="C5" s="48"/>
      <c r="D5" s="48"/>
      <c r="E5" s="48"/>
      <c r="F5" s="48"/>
      <c r="G5" s="48"/>
      <c r="H5" s="48"/>
      <c r="I5" s="48"/>
      <c r="J5" s="48"/>
      <c r="K5" s="48"/>
    </row>
    <row r="6" spans="1:15" x14ac:dyDescent="0.25">
      <c r="B6" s="48" t="s">
        <v>5</v>
      </c>
      <c r="C6" s="48"/>
      <c r="D6" s="48"/>
      <c r="E6" s="48"/>
      <c r="F6" s="48"/>
      <c r="G6" s="48"/>
      <c r="H6" s="48"/>
      <c r="I6" s="48"/>
      <c r="J6" s="48"/>
      <c r="K6" s="48"/>
    </row>
    <row r="8" spans="1:15" x14ac:dyDescent="0.25">
      <c r="A8" s="1" t="s">
        <v>6</v>
      </c>
    </row>
    <row r="9" spans="1:15" x14ac:dyDescent="0.25">
      <c r="A9">
        <v>1</v>
      </c>
      <c r="B9" t="s">
        <v>7</v>
      </c>
    </row>
    <row r="10" spans="1:15" x14ac:dyDescent="0.25">
      <c r="A10">
        <v>2</v>
      </c>
      <c r="B10" t="s">
        <v>8</v>
      </c>
    </row>
    <row r="11" spans="1:15" x14ac:dyDescent="0.25">
      <c r="A11">
        <v>3</v>
      </c>
      <c r="B11" t="s">
        <v>9</v>
      </c>
    </row>
    <row r="12" spans="1:15" ht="62.25" customHeight="1" x14ac:dyDescent="0.25">
      <c r="A12" s="4">
        <v>4</v>
      </c>
      <c r="B12" s="47" t="s">
        <v>10</v>
      </c>
      <c r="C12" s="47"/>
      <c r="D12" s="47"/>
      <c r="E12" s="47"/>
      <c r="F12" s="47"/>
      <c r="G12" s="47"/>
      <c r="H12" s="47"/>
      <c r="I12" s="47"/>
      <c r="J12" s="47"/>
      <c r="K12" s="47"/>
      <c r="L12" s="47"/>
      <c r="M12" s="47"/>
      <c r="N12" s="47"/>
      <c r="O12" s="47"/>
    </row>
    <row r="13" spans="1:15" x14ac:dyDescent="0.25">
      <c r="A13">
        <v>5</v>
      </c>
      <c r="B13" t="s">
        <v>11</v>
      </c>
    </row>
    <row r="14" spans="1:15" x14ac:dyDescent="0.25">
      <c r="B14" t="s">
        <v>12</v>
      </c>
      <c r="C14" t="s">
        <v>13</v>
      </c>
    </row>
    <row r="15" spans="1:15" x14ac:dyDescent="0.25">
      <c r="B15" t="s">
        <v>14</v>
      </c>
      <c r="C15" t="s">
        <v>15</v>
      </c>
    </row>
    <row r="16" spans="1:15" x14ac:dyDescent="0.25">
      <c r="C16" t="s">
        <v>16</v>
      </c>
    </row>
    <row r="18" spans="1:2" x14ac:dyDescent="0.25">
      <c r="A18" s="1" t="s">
        <v>17</v>
      </c>
    </row>
    <row r="19" spans="1:2" x14ac:dyDescent="0.25">
      <c r="B19" t="s">
        <v>18</v>
      </c>
    </row>
    <row r="20" spans="1:2" x14ac:dyDescent="0.25">
      <c r="B20" t="s">
        <v>19</v>
      </c>
    </row>
    <row r="21" spans="1:2" x14ac:dyDescent="0.25">
      <c r="B21" t="s">
        <v>20</v>
      </c>
    </row>
    <row r="22" spans="1:2" x14ac:dyDescent="0.25">
      <c r="B22" t="s">
        <v>21</v>
      </c>
    </row>
    <row r="23" spans="1:2" x14ac:dyDescent="0.25">
      <c r="B23" t="s">
        <v>22</v>
      </c>
    </row>
    <row r="24" spans="1:2" x14ac:dyDescent="0.25">
      <c r="B24" t="s">
        <v>23</v>
      </c>
    </row>
    <row r="26" spans="1:2" x14ac:dyDescent="0.25">
      <c r="A26" s="1" t="s">
        <v>24</v>
      </c>
    </row>
    <row r="27" spans="1:2" x14ac:dyDescent="0.25">
      <c r="A27" t="s">
        <v>25</v>
      </c>
      <c r="B27" t="s">
        <v>26</v>
      </c>
    </row>
    <row r="28" spans="1:2" x14ac:dyDescent="0.25">
      <c r="A28" t="s">
        <v>27</v>
      </c>
      <c r="B28" t="s">
        <v>28</v>
      </c>
    </row>
    <row r="29" spans="1:2" x14ac:dyDescent="0.25">
      <c r="A29" t="s">
        <v>29</v>
      </c>
      <c r="B29" t="s">
        <v>30</v>
      </c>
    </row>
  </sheetData>
  <mergeCells count="6">
    <mergeCell ref="B12:O12"/>
    <mergeCell ref="B2:K2"/>
    <mergeCell ref="B3:K3"/>
    <mergeCell ref="B4:K4"/>
    <mergeCell ref="B5:K5"/>
    <mergeCell ref="B6:K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FCF80-CCF8-4D2B-826E-F4DC53FBC41E}">
  <dimension ref="A1:G39"/>
  <sheetViews>
    <sheetView tabSelected="1" zoomScale="85" zoomScaleNormal="85" workbookViewId="0">
      <pane ySplit="4" topLeftCell="A5" activePane="bottomLeft" state="frozen"/>
      <selection pane="bottomLeft" activeCell="H1" sqref="H1:H1048576"/>
    </sheetView>
  </sheetViews>
  <sheetFormatPr defaultRowHeight="15" x14ac:dyDescent="0.25"/>
  <cols>
    <col min="1" max="1" width="47.85546875" customWidth="1"/>
    <col min="2" max="2" width="47.140625" customWidth="1"/>
    <col min="3" max="3" width="54.42578125" customWidth="1"/>
    <col min="4" max="4" width="47.7109375" customWidth="1"/>
    <col min="5" max="5" width="51.5703125" customWidth="1"/>
    <col min="6" max="6" width="25.5703125" customWidth="1"/>
    <col min="7" max="7" width="25.28515625" customWidth="1"/>
  </cols>
  <sheetData>
    <row r="1" spans="1:7" x14ac:dyDescent="0.25">
      <c r="A1" s="3" t="s">
        <v>31</v>
      </c>
    </row>
    <row r="2" spans="1:7" x14ac:dyDescent="0.25">
      <c r="A2" t="s">
        <v>32</v>
      </c>
    </row>
    <row r="3" spans="1:7" ht="15.75" thickBot="1" x14ac:dyDescent="0.3"/>
    <row r="4" spans="1:7" ht="31.5" x14ac:dyDescent="0.25">
      <c r="A4" s="21" t="s">
        <v>33</v>
      </c>
      <c r="B4" s="22" t="s">
        <v>34</v>
      </c>
      <c r="C4" s="22" t="s">
        <v>35</v>
      </c>
      <c r="D4" s="22" t="s">
        <v>36</v>
      </c>
      <c r="E4" s="22" t="s">
        <v>37</v>
      </c>
      <c r="F4" s="23" t="s">
        <v>38</v>
      </c>
      <c r="G4" s="22" t="s">
        <v>39</v>
      </c>
    </row>
    <row r="5" spans="1:7" ht="169.5" customHeight="1" x14ac:dyDescent="0.25">
      <c r="A5" s="5" t="s">
        <v>40</v>
      </c>
      <c r="B5" s="7" t="s">
        <v>41</v>
      </c>
      <c r="C5" s="5">
        <f>SUM(3,0+2,0+1,700+2,400)</f>
        <v>1108</v>
      </c>
      <c r="D5" s="6">
        <v>8528</v>
      </c>
      <c r="E5" s="7" t="s">
        <v>42</v>
      </c>
      <c r="F5" s="6">
        <v>11777</v>
      </c>
      <c r="G5" s="6">
        <f t="shared" ref="G5:G8" si="0">D5+F5</f>
        <v>20305</v>
      </c>
    </row>
    <row r="6" spans="1:7" ht="75" x14ac:dyDescent="0.25">
      <c r="A6" s="8" t="s">
        <v>43</v>
      </c>
      <c r="B6" s="8" t="s">
        <v>44</v>
      </c>
      <c r="C6" s="8" t="s">
        <v>45</v>
      </c>
      <c r="D6" s="6">
        <v>2096530</v>
      </c>
      <c r="E6" s="8" t="s">
        <v>46</v>
      </c>
      <c r="F6" s="6">
        <v>0</v>
      </c>
      <c r="G6" s="6">
        <f t="shared" si="0"/>
        <v>2096530</v>
      </c>
    </row>
    <row r="7" spans="1:7" ht="30" x14ac:dyDescent="0.25">
      <c r="A7" s="9" t="s">
        <v>47</v>
      </c>
      <c r="B7" s="7" t="s">
        <v>48</v>
      </c>
      <c r="C7" s="13">
        <v>4054</v>
      </c>
      <c r="D7" s="6">
        <v>144721.13</v>
      </c>
      <c r="E7" s="5" t="s">
        <v>49</v>
      </c>
      <c r="F7" s="6">
        <v>0</v>
      </c>
      <c r="G7" s="6">
        <f t="shared" si="0"/>
        <v>144721.13</v>
      </c>
    </row>
    <row r="8" spans="1:7" ht="135" x14ac:dyDescent="0.25">
      <c r="A8" s="9" t="s">
        <v>50</v>
      </c>
      <c r="B8" s="25" t="s">
        <v>51</v>
      </c>
      <c r="C8" s="26">
        <v>22112</v>
      </c>
      <c r="D8" s="27">
        <v>1004966.09</v>
      </c>
      <c r="E8" s="28" t="s">
        <v>52</v>
      </c>
      <c r="F8" s="27">
        <v>0</v>
      </c>
      <c r="G8" s="6">
        <f t="shared" si="0"/>
        <v>1004966.09</v>
      </c>
    </row>
    <row r="9" spans="1:7" ht="210" x14ac:dyDescent="0.25">
      <c r="A9" s="37" t="s">
        <v>53</v>
      </c>
      <c r="B9" s="38" t="s">
        <v>54</v>
      </c>
      <c r="C9" s="39" t="s">
        <v>55</v>
      </c>
      <c r="D9" s="38" t="s">
        <v>56</v>
      </c>
      <c r="E9" s="17" t="s">
        <v>57</v>
      </c>
      <c r="F9" s="18">
        <v>0</v>
      </c>
      <c r="G9" s="14">
        <v>1156780.69</v>
      </c>
    </row>
    <row r="10" spans="1:7" ht="60" x14ac:dyDescent="0.25">
      <c r="A10" s="5" t="s">
        <v>58</v>
      </c>
      <c r="B10" s="31" t="s">
        <v>59</v>
      </c>
      <c r="C10" s="15" t="s">
        <v>60</v>
      </c>
      <c r="D10" s="6">
        <v>10584.75</v>
      </c>
      <c r="E10" s="17" t="s">
        <v>61</v>
      </c>
      <c r="F10" s="6">
        <v>0</v>
      </c>
      <c r="G10" s="6">
        <f>D10+F10</f>
        <v>10584.75</v>
      </c>
    </row>
    <row r="11" spans="1:7" ht="51.75" customHeight="1" x14ac:dyDescent="0.25">
      <c r="A11" s="9" t="s">
        <v>62</v>
      </c>
      <c r="B11" s="9" t="s">
        <v>63</v>
      </c>
      <c r="C11" s="9" t="s">
        <v>64</v>
      </c>
      <c r="D11" s="9" t="s">
        <v>65</v>
      </c>
      <c r="E11" s="10" t="s">
        <v>57</v>
      </c>
      <c r="F11" s="11">
        <v>0</v>
      </c>
      <c r="G11" s="11">
        <v>146845.75</v>
      </c>
    </row>
    <row r="12" spans="1:7" ht="180" x14ac:dyDescent="0.25">
      <c r="A12" s="7" t="s">
        <v>66</v>
      </c>
      <c r="B12" s="9" t="s">
        <v>67</v>
      </c>
      <c r="C12" s="15" t="s">
        <v>68</v>
      </c>
      <c r="D12" s="19" t="s">
        <v>69</v>
      </c>
      <c r="E12" s="5" t="s">
        <v>57</v>
      </c>
      <c r="F12" s="6">
        <v>0</v>
      </c>
      <c r="G12" s="6">
        <v>90796.91</v>
      </c>
    </row>
    <row r="13" spans="1:7" ht="240" x14ac:dyDescent="0.25">
      <c r="A13" s="16" t="s">
        <v>70</v>
      </c>
      <c r="B13" s="17" t="s">
        <v>71</v>
      </c>
      <c r="C13" s="17" t="s">
        <v>72</v>
      </c>
      <c r="D13" s="18">
        <v>320300</v>
      </c>
      <c r="E13" s="17" t="s">
        <v>57</v>
      </c>
      <c r="F13" s="18">
        <v>0</v>
      </c>
      <c r="G13" s="6">
        <f>D13+F13</f>
        <v>320300</v>
      </c>
    </row>
    <row r="14" spans="1:7" ht="210" x14ac:dyDescent="0.25">
      <c r="A14" s="8" t="s">
        <v>73</v>
      </c>
      <c r="B14" s="8" t="s">
        <v>74</v>
      </c>
      <c r="C14" s="24" t="s">
        <v>75</v>
      </c>
      <c r="D14" s="14">
        <v>412688</v>
      </c>
      <c r="E14" s="8" t="s">
        <v>76</v>
      </c>
      <c r="F14" s="14">
        <v>0</v>
      </c>
      <c r="G14" s="14">
        <v>412688</v>
      </c>
    </row>
    <row r="15" spans="1:7" ht="90" x14ac:dyDescent="0.25">
      <c r="A15" s="7" t="s">
        <v>77</v>
      </c>
      <c r="B15" s="8" t="s">
        <v>78</v>
      </c>
      <c r="C15" s="7" t="s">
        <v>79</v>
      </c>
      <c r="D15" s="6">
        <v>218514</v>
      </c>
      <c r="E15" s="7" t="s">
        <v>80</v>
      </c>
      <c r="F15" s="6">
        <v>0</v>
      </c>
      <c r="G15" s="6">
        <f t="shared" ref="G15:G16" si="1">D15+F15</f>
        <v>218514</v>
      </c>
    </row>
    <row r="16" spans="1:7" ht="60" x14ac:dyDescent="0.25">
      <c r="A16" s="5" t="s">
        <v>81</v>
      </c>
      <c r="B16" s="33" t="s">
        <v>82</v>
      </c>
      <c r="C16" s="20">
        <v>223</v>
      </c>
      <c r="D16" s="14">
        <v>0</v>
      </c>
      <c r="E16" s="8" t="s">
        <v>83</v>
      </c>
      <c r="F16" s="14">
        <v>0</v>
      </c>
      <c r="G16" s="6">
        <f t="shared" si="1"/>
        <v>0</v>
      </c>
    </row>
    <row r="17" spans="1:7" ht="105" x14ac:dyDescent="0.25">
      <c r="A17" s="5" t="s">
        <v>84</v>
      </c>
      <c r="B17" s="41" t="s">
        <v>85</v>
      </c>
      <c r="C17" s="5" t="s">
        <v>86</v>
      </c>
      <c r="D17" s="6">
        <v>0</v>
      </c>
      <c r="E17" s="32" t="s">
        <v>87</v>
      </c>
      <c r="F17" s="6">
        <v>0</v>
      </c>
      <c r="G17" s="6">
        <f t="shared" ref="G17:G30" si="2">D17+F17</f>
        <v>0</v>
      </c>
    </row>
    <row r="18" spans="1:7" ht="150" x14ac:dyDescent="0.25">
      <c r="A18" s="5" t="s">
        <v>88</v>
      </c>
      <c r="B18" s="7" t="s">
        <v>89</v>
      </c>
      <c r="C18" s="13">
        <v>1040</v>
      </c>
      <c r="D18" s="6">
        <v>68000</v>
      </c>
      <c r="E18" s="5" t="s">
        <v>90</v>
      </c>
      <c r="F18" s="6">
        <v>0</v>
      </c>
      <c r="G18" s="6">
        <f>D18+F18</f>
        <v>68000</v>
      </c>
    </row>
    <row r="19" spans="1:7" ht="225" x14ac:dyDescent="0.25">
      <c r="A19" s="5" t="s">
        <v>91</v>
      </c>
      <c r="B19" s="8" t="s">
        <v>92</v>
      </c>
      <c r="C19" s="20" t="s">
        <v>93</v>
      </c>
      <c r="D19" s="14">
        <v>7768232.9699999997</v>
      </c>
      <c r="E19" s="8" t="s">
        <v>90</v>
      </c>
      <c r="F19" s="14">
        <v>0</v>
      </c>
      <c r="G19" s="14">
        <v>7768232.9699999997</v>
      </c>
    </row>
    <row r="20" spans="1:7" ht="90" x14ac:dyDescent="0.25">
      <c r="A20" s="5" t="s">
        <v>94</v>
      </c>
      <c r="B20" s="16" t="s">
        <v>95</v>
      </c>
      <c r="C20" s="16" t="s">
        <v>96</v>
      </c>
      <c r="D20" s="29">
        <v>0</v>
      </c>
      <c r="E20" s="30" t="s">
        <v>97</v>
      </c>
      <c r="F20" s="29">
        <v>0</v>
      </c>
      <c r="G20" s="34">
        <v>0</v>
      </c>
    </row>
    <row r="21" spans="1:7" ht="30" x14ac:dyDescent="0.25">
      <c r="A21" s="5" t="s">
        <v>98</v>
      </c>
      <c r="B21" s="33" t="s">
        <v>99</v>
      </c>
      <c r="C21" s="20">
        <v>439</v>
      </c>
      <c r="D21" s="14">
        <v>0</v>
      </c>
      <c r="E21" s="8" t="s">
        <v>100</v>
      </c>
      <c r="F21" s="14">
        <v>0</v>
      </c>
      <c r="G21" s="6">
        <f t="shared" ref="G21" si="3">D21+F21</f>
        <v>0</v>
      </c>
    </row>
    <row r="22" spans="1:7" ht="54.75" customHeight="1" x14ac:dyDescent="0.25">
      <c r="A22" s="7" t="s">
        <v>101</v>
      </c>
      <c r="B22" s="7" t="s">
        <v>102</v>
      </c>
      <c r="C22" s="7" t="s">
        <v>103</v>
      </c>
      <c r="D22" s="6">
        <v>2514.61</v>
      </c>
      <c r="E22" s="5" t="s">
        <v>104</v>
      </c>
      <c r="F22" s="6">
        <v>0</v>
      </c>
      <c r="G22" s="6">
        <f t="shared" si="2"/>
        <v>2514.61</v>
      </c>
    </row>
    <row r="23" spans="1:7" ht="42" customHeight="1" x14ac:dyDescent="0.25">
      <c r="A23" s="7" t="s">
        <v>105</v>
      </c>
      <c r="B23" s="7" t="s">
        <v>106</v>
      </c>
      <c r="C23" s="7" t="s">
        <v>127</v>
      </c>
      <c r="D23" s="6">
        <v>14081.55</v>
      </c>
      <c r="E23" s="5" t="s">
        <v>107</v>
      </c>
      <c r="F23" s="6">
        <v>0</v>
      </c>
      <c r="G23" s="6">
        <f>D23+F23</f>
        <v>14081.55</v>
      </c>
    </row>
    <row r="24" spans="1:7" ht="57" customHeight="1" x14ac:dyDescent="0.25">
      <c r="A24" s="7" t="s">
        <v>108</v>
      </c>
      <c r="B24" s="7" t="s">
        <v>109</v>
      </c>
      <c r="C24" s="7" t="s">
        <v>110</v>
      </c>
      <c r="D24" s="6">
        <v>455</v>
      </c>
      <c r="E24" s="5" t="s">
        <v>111</v>
      </c>
      <c r="F24" s="6">
        <v>0</v>
      </c>
      <c r="G24" s="6">
        <f>D24+F24</f>
        <v>455</v>
      </c>
    </row>
    <row r="25" spans="1:7" ht="60" x14ac:dyDescent="0.25">
      <c r="A25" s="5" t="s">
        <v>112</v>
      </c>
      <c r="B25" s="35" t="s">
        <v>113</v>
      </c>
      <c r="C25" s="13">
        <v>18000</v>
      </c>
      <c r="D25" s="6">
        <v>43071.57</v>
      </c>
      <c r="E25" s="5" t="s">
        <v>57</v>
      </c>
      <c r="F25" s="6">
        <v>0</v>
      </c>
      <c r="G25" s="6">
        <f t="shared" si="2"/>
        <v>43071.57</v>
      </c>
    </row>
    <row r="26" spans="1:7" ht="75" x14ac:dyDescent="0.25">
      <c r="A26" s="5" t="s">
        <v>114</v>
      </c>
      <c r="B26" s="33" t="s">
        <v>115</v>
      </c>
      <c r="C26" s="8" t="s">
        <v>116</v>
      </c>
      <c r="D26" s="14">
        <v>0</v>
      </c>
      <c r="E26" s="8" t="s">
        <v>117</v>
      </c>
      <c r="F26" s="14">
        <v>0</v>
      </c>
      <c r="G26" s="6">
        <f>D26+F26</f>
        <v>0</v>
      </c>
    </row>
    <row r="27" spans="1:7" ht="90" x14ac:dyDescent="0.25">
      <c r="A27" s="5" t="s">
        <v>118</v>
      </c>
      <c r="B27" s="42" t="s">
        <v>119</v>
      </c>
      <c r="C27" s="20" t="s">
        <v>125</v>
      </c>
      <c r="D27" s="14">
        <v>0</v>
      </c>
      <c r="E27" s="8" t="s">
        <v>117</v>
      </c>
      <c r="F27" s="14">
        <v>0</v>
      </c>
      <c r="G27" s="6">
        <f>D27+F27</f>
        <v>0</v>
      </c>
    </row>
    <row r="28" spans="1:7" ht="105" x14ac:dyDescent="0.25">
      <c r="A28" s="5" t="s">
        <v>120</v>
      </c>
      <c r="B28" s="7" t="s">
        <v>121</v>
      </c>
      <c r="C28" s="45" t="s">
        <v>126</v>
      </c>
      <c r="D28" s="6">
        <v>0</v>
      </c>
      <c r="E28" s="43" t="s">
        <v>122</v>
      </c>
      <c r="F28" s="6">
        <v>0</v>
      </c>
      <c r="G28" s="6">
        <f t="shared" si="2"/>
        <v>0</v>
      </c>
    </row>
    <row r="29" spans="1:7" x14ac:dyDescent="0.25">
      <c r="A29" s="5"/>
      <c r="B29" s="5"/>
      <c r="C29" s="5"/>
      <c r="D29" s="6"/>
      <c r="E29" s="6"/>
      <c r="F29" s="6"/>
      <c r="G29" s="6">
        <f t="shared" si="2"/>
        <v>0</v>
      </c>
    </row>
    <row r="30" spans="1:7" x14ac:dyDescent="0.25">
      <c r="A30" s="5"/>
      <c r="B30" s="5"/>
      <c r="C30" s="5"/>
      <c r="D30" s="6"/>
      <c r="E30" s="6"/>
      <c r="F30" s="6"/>
      <c r="G30" s="6">
        <f t="shared" si="2"/>
        <v>0</v>
      </c>
    </row>
    <row r="31" spans="1:7" ht="15.75" thickBot="1" x14ac:dyDescent="0.3">
      <c r="A31" s="2" t="s">
        <v>123</v>
      </c>
      <c r="B31" s="2"/>
      <c r="C31" s="46">
        <v>841211090</v>
      </c>
      <c r="D31" s="40">
        <f>SUM(D13:D28,D10,D8,D7,D6,D5)+501678.14+655102.55+146846+52071.01+38724.42</f>
        <v>13507609.790000001</v>
      </c>
      <c r="E31" s="2"/>
      <c r="F31" s="40">
        <f t="shared" ref="F31:G31" si="4">SUM(F5:F30)</f>
        <v>11777</v>
      </c>
      <c r="G31" s="40">
        <f t="shared" si="4"/>
        <v>13519388.02</v>
      </c>
    </row>
    <row r="32" spans="1:7" x14ac:dyDescent="0.25">
      <c r="C32" s="44"/>
      <c r="E32" s="36"/>
    </row>
    <row r="33" spans="1:5" x14ac:dyDescent="0.25">
      <c r="A33" t="s">
        <v>124</v>
      </c>
      <c r="E33" s="36"/>
    </row>
    <row r="34" spans="1:5" x14ac:dyDescent="0.25">
      <c r="E34" s="36"/>
    </row>
    <row r="35" spans="1:5" x14ac:dyDescent="0.25">
      <c r="E35" s="36"/>
    </row>
    <row r="36" spans="1:5" x14ac:dyDescent="0.25">
      <c r="E36" s="36"/>
    </row>
    <row r="37" spans="1:5" x14ac:dyDescent="0.25">
      <c r="E37" s="36"/>
    </row>
    <row r="38" spans="1:5" x14ac:dyDescent="0.25">
      <c r="E38" s="36"/>
    </row>
    <row r="39" spans="1:5" x14ac:dyDescent="0.25">
      <c r="E39" s="36"/>
    </row>
  </sheetData>
  <autoFilter ref="A4:G31" xr:uid="{3EFFCF80-CCF8-4D2B-826E-F4DC53FBC41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41F53-370D-4B37-BE96-E069ADB7CD38}">
  <dimension ref="J8:L11"/>
  <sheetViews>
    <sheetView workbookViewId="0">
      <selection activeCell="J9" sqref="J9:J11"/>
    </sheetView>
  </sheetViews>
  <sheetFormatPr defaultRowHeight="15" x14ac:dyDescent="0.25"/>
  <cols>
    <col min="10" max="10" width="12.5703125" bestFit="1" customWidth="1"/>
  </cols>
  <sheetData>
    <row r="8" spans="10:12" x14ac:dyDescent="0.25">
      <c r="J8">
        <v>166847</v>
      </c>
      <c r="K8">
        <v>51667</v>
      </c>
      <c r="L8">
        <f>SUM(J8:K8)</f>
        <v>218514</v>
      </c>
    </row>
    <row r="11" spans="10:12" x14ac:dyDescent="0.25">
      <c r="J11" s="1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5da448-bf9c-43e8-8676-7e88d583ded9" xsi:nil="true"/>
    <lcf76f155ced4ddcb4097134ff3c332f xmlns="483e3c98-d89a-4271-b7e1-379ed2c22699" xsi:nil="true"/>
    <Date xmlns="483e3c98-d89a-4271-b7e1-379ed2c2269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1A85D5B5DF4BE4EAEBDA46516416C11" ma:contentTypeVersion="3" ma:contentTypeDescription="Create a new document." ma:contentTypeScope="" ma:versionID="6164c44ae195297a58c215abc2ddecb0">
  <xsd:schema xmlns:xsd="http://www.w3.org/2001/XMLSchema" xmlns:xs="http://www.w3.org/2001/XMLSchema" xmlns:p="http://schemas.microsoft.com/office/2006/metadata/properties" xmlns:ns2="483e3c98-d89a-4271-b7e1-379ed2c22699" xmlns:ns3="e45da448-bf9c-43e8-8676-7e88d583ded9" targetNamespace="http://schemas.microsoft.com/office/2006/metadata/properties" ma:root="true" ma:fieldsID="810c5f10e3d48390b0daa7e4666fae48" ns2:_="" ns3:_="">
    <xsd:import namespace="483e3c98-d89a-4271-b7e1-379ed2c22699"/>
    <xsd:import namespace="e45da448-bf9c-43e8-8676-7e88d583ded9"/>
    <xsd:element name="properties">
      <xsd:complexType>
        <xsd:sequence>
          <xsd:element name="documentManagement">
            <xsd:complexType>
              <xsd:all>
                <xsd:element ref="ns2:lcf76f155ced4ddcb4097134ff3c332f" minOccurs="0"/>
                <xsd:element ref="ns3:TaxCatchAll" minOccurs="0"/>
                <xsd:element ref="ns2: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83e3c98-d89a-4271-b7e1-379ed2c22699" elementFormDefault="qualified">
    <xsd:import namespace="http://schemas.microsoft.com/office/2006/documentManagement/types"/>
    <xsd:import namespace="http://schemas.microsoft.com/office/infopath/2007/PartnerControls"/>
    <xsd:element name="lcf76f155ced4ddcb4097134ff3c332f" ma:index="8" nillable="true" ma:displayName="Image Tags_0" ma:hidden="true" ma:internalName="lcf76f155ced4ddcb4097134ff3c332f">
      <xsd:simpleType>
        <xsd:restriction base="dms:Note"/>
      </xsd:simpleType>
    </xsd:element>
    <xsd:element name="Date" ma:index="10" nillable="true" ma:displayName="Date" ma:format="DateTime" ma:internalNam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c53ed769-3592-4bed-9596-d5fbc03cc830}" ma:internalName="TaxCatchAll" ma:showField="CatchAllData" ma:web="9d45cda9-c093-4dcf-a8e9-765ca14468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ECB0D7-7192-4BB8-B2D4-88D12A2B132B}">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74BD5CE-B4A0-4322-BEC5-73A92790A86B}"/>
</file>

<file path=customXml/itemProps3.xml><?xml version="1.0" encoding="utf-8"?>
<ds:datastoreItem xmlns:ds="http://schemas.openxmlformats.org/officeDocument/2006/customXml" ds:itemID="{FEB42CBD-B2DE-483C-94B7-37A73E64D96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E&amp;O Cost</vt: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 Mabel</dc:creator>
  <cp:keywords/>
  <dc:description/>
  <cp:lastModifiedBy>Nancy Trinh</cp:lastModifiedBy>
  <cp:revision/>
  <dcterms:created xsi:type="dcterms:W3CDTF">2021-11-19T17:30:06Z</dcterms:created>
  <dcterms:modified xsi:type="dcterms:W3CDTF">2026-02-28T20:08:52Z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0x010100C1A85D5B5DF4BE4EAEBDA46516416C11</vt:lpwstr>
  </property>
  <property fmtid="{D5CDD505-2E9C-101B-9397-08002B2CF9AE}" pid="3" name="MSIP_Label_bc3dd1c7-2c40-4a31-84b2-bec599b321a0_Enabled">
    <vt:lpwstr>true</vt:lpwstr>
  </property>
  <property fmtid="{D5CDD505-2E9C-101B-9397-08002B2CF9AE}" pid="4" name="MSIP_Label_bc3dd1c7-2c40-4a31-84b2-bec599b321a0_SetDate">
    <vt:lpwstr>2026-01-29T23:45:07Z</vt:lpwstr>
  </property>
  <property fmtid="{D5CDD505-2E9C-101B-9397-08002B2CF9AE}" pid="5" name="MSIP_Label_bc3dd1c7-2c40-4a31-84b2-bec599b321a0_Method">
    <vt:lpwstr>Standard</vt:lpwstr>
  </property>
  <property fmtid="{D5CDD505-2E9C-101B-9397-08002B2CF9AE}" pid="6" name="MSIP_Label_bc3dd1c7-2c40-4a31-84b2-bec599b321a0_Name">
    <vt:lpwstr>bc3dd1c7-2c40-4a31-84b2-bec599b321a0</vt:lpwstr>
  </property>
  <property fmtid="{D5CDD505-2E9C-101B-9397-08002B2CF9AE}" pid="7" name="MSIP_Label_bc3dd1c7-2c40-4a31-84b2-bec599b321a0_SiteId">
    <vt:lpwstr>5b2a8fee-4c95-4bdc-8aae-196f8aacb1b6</vt:lpwstr>
  </property>
  <property fmtid="{D5CDD505-2E9C-101B-9397-08002B2CF9AE}" pid="8" name="MSIP_Label_bc3dd1c7-2c40-4a31-84b2-bec599b321a0_ActionId">
    <vt:lpwstr>ec21bcd4-b7e3-4ec1-a57f-adb8a512d2d8</vt:lpwstr>
  </property>
  <property fmtid="{D5CDD505-2E9C-101B-9397-08002B2CF9AE}" pid="9" name="MSIP_Label_bc3dd1c7-2c40-4a31-84b2-bec599b321a0_ContentBits">
    <vt:lpwstr>0</vt:lpwstr>
  </property>
  <property fmtid="{D5CDD505-2E9C-101B-9397-08002B2CF9AE}" pid="10" name="MSIP_Label_bc3dd1c7-2c40-4a31-84b2-bec599b321a0_Tag">
    <vt:lpwstr>10, 3, 0, 1</vt:lpwstr>
  </property>
  <property fmtid="{D5CDD505-2E9C-101B-9397-08002B2CF9AE}" pid="11" name="AEMModifiedBy">
    <vt:lpwstr/>
  </property>
  <property fmtid="{D5CDD505-2E9C-101B-9397-08002B2CF9AE}" pid="12" name="Order">
    <vt:r8>578400</vt:r8>
  </property>
  <property fmtid="{D5CDD505-2E9C-101B-9397-08002B2CF9AE}" pid="13" name="xd_Signature">
    <vt:bool>false</vt:bool>
  </property>
  <property fmtid="{D5CDD505-2E9C-101B-9397-08002B2CF9AE}" pid="14" name="SharedWithUsers">
    <vt:lpwstr/>
  </property>
  <property fmtid="{D5CDD505-2E9C-101B-9397-08002B2CF9AE}" pid="15" name="xd_ProgID">
    <vt:lpwstr/>
  </property>
  <property fmtid="{D5CDD505-2E9C-101B-9397-08002B2CF9AE}" pid="17" name="_SourceUrl">
    <vt:lpwstr/>
  </property>
  <property fmtid="{D5CDD505-2E9C-101B-9397-08002B2CF9AE}" pid="18" name="_SharedFileIndex">
    <vt:lpwstr/>
  </property>
  <property fmtid="{D5CDD505-2E9C-101B-9397-08002B2CF9AE}" pid="19" name="FileCopiedToAnonymousSite">
    <vt:lpwstr>No</vt:lpwstr>
  </property>
  <property fmtid="{D5CDD505-2E9C-101B-9397-08002B2CF9AE}" pid="20" name="ComplianceAssetId">
    <vt:lpwstr/>
  </property>
  <property fmtid="{D5CDD505-2E9C-101B-9397-08002B2CF9AE}" pid="21" name="TemplateUrl">
    <vt:lpwstr/>
  </property>
  <property fmtid="{D5CDD505-2E9C-101B-9397-08002B2CF9AE}" pid="22" name="IsMailSent">
    <vt:lpwstr>Yes</vt:lpwstr>
  </property>
  <property fmtid="{D5CDD505-2E9C-101B-9397-08002B2CF9AE}" pid="23" name="IsActive1">
    <vt:lpwstr>Yes</vt:lpwstr>
  </property>
  <property fmtid="{D5CDD505-2E9C-101B-9397-08002B2CF9AE}" pid="24" name="ReviewStatus">
    <vt:lpwstr>Pending</vt:lpwstr>
  </property>
  <property fmtid="{D5CDD505-2E9C-101B-9397-08002B2CF9AE}" pid="25" name="Classification">
    <vt:lpwstr>Public</vt:lpwstr>
  </property>
  <property fmtid="{D5CDD505-2E9C-101B-9397-08002B2CF9AE}" pid="26" name="_ExtendedDescription">
    <vt:lpwstr/>
  </property>
  <property fmtid="{D5CDD505-2E9C-101B-9397-08002B2CF9AE}" pid="27" name="TriggerFlowInfo">
    <vt:lpwstr/>
  </property>
  <property fmtid="{D5CDD505-2E9C-101B-9397-08002B2CF9AE}" pid="29" name="AEMCreator">
    <vt:lpwstr/>
  </property>
  <property fmtid="{D5CDD505-2E9C-101B-9397-08002B2CF9AE}" pid="30" name="DocKeywords">
    <vt:lpwstr/>
  </property>
  <property fmtid="{D5CDD505-2E9C-101B-9397-08002B2CF9AE}" pid="31" name="Approval Level">
    <vt:lpwstr>Approved</vt:lpwstr>
  </property>
  <property fmtid="{D5CDD505-2E9C-101B-9397-08002B2CF9AE}" pid="32" name="MediaServiceImageTags">
    <vt:lpwstr/>
  </property>
</Properties>
</file>