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pge.sharepoint.com/sites/SOMReports/2025/2025 - September/Report Files/0.0 Final Documents/Historical Data Files/"/>
    </mc:Choice>
  </mc:AlternateContent>
  <xr:revisionPtr revIDLastSave="200" documentId="13_ncr:1_{9DE32A37-A60C-470C-BB32-805D76443284}" xr6:coauthVersionLast="47" xr6:coauthVersionMax="47" xr10:uidLastSave="{CFAFB0DD-93DA-41CC-B3F2-B87FB93B7BCD}"/>
  <bookViews>
    <workbookView xWindow="28680" yWindow="-120" windowWidth="29040" windowHeight="15720" xr2:uid="{1C657459-86DA-496C-8D4C-3C15BEC51201}"/>
  </bookViews>
  <sheets>
    <sheet name="EEI OSHC Criteria" sheetId="3" r:id="rId1"/>
    <sheet name="EEI OSHC Criteria Counts" sheetId="2" r:id="rId2"/>
    <sheet name="2017 - Q2_2025 Incident Detail" sheetId="5" r:id="rId3"/>
  </sheets>
  <definedNames>
    <definedName name="_xlnm._FilterDatabase" localSheetId="2" hidden="1">'2017 - Q2_2025 Incident Detail'!$A$2:$K$96</definedName>
    <definedName name="_xlnm.Print_Area" localSheetId="0">'EEI OSHC Criteria'!$A$1:$O$16</definedName>
    <definedName name="_xlnm.Print_Area" localSheetId="1">'EEI OSHC Criteria Counts'!$A$1:$Q$23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3" l="1"/>
  <c r="J17" i="3"/>
  <c r="K17" i="3"/>
  <c r="L17" i="3"/>
  <c r="M17" i="3"/>
  <c r="H20" i="3"/>
  <c r="G20" i="3"/>
  <c r="F20" i="3"/>
  <c r="E19" i="3"/>
  <c r="D19" i="3"/>
  <c r="C19" i="3"/>
  <c r="Q20" i="2"/>
  <c r="Q19" i="2"/>
  <c r="O19" i="3" s="1"/>
  <c r="O20" i="2"/>
  <c r="O19" i="2"/>
  <c r="N21" i="3"/>
  <c r="M21" i="3"/>
  <c r="L21" i="3"/>
  <c r="K21" i="3"/>
  <c r="J21" i="3"/>
  <c r="I21" i="3"/>
  <c r="H21" i="3"/>
  <c r="G21" i="3"/>
  <c r="F21" i="3"/>
  <c r="E21" i="3"/>
  <c r="D21" i="3"/>
  <c r="C21" i="3"/>
  <c r="L3" i="5"/>
  <c r="Q18" i="2"/>
  <c r="O15" i="2"/>
  <c r="N18" i="3"/>
  <c r="M18" i="3"/>
  <c r="L18" i="3"/>
  <c r="K18" i="3"/>
  <c r="J18" i="3"/>
  <c r="I18" i="3"/>
  <c r="H18" i="3"/>
  <c r="G18" i="3"/>
  <c r="F18" i="3"/>
  <c r="E18" i="3"/>
  <c r="D18" i="3"/>
  <c r="C18" i="3"/>
  <c r="Q15" i="2"/>
  <c r="Q21" i="2"/>
  <c r="O21" i="2"/>
  <c r="Q12" i="2"/>
  <c r="Q13" i="2"/>
  <c r="Q14" i="2"/>
  <c r="Q16" i="2"/>
  <c r="Q17" i="2"/>
  <c r="Q11" i="2"/>
  <c r="O18" i="2"/>
  <c r="N17" i="3"/>
  <c r="D17" i="3"/>
  <c r="E17" i="3"/>
  <c r="F17" i="3"/>
  <c r="G17" i="3"/>
  <c r="H17" i="3"/>
  <c r="C17" i="3"/>
  <c r="O17" i="2"/>
  <c r="O17" i="3" s="1"/>
  <c r="I16" i="3"/>
  <c r="J16" i="3"/>
  <c r="K16" i="3"/>
  <c r="L16" i="3"/>
  <c r="M16" i="3"/>
  <c r="N16" i="3"/>
  <c r="O16" i="2"/>
  <c r="D16" i="3"/>
  <c r="E16" i="3"/>
  <c r="F16" i="3"/>
  <c r="G16" i="3"/>
  <c r="H16" i="3"/>
  <c r="C16" i="3"/>
  <c r="O13" i="2"/>
  <c r="O14" i="2"/>
  <c r="O12" i="2"/>
  <c r="O11" i="2"/>
  <c r="P15" i="2" l="1"/>
  <c r="O20" i="3"/>
  <c r="P21" i="2"/>
  <c r="O21" i="3"/>
  <c r="P20" i="2"/>
  <c r="P19" i="2"/>
  <c r="O18" i="3"/>
  <c r="P11" i="2"/>
  <c r="O15" i="3"/>
  <c r="P12" i="2"/>
  <c r="O11" i="3"/>
  <c r="P18" i="2"/>
  <c r="P17" i="2"/>
  <c r="P16" i="2"/>
  <c r="O16" i="3"/>
  <c r="D11" i="3" l="1"/>
  <c r="N15" i="3" l="1"/>
  <c r="M15" i="3"/>
  <c r="L15" i="3"/>
  <c r="K15" i="3"/>
  <c r="J15" i="3"/>
  <c r="I15" i="3"/>
  <c r="H15" i="3"/>
  <c r="G15" i="3"/>
  <c r="F15" i="3"/>
  <c r="E15" i="3"/>
  <c r="D15" i="3"/>
  <c r="C15" i="3"/>
  <c r="O14" i="3"/>
  <c r="N14" i="3"/>
  <c r="M14" i="3"/>
  <c r="L14" i="3"/>
  <c r="K14" i="3"/>
  <c r="J14" i="3"/>
  <c r="I14" i="3"/>
  <c r="H14" i="3"/>
  <c r="G14" i="3"/>
  <c r="F14" i="3"/>
  <c r="E14" i="3"/>
  <c r="D14" i="3"/>
  <c r="C14" i="3"/>
  <c r="O13" i="3"/>
  <c r="N13" i="3"/>
  <c r="M13" i="3"/>
  <c r="L13" i="3"/>
  <c r="K13" i="3"/>
  <c r="J13" i="3"/>
  <c r="I13" i="3"/>
  <c r="H13" i="3"/>
  <c r="G13" i="3"/>
  <c r="F13" i="3"/>
  <c r="E13" i="3"/>
  <c r="D13" i="3"/>
  <c r="C13" i="3"/>
  <c r="O12" i="3"/>
  <c r="N12" i="3"/>
  <c r="M12" i="3"/>
  <c r="L12" i="3"/>
  <c r="K12" i="3"/>
  <c r="J12" i="3"/>
  <c r="I12" i="3"/>
  <c r="H12" i="3"/>
  <c r="G12" i="3"/>
  <c r="F12" i="3"/>
  <c r="E12" i="3"/>
  <c r="D12" i="3"/>
  <c r="C12" i="3"/>
  <c r="N11" i="3"/>
  <c r="M11" i="3"/>
  <c r="L11" i="3"/>
  <c r="K11" i="3"/>
  <c r="J11" i="3"/>
  <c r="I11" i="3"/>
  <c r="H11" i="3"/>
  <c r="G11" i="3"/>
  <c r="F11" i="3"/>
  <c r="E11" i="3"/>
  <c r="C11" i="3"/>
  <c r="P14" i="2"/>
  <c r="P13" i="2"/>
</calcChain>
</file>

<file path=xl/sharedStrings.xml><?xml version="1.0" encoding="utf-8"?>
<sst xmlns="http://schemas.openxmlformats.org/spreadsheetml/2006/main" count="823" uniqueCount="274">
  <si>
    <t>2025 SAFETY OPERATIONAL METRICS REPORT</t>
  </si>
  <si>
    <t>TABLE 1</t>
  </si>
  <si>
    <t>Rate of EMPLOYEE SIF Actual using EEI OS&amp;HC Criteria</t>
  </si>
  <si>
    <t>2012- 2025</t>
  </si>
  <si>
    <t>Line No.</t>
  </si>
  <si>
    <t>Year</t>
  </si>
  <si>
    <t>January</t>
  </si>
  <si>
    <t>February</t>
  </si>
  <si>
    <t>March</t>
  </si>
  <si>
    <t>April</t>
  </si>
  <si>
    <t>May</t>
  </si>
  <si>
    <t>June</t>
  </si>
  <si>
    <t>July</t>
  </si>
  <si>
    <t>August</t>
  </si>
  <si>
    <t>September</t>
  </si>
  <si>
    <t>October</t>
  </si>
  <si>
    <t>November</t>
  </si>
  <si>
    <t>December</t>
  </si>
  <si>
    <t>EOY</t>
  </si>
  <si>
    <t>Q1 2025</t>
  </si>
  <si>
    <t> </t>
  </si>
  <si>
    <t>Q2 2025</t>
  </si>
  <si>
    <t>Q2 2025 YTD</t>
  </si>
  <si>
    <t>Rates in the year 2024 and prior are 3 decimal places. Rates in the year 2025 and ongoing are 2 decimal places.</t>
  </si>
  <si>
    <t>Cell intentionally left blank</t>
  </si>
  <si>
    <t>EMPLOYEE SIF Actuals</t>
  </si>
  <si>
    <t>2012 - 2025</t>
  </si>
  <si>
    <t>SOM EOY</t>
  </si>
  <si>
    <t>EOY Rate (EEI OS&amp;HC SOM)</t>
  </si>
  <si>
    <t>EOY Labor Hours</t>
  </si>
  <si>
    <t>Labor hours by Month</t>
  </si>
  <si>
    <t>Years</t>
  </si>
  <si>
    <r>
      <rPr>
        <b/>
        <u/>
        <sz val="11"/>
        <color rgb="FF000000"/>
        <rFont val="Calibri"/>
        <family val="2"/>
        <scheme val="minor"/>
      </rPr>
      <t>Note</t>
    </r>
    <r>
      <rPr>
        <sz val="11"/>
        <color rgb="FF000000"/>
        <rFont val="Calibri"/>
        <family val="2"/>
        <scheme val="minor"/>
      </rPr>
      <t xml:space="preserve">: Based on historical data and Safety Policy Division (SPD) feedback and corrections relating to the Filsinger Energy Partners (FEP) 3rd Party Audit below are the revisions made since the 2025 March SOMs Report:  </t>
    </r>
  </si>
  <si>
    <t xml:space="preserve">Added '1' incident to August 2021 count. "For SEMS 10093659, the initial review of this incident indicated that the employee was taken to hospital and then discharged. No further updates were provided in 2021.  The employee’s surgery occurred on 4/14/22.” </t>
  </si>
  <si>
    <t>Added '1' incident to January 2023 count. “For SEMS 10102717, the initial incident report appeared to be an ankle injury only. Nothing further was specified.”</t>
  </si>
  <si>
    <t>As follow-up to the the SOMs Audit report data request FEP_009-Q027, the December 2021 hours were corrected to 4,551,618.  Adjustments to the hours may have been made after the report was submitted or it could be a data entry error</t>
  </si>
  <si>
    <t>2017 - 2025 SOMs EMPLOYEE SIF Actual using EEI OS&amp;HC Serious Injury Criteria</t>
  </si>
  <si>
    <t>Line of Business</t>
  </si>
  <si>
    <t>Incident Date</t>
  </si>
  <si>
    <t>SEMS ID</t>
  </si>
  <si>
    <t>CAP ID</t>
  </si>
  <si>
    <t>Current Incident Classification</t>
  </si>
  <si>
    <t>SIF Flag</t>
  </si>
  <si>
    <t>City of Incident</t>
  </si>
  <si>
    <t>Body Part</t>
  </si>
  <si>
    <t>EEI OS&amp;HC Serious Injury?</t>
  </si>
  <si>
    <t>EEI OS&amp;HC Serious Injury Criteria</t>
  </si>
  <si>
    <t>Gas Operations</t>
  </si>
  <si>
    <t>7041053</t>
  </si>
  <si>
    <t>OSHA-LWD</t>
  </si>
  <si>
    <t>SIF Potential</t>
  </si>
  <si>
    <t>South San Francisco</t>
  </si>
  <si>
    <t>Arm(s)</t>
  </si>
  <si>
    <t xml:space="preserve">Yes </t>
  </si>
  <si>
    <t xml:space="preserve">Injections of foreign materials </t>
  </si>
  <si>
    <t>Electric Operations</t>
  </si>
  <si>
    <t>112535505</t>
  </si>
  <si>
    <t>Not SIF</t>
  </si>
  <si>
    <t>Confidential</t>
  </si>
  <si>
    <t>Leg(s)</t>
  </si>
  <si>
    <t>Bone fracture</t>
  </si>
  <si>
    <t>112633748</t>
  </si>
  <si>
    <t>SIF Actual</t>
  </si>
  <si>
    <t>Folsom</t>
  </si>
  <si>
    <t>Head</t>
  </si>
  <si>
    <t>112712357</t>
  </si>
  <si>
    <t>OSHA Recordable</t>
  </si>
  <si>
    <t>Alamo</t>
  </si>
  <si>
    <t>Shoulder</t>
  </si>
  <si>
    <t>Dislocation of a major joint (that requires manipulation)</t>
  </si>
  <si>
    <t>112734762</t>
  </si>
  <si>
    <t>Sacramento</t>
  </si>
  <si>
    <t>Complete Tendon, ligament or cartilage tears of major joint</t>
  </si>
  <si>
    <t>Customer &amp; Communications</t>
  </si>
  <si>
    <t>112818399</t>
  </si>
  <si>
    <t>Unknown</t>
  </si>
  <si>
    <t>Fatality*</t>
  </si>
  <si>
    <t>112879041</t>
  </si>
  <si>
    <t>Dublin</t>
  </si>
  <si>
    <t>112965582</t>
  </si>
  <si>
    <t>Navato</t>
  </si>
  <si>
    <t>Back/spine</t>
  </si>
  <si>
    <t>People, Shared Services &amp; Supply Chain</t>
  </si>
  <si>
    <t>113088121</t>
  </si>
  <si>
    <t>San Jose</t>
  </si>
  <si>
    <t>113740319</t>
  </si>
  <si>
    <t>Santa Rosa</t>
  </si>
  <si>
    <t>Finger(s)</t>
  </si>
  <si>
    <t>114438075</t>
  </si>
  <si>
    <t>114469083</t>
  </si>
  <si>
    <t>Amputation (involving bone)</t>
  </si>
  <si>
    <t>114544935</t>
  </si>
  <si>
    <t>Serious Designation</t>
  </si>
  <si>
    <t>Fatality</t>
  </si>
  <si>
    <t>114760011</t>
  </si>
  <si>
    <t>Oakland</t>
  </si>
  <si>
    <t>Neck/throat</t>
  </si>
  <si>
    <t>Herniated disks (neck or back)</t>
  </si>
  <si>
    <t>114787741</t>
  </si>
  <si>
    <t>Placerville</t>
  </si>
  <si>
    <t>114858885</t>
  </si>
  <si>
    <t>N/A</t>
  </si>
  <si>
    <t>Loomis</t>
  </si>
  <si>
    <t>Generation</t>
  </si>
  <si>
    <t>114920803</t>
  </si>
  <si>
    <t>Magalia</t>
  </si>
  <si>
    <t>117195989</t>
  </si>
  <si>
    <t>Redding</t>
  </si>
  <si>
    <t>Foot/feet</t>
  </si>
  <si>
    <t>117363707</t>
  </si>
  <si>
    <t>San Francisco</t>
  </si>
  <si>
    <t>117671040</t>
  </si>
  <si>
    <t>Lompoc</t>
  </si>
  <si>
    <t>118357081</t>
  </si>
  <si>
    <t>Hollister</t>
  </si>
  <si>
    <t>Brain/head/skull</t>
  </si>
  <si>
    <t>Concussion or cerebral hemorrhages</t>
  </si>
  <si>
    <t>118649291</t>
  </si>
  <si>
    <t>Pioneer</t>
  </si>
  <si>
    <t>118599574</t>
  </si>
  <si>
    <t>Castro Valley</t>
  </si>
  <si>
    <t>Arm</t>
  </si>
  <si>
    <t>2nd (10% body surface) or 3rd degree  burns</t>
  </si>
  <si>
    <t>118742582</t>
  </si>
  <si>
    <t>Marysville</t>
  </si>
  <si>
    <t>Ankle(s)</t>
  </si>
  <si>
    <t>118750964</t>
  </si>
  <si>
    <t>Citrus Heights</t>
  </si>
  <si>
    <t>Multiple (internal and externa</t>
  </si>
  <si>
    <t>Wildfire Risk</t>
  </si>
  <si>
    <t>119479521</t>
  </si>
  <si>
    <t>San Andreas</t>
  </si>
  <si>
    <t>Moss Landing</t>
  </si>
  <si>
    <t>Arm/Leg</t>
  </si>
  <si>
    <t>119651412</t>
  </si>
  <si>
    <t>Dixon</t>
  </si>
  <si>
    <t>Multiple body internal</t>
  </si>
  <si>
    <t>120016608</t>
  </si>
  <si>
    <t>120042112</t>
  </si>
  <si>
    <t>Linden</t>
  </si>
  <si>
    <t>120140019</t>
  </si>
  <si>
    <t>Oroville</t>
  </si>
  <si>
    <t>Other serious injury</t>
  </si>
  <si>
    <t>120766339</t>
  </si>
  <si>
    <t>Knee(s)</t>
  </si>
  <si>
    <t>120743817</t>
  </si>
  <si>
    <t>Eye(s)</t>
  </si>
  <si>
    <t xml:space="preserve">Eye damage or loss of vision </t>
  </si>
  <si>
    <t>120864450</t>
  </si>
  <si>
    <t>Antioch</t>
  </si>
  <si>
    <t>Distribution Operations</t>
  </si>
  <si>
    <t>121852965</t>
  </si>
  <si>
    <t>Bakersfield</t>
  </si>
  <si>
    <t>Face</t>
  </si>
  <si>
    <t>Yes</t>
  </si>
  <si>
    <t>121970703</t>
  </si>
  <si>
    <t>Lodi</t>
  </si>
  <si>
    <t>Hand(s)</t>
  </si>
  <si>
    <t>121990031</t>
  </si>
  <si>
    <t>Willow Creek</t>
  </si>
  <si>
    <t>122051196</t>
  </si>
  <si>
    <t>Oakhurst</t>
  </si>
  <si>
    <t>122136446</t>
  </si>
  <si>
    <t>Pittsburg</t>
  </si>
  <si>
    <t>122166933</t>
  </si>
  <si>
    <t>122367229</t>
  </si>
  <si>
    <t>Low Severity</t>
  </si>
  <si>
    <t>Fiddletown</t>
  </si>
  <si>
    <t>122403984</t>
  </si>
  <si>
    <t>Fresno</t>
  </si>
  <si>
    <t>122447903</t>
  </si>
  <si>
    <t>General Counsel</t>
  </si>
  <si>
    <t>123001649</t>
  </si>
  <si>
    <t>Napa</t>
  </si>
  <si>
    <t>123060481</t>
  </si>
  <si>
    <t>123063189</t>
  </si>
  <si>
    <t>Buttonwillow</t>
  </si>
  <si>
    <t>Chest/breast</t>
  </si>
  <si>
    <t>Injury-Not OSHA</t>
  </si>
  <si>
    <t>Calistoga</t>
  </si>
  <si>
    <t>123839200</t>
  </si>
  <si>
    <t>Other serious injury**</t>
  </si>
  <si>
    <t>124609132</t>
  </si>
  <si>
    <t>Stockton</t>
  </si>
  <si>
    <t>125390395</t>
  </si>
  <si>
    <t>Plumas Lake</t>
  </si>
  <si>
    <t>Major Infrastructure Delivery</t>
  </si>
  <si>
    <t> 125420122</t>
  </si>
  <si>
    <t>High Energy SIF</t>
  </si>
  <si>
    <t>Platina</t>
  </si>
  <si>
    <t>MVI SIF Potential</t>
  </si>
  <si>
    <t>Novato</t>
  </si>
  <si>
    <t>Face (multiple parts, skin)</t>
  </si>
  <si>
    <t>***125949348</t>
  </si>
  <si>
    <t>Campbell</t>
  </si>
  <si>
    <t>North Fork</t>
  </si>
  <si>
    <t>Potential SIF</t>
  </si>
  <si>
    <t>Arroyo Grande</t>
  </si>
  <si>
    <t>Injury to Internal organs</t>
  </si>
  <si>
    <t>Redwood City</t>
  </si>
  <si>
    <t>Wrist(s)</t>
  </si>
  <si>
    <t>Mill Valley</t>
  </si>
  <si>
    <t>Cool</t>
  </si>
  <si>
    <t>126946369</t>
  </si>
  <si>
    <t>Capacity</t>
  </si>
  <si>
    <t>San Lorenzo</t>
  </si>
  <si>
    <t>127138025</t>
  </si>
  <si>
    <t>Mendota</t>
  </si>
  <si>
    <t>Nuclear Generation</t>
  </si>
  <si>
    <t xml:space="preserve"> SAPN: 
51206150
</t>
  </si>
  <si>
    <t>Avila Beach</t>
  </si>
  <si>
    <t>Heat Related Illness</t>
  </si>
  <si>
    <t>Severe heat exhuastion or stroke</t>
  </si>
  <si>
    <t>127475404</t>
  </si>
  <si>
    <t>Castor Valley</t>
  </si>
  <si>
    <t>127524481</t>
  </si>
  <si>
    <t>Chowchilla</t>
  </si>
  <si>
    <t>Daly City</t>
  </si>
  <si>
    <t>Eureka</t>
  </si>
  <si>
    <t>128070310</t>
  </si>
  <si>
    <t>Nicholas</t>
  </si>
  <si>
    <t>128199110</t>
  </si>
  <si>
    <t>Patterson</t>
  </si>
  <si>
    <t>128209787</t>
  </si>
  <si>
    <t>Newark</t>
  </si>
  <si>
    <t>Power Gen Org</t>
  </si>
  <si>
    <t>128781368</t>
  </si>
  <si>
    <t>Manton</t>
  </si>
  <si>
    <t>128900200</t>
  </si>
  <si>
    <t>128914288</t>
  </si>
  <si>
    <t>Pinecrest</t>
  </si>
  <si>
    <t>Thumb(s)</t>
  </si>
  <si>
    <t>129025478</t>
  </si>
  <si>
    <t>Pebble Beach</t>
  </si>
  <si>
    <t>ARM(S)</t>
  </si>
  <si>
    <t>129173182</t>
  </si>
  <si>
    <t>MULTIPLE BODY INTERNAL</t>
  </si>
  <si>
    <t>Severe heat exhaustion or stroke</t>
  </si>
  <si>
    <t>Vegetation Management</t>
  </si>
  <si>
    <t>129209878</t>
  </si>
  <si>
    <t>Vacaville</t>
  </si>
  <si>
    <t>129207510</t>
  </si>
  <si>
    <t>Avenal</t>
  </si>
  <si>
    <t>FACE (MULTIPLE PARTS, SKIN)</t>
  </si>
  <si>
    <t>IT Infrastructure &amp; Cloud Services</t>
  </si>
  <si>
    <t>129221062</t>
  </si>
  <si>
    <t>HAND(S)</t>
  </si>
  <si>
    <t>129470954</t>
  </si>
  <si>
    <t>129537629</t>
  </si>
  <si>
    <t>129825844</t>
  </si>
  <si>
    <t>Cottonwood</t>
  </si>
  <si>
    <t>Wildfire Emergency &amp; Operations</t>
  </si>
  <si>
    <t>129891821</t>
  </si>
  <si>
    <t>REDDING</t>
  </si>
  <si>
    <t>WRIST(S)</t>
  </si>
  <si>
    <t>129971124</t>
  </si>
  <si>
    <t>Cotati</t>
  </si>
  <si>
    <t>LEG(S)</t>
  </si>
  <si>
    <t>129969118</t>
  </si>
  <si>
    <t>LIVERMORE</t>
  </si>
  <si>
    <t>FOOT/FEET</t>
  </si>
  <si>
    <t>130885533</t>
  </si>
  <si>
    <t>Auburn</t>
  </si>
  <si>
    <t>131037871</t>
  </si>
  <si>
    <t>Fairfax</t>
  </si>
  <si>
    <t>Elbow</t>
  </si>
  <si>
    <t>131113909</t>
  </si>
  <si>
    <t>131177979</t>
  </si>
  <si>
    <t>Fremont</t>
  </si>
  <si>
    <t>131361407</t>
  </si>
  <si>
    <t>Head trauma</t>
  </si>
  <si>
    <t>* Fatality due to violent act of third party shooter</t>
  </si>
  <si>
    <t>** Stabbing due to violent act of third party</t>
  </si>
  <si>
    <t>***Previous report included 2 CAP #s for this same incident. CAP#125938638 is the investigation CAP for this incident. It was removed as it is a duplicate. The remaining CAP #125949348 represents the injury information pertaining to the incident.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</si>
</sst>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m\/d\/yyyy"/>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2"/>
      <color rgb="FF000000"/>
      <name val="Arial"/>
      <family val="2"/>
    </font>
    <font>
      <sz val="8"/>
      <color rgb="FF000000"/>
      <name val="Arial"/>
      <family val="2"/>
    </font>
    <font>
      <b/>
      <sz val="18"/>
      <color theme="1"/>
      <name val="Calibri"/>
      <family val="2"/>
      <scheme val="minor"/>
    </font>
    <font>
      <sz val="10"/>
      <color rgb="FF000000"/>
      <name val="Arial"/>
      <family val="2"/>
    </font>
    <font>
      <sz val="9"/>
      <color rgb="FF333333"/>
      <name val="Arial"/>
      <family val="2"/>
    </font>
    <font>
      <b/>
      <sz val="9"/>
      <color rgb="FFFFFFFF"/>
      <name val="Arial"/>
      <family val="2"/>
    </font>
    <font>
      <b/>
      <sz val="12"/>
      <color rgb="FF000000"/>
      <name val="Arial"/>
      <family val="2"/>
    </font>
    <font>
      <sz val="11"/>
      <color rgb="FF000000"/>
      <name val="Calibri"/>
      <family val="2"/>
      <scheme val="minor"/>
    </font>
    <font>
      <sz val="11"/>
      <color rgb="FF000000"/>
      <name val="Calibri"/>
      <family val="2"/>
    </font>
    <font>
      <sz val="9"/>
      <color rgb="FF000000"/>
      <name val="Arial"/>
      <family val="2"/>
    </font>
    <font>
      <sz val="10"/>
      <name val="Arial"/>
      <family val="2"/>
    </font>
    <font>
      <sz val="11"/>
      <color theme="1"/>
      <name val="Calibri"/>
      <family val="2"/>
      <scheme val="minor"/>
    </font>
    <font>
      <sz val="11"/>
      <color rgb="FF3A3838"/>
      <name val="Calibri"/>
      <family val="2"/>
      <scheme val="minor"/>
    </font>
    <font>
      <sz val="11"/>
      <name val="Calibri"/>
      <family val="2"/>
      <scheme val="minor"/>
    </font>
    <font>
      <sz val="9"/>
      <name val="Arial"/>
      <family val="2"/>
    </font>
    <font>
      <b/>
      <u/>
      <sz val="11"/>
      <color rgb="FF00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FFFFFF"/>
      </patternFill>
    </fill>
    <fill>
      <patternFill patternType="solid">
        <fgColor rgb="FF0B64A0"/>
        <bgColor rgb="FFFFFFFF"/>
      </patternFill>
    </fill>
    <fill>
      <patternFill patternType="solid">
        <fgColor theme="5"/>
        <bgColor rgb="FFFFFFFF"/>
      </patternFill>
    </fill>
    <fill>
      <patternFill patternType="solid">
        <fgColor theme="5" tint="0.79998168889431442"/>
        <bgColor rgb="FFFFFFFF"/>
      </patternFill>
    </fill>
    <fill>
      <patternFill patternType="solid">
        <fgColor rgb="FFF8FBFC"/>
        <bgColor rgb="FFFFFFFF"/>
      </patternFill>
    </fill>
    <fill>
      <patternFill patternType="solid">
        <fgColor rgb="FFFFFFFF"/>
        <bgColor rgb="FF000000"/>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3">
    <xf numFmtId="0" fontId="0" fillId="0" borderId="0"/>
    <xf numFmtId="0" fontId="6" fillId="0" borderId="0"/>
    <xf numFmtId="9" fontId="14" fillId="0" borderId="0" applyFont="0" applyFill="0" applyBorder="0" applyAlignment="0" applyProtection="0"/>
  </cellStyleXfs>
  <cellXfs count="185">
    <xf numFmtId="0" fontId="0" fillId="0" borderId="0" xfId="0"/>
    <xf numFmtId="0" fontId="3" fillId="0" borderId="0" xfId="0" applyFont="1" applyAlignment="1">
      <alignment horizontal="left" vertical="center" indent="9"/>
    </xf>
    <xf numFmtId="0" fontId="4" fillId="0" borderId="0" xfId="0" applyFont="1" applyAlignment="1">
      <alignment vertical="center"/>
    </xf>
    <xf numFmtId="0" fontId="0" fillId="2" borderId="0" xfId="0" applyFill="1"/>
    <xf numFmtId="0" fontId="2" fillId="2" borderId="1" xfId="0" applyFont="1" applyFill="1" applyBorder="1" applyAlignment="1">
      <alignment horizontal="center"/>
    </xf>
    <xf numFmtId="0" fontId="0" fillId="2" borderId="1" xfId="0" applyFill="1" applyBorder="1" applyAlignment="1">
      <alignment horizontal="center" vertical="center"/>
    </xf>
    <xf numFmtId="0" fontId="0" fillId="2" borderId="1" xfId="0" applyFill="1" applyBorder="1"/>
    <xf numFmtId="3" fontId="0" fillId="2" borderId="1" xfId="0" applyNumberFormat="1" applyFill="1" applyBorder="1"/>
    <xf numFmtId="0" fontId="0" fillId="2" borderId="0" xfId="0" applyFill="1" applyAlignment="1">
      <alignment horizontal="center"/>
    </xf>
    <xf numFmtId="0" fontId="2" fillId="2" borderId="1" xfId="0" applyFont="1" applyFill="1" applyBorder="1"/>
    <xf numFmtId="3" fontId="0" fillId="2" borderId="0" xfId="0" applyNumberFormat="1" applyFill="1"/>
    <xf numFmtId="0" fontId="0" fillId="3" borderId="1" xfId="0" applyFill="1" applyBorder="1"/>
    <xf numFmtId="0" fontId="2" fillId="2" borderId="1" xfId="0" applyFont="1" applyFill="1" applyBorder="1" applyAlignment="1">
      <alignment horizontal="center" wrapText="1"/>
    </xf>
    <xf numFmtId="0" fontId="7" fillId="4" borderId="0" xfId="1" applyFont="1" applyFill="1" applyAlignment="1">
      <alignment horizontal="left"/>
    </xf>
    <xf numFmtId="0" fontId="7" fillId="7" borderId="1" xfId="1" applyFont="1" applyFill="1" applyBorder="1" applyAlignment="1">
      <alignment horizontal="left" vertical="center" wrapText="1"/>
    </xf>
    <xf numFmtId="0" fontId="6" fillId="0" borderId="0" xfId="1"/>
    <xf numFmtId="49" fontId="7" fillId="7" borderId="1" xfId="1" applyNumberFormat="1" applyFont="1" applyFill="1" applyBorder="1" applyAlignment="1">
      <alignment horizontal="left" vertical="center" wrapText="1"/>
    </xf>
    <xf numFmtId="49" fontId="8" fillId="5" borderId="1" xfId="1" applyNumberFormat="1" applyFont="1" applyFill="1" applyBorder="1" applyAlignment="1">
      <alignment horizontal="center" vertical="top"/>
    </xf>
    <xf numFmtId="49" fontId="8" fillId="5" borderId="1" xfId="1" applyNumberFormat="1" applyFont="1" applyFill="1" applyBorder="1" applyAlignment="1">
      <alignment horizontal="center" vertical="top" wrapText="1"/>
    </xf>
    <xf numFmtId="49" fontId="7" fillId="7" borderId="3" xfId="1" applyNumberFormat="1" applyFont="1" applyFill="1" applyBorder="1" applyAlignment="1">
      <alignment horizontal="left" vertical="center" wrapText="1"/>
    </xf>
    <xf numFmtId="49" fontId="8" fillId="6" borderId="1" xfId="1" applyNumberFormat="1" applyFont="1" applyFill="1" applyBorder="1" applyAlignment="1">
      <alignment horizontal="center" vertical="top" wrapText="1"/>
    </xf>
    <xf numFmtId="164" fontId="0" fillId="3" borderId="1" xfId="0" applyNumberFormat="1" applyFill="1" applyBorder="1"/>
    <xf numFmtId="49" fontId="7" fillId="7" borderId="1" xfId="0" applyNumberFormat="1" applyFont="1" applyFill="1" applyBorder="1" applyAlignment="1">
      <alignment horizontal="left" vertical="center" wrapText="1"/>
    </xf>
    <xf numFmtId="0" fontId="0" fillId="2" borderId="1" xfId="0" applyFill="1" applyBorder="1" applyAlignment="1">
      <alignment horizontal="right" wrapText="1"/>
    </xf>
    <xf numFmtId="3" fontId="10" fillId="9" borderId="1" xfId="0" applyNumberFormat="1" applyFont="1" applyFill="1" applyBorder="1"/>
    <xf numFmtId="0" fontId="11" fillId="9" borderId="1" xfId="0" applyFont="1" applyFill="1" applyBorder="1"/>
    <xf numFmtId="0" fontId="0" fillId="2" borderId="4" xfId="0" applyFill="1" applyBorder="1"/>
    <xf numFmtId="0" fontId="0" fillId="2" borderId="4" xfId="0" applyFill="1" applyBorder="1" applyAlignment="1">
      <alignment horizontal="center" vertical="center"/>
    </xf>
    <xf numFmtId="164" fontId="0" fillId="0" borderId="4" xfId="0" applyNumberFormat="1" applyBorder="1"/>
    <xf numFmtId="0" fontId="0" fillId="2" borderId="4" xfId="0" applyFill="1" applyBorder="1" applyAlignment="1">
      <alignment horizontal="right" wrapText="1"/>
    </xf>
    <xf numFmtId="164" fontId="0" fillId="0" borderId="5" xfId="0" applyNumberFormat="1" applyBorder="1"/>
    <xf numFmtId="0" fontId="2" fillId="2" borderId="6" xfId="0" applyFont="1" applyFill="1" applyBorder="1" applyAlignment="1">
      <alignment horizontal="center"/>
    </xf>
    <xf numFmtId="0" fontId="12" fillId="0" borderId="1" xfId="0" applyFont="1" applyBorder="1" applyAlignment="1">
      <alignment horizontal="left" vertical="center"/>
    </xf>
    <xf numFmtId="0" fontId="0" fillId="2" borderId="6" xfId="0" applyFill="1" applyBorder="1" applyAlignment="1">
      <alignment horizontal="center" vertical="center"/>
    </xf>
    <xf numFmtId="0" fontId="0" fillId="2" borderId="6" xfId="0" applyFill="1" applyBorder="1" applyAlignment="1">
      <alignment horizontal="right" wrapText="1"/>
    </xf>
    <xf numFmtId="3" fontId="11" fillId="9" borderId="7" xfId="0" applyNumberFormat="1" applyFont="1" applyFill="1" applyBorder="1"/>
    <xf numFmtId="0" fontId="0" fillId="0" borderId="8" xfId="0" applyBorder="1" applyAlignment="1">
      <alignment horizontal="center" vertical="top" wrapText="1"/>
    </xf>
    <xf numFmtId="0" fontId="0" fillId="0" borderId="8" xfId="0" applyBorder="1" applyAlignment="1">
      <alignment wrapText="1"/>
    </xf>
    <xf numFmtId="3" fontId="11" fillId="9" borderId="1" xfId="0" applyNumberFormat="1" applyFont="1" applyFill="1" applyBorder="1"/>
    <xf numFmtId="1" fontId="12" fillId="8" borderId="1" xfId="1" applyNumberFormat="1" applyFont="1" applyFill="1" applyBorder="1" applyAlignment="1">
      <alignment horizontal="center" vertical="center"/>
    </xf>
    <xf numFmtId="49" fontId="12" fillId="8" borderId="1" xfId="1" applyNumberFormat="1" applyFont="1" applyFill="1" applyBorder="1" applyAlignment="1">
      <alignment horizontal="left" vertical="center" wrapText="1"/>
    </xf>
    <xf numFmtId="49" fontId="12" fillId="8" borderId="1" xfId="1" applyNumberFormat="1" applyFont="1" applyFill="1" applyBorder="1" applyAlignment="1">
      <alignment horizontal="left" vertical="center"/>
    </xf>
    <xf numFmtId="0" fontId="12" fillId="0" borderId="1" xfId="0" applyFont="1" applyBorder="1" applyAlignment="1">
      <alignment horizontal="left" wrapText="1"/>
    </xf>
    <xf numFmtId="0" fontId="12" fillId="7" borderId="1" xfId="1" applyFont="1" applyFill="1" applyBorder="1" applyAlignment="1">
      <alignment horizontal="left" vertical="center" wrapText="1"/>
    </xf>
    <xf numFmtId="0" fontId="6" fillId="0" borderId="1" xfId="0" applyFont="1" applyBorder="1"/>
    <xf numFmtId="164" fontId="0" fillId="0" borderId="7" xfId="0" applyNumberFormat="1" applyBorder="1"/>
    <xf numFmtId="0" fontId="6" fillId="0" borderId="6" xfId="0" applyFont="1" applyBorder="1"/>
    <xf numFmtId="0" fontId="0" fillId="0" borderId="6" xfId="0" applyBorder="1"/>
    <xf numFmtId="164" fontId="0" fillId="0" borderId="6" xfId="0" applyNumberFormat="1" applyBorder="1"/>
    <xf numFmtId="9" fontId="0" fillId="0" borderId="0" xfId="2" applyFont="1"/>
    <xf numFmtId="0" fontId="11" fillId="9" borderId="6" xfId="0" applyFont="1" applyFill="1" applyBorder="1"/>
    <xf numFmtId="3" fontId="11" fillId="9" borderId="6" xfId="0" applyNumberFormat="1" applyFont="1" applyFill="1" applyBorder="1"/>
    <xf numFmtId="3" fontId="11" fillId="0" borderId="6" xfId="0" applyNumberFormat="1" applyFont="1" applyBorder="1"/>
    <xf numFmtId="3" fontId="10" fillId="2" borderId="6" xfId="0" applyNumberFormat="1" applyFont="1" applyFill="1" applyBorder="1"/>
    <xf numFmtId="3" fontId="0" fillId="2" borderId="6" xfId="0" applyNumberFormat="1" applyFill="1" applyBorder="1"/>
    <xf numFmtId="0" fontId="10" fillId="2" borderId="4" xfId="0" applyFont="1" applyFill="1" applyBorder="1" applyAlignment="1">
      <alignment horizontal="right" vertical="top" wrapText="1"/>
    </xf>
    <xf numFmtId="0" fontId="0" fillId="2" borderId="8" xfId="0" applyFill="1" applyBorder="1" applyAlignment="1">
      <alignment horizontal="center" vertical="center"/>
    </xf>
    <xf numFmtId="164" fontId="10" fillId="0" borderId="8" xfId="0" applyNumberFormat="1" applyFont="1" applyBorder="1"/>
    <xf numFmtId="0" fontId="12" fillId="0" borderId="4" xfId="0" applyFont="1" applyBorder="1" applyAlignment="1">
      <alignment horizontal="left" vertical="center"/>
    </xf>
    <xf numFmtId="1" fontId="12" fillId="8" borderId="4" xfId="1" applyNumberFormat="1" applyFont="1" applyFill="1" applyBorder="1" applyAlignment="1">
      <alignment horizontal="center" vertical="center"/>
    </xf>
    <xf numFmtId="49" fontId="12" fillId="8" borderId="4" xfId="1" applyNumberFormat="1" applyFont="1" applyFill="1" applyBorder="1" applyAlignment="1">
      <alignment horizontal="left" vertical="center" wrapText="1"/>
    </xf>
    <xf numFmtId="49" fontId="12" fillId="8" borderId="4" xfId="1" applyNumberFormat="1" applyFont="1" applyFill="1" applyBorder="1" applyAlignment="1">
      <alignment horizontal="left" vertical="center"/>
    </xf>
    <xf numFmtId="0" fontId="12" fillId="0" borderId="4" xfId="0" applyFont="1" applyBorder="1" applyAlignment="1">
      <alignment horizontal="left" wrapText="1"/>
    </xf>
    <xf numFmtId="0" fontId="12" fillId="7" borderId="4" xfId="1" applyFont="1" applyFill="1" applyBorder="1" applyAlignment="1">
      <alignment horizontal="left" vertical="center" wrapText="1"/>
    </xf>
    <xf numFmtId="0" fontId="12" fillId="0" borderId="6" xfId="0" applyFont="1" applyBorder="1" applyAlignment="1">
      <alignment horizontal="left" vertical="center"/>
    </xf>
    <xf numFmtId="1" fontId="12" fillId="8" borderId="6" xfId="1" applyNumberFormat="1" applyFont="1" applyFill="1" applyBorder="1" applyAlignment="1">
      <alignment horizontal="center" vertical="center"/>
    </xf>
    <xf numFmtId="49" fontId="12" fillId="8" borderId="6" xfId="1" applyNumberFormat="1" applyFont="1" applyFill="1" applyBorder="1" applyAlignment="1">
      <alignment horizontal="left" vertical="center" wrapText="1"/>
    </xf>
    <xf numFmtId="49" fontId="12" fillId="8" borderId="6" xfId="1" applyNumberFormat="1" applyFont="1" applyFill="1" applyBorder="1" applyAlignment="1">
      <alignment horizontal="left" vertical="center"/>
    </xf>
    <xf numFmtId="0" fontId="12" fillId="0" borderId="6" xfId="0" applyFont="1" applyBorder="1" applyAlignment="1">
      <alignment horizontal="left" wrapText="1"/>
    </xf>
    <xf numFmtId="0" fontId="12" fillId="7" borderId="6" xfId="1" applyFont="1" applyFill="1" applyBorder="1" applyAlignment="1">
      <alignment horizontal="left" vertical="center" wrapText="1"/>
    </xf>
    <xf numFmtId="0" fontId="12" fillId="7" borderId="9" xfId="1" applyFont="1" applyFill="1" applyBorder="1" applyAlignment="1">
      <alignment horizontal="left" vertical="center" wrapText="1"/>
    </xf>
    <xf numFmtId="0" fontId="6" fillId="0" borderId="0" xfId="1" applyAlignment="1">
      <alignment vertical="center"/>
    </xf>
    <xf numFmtId="0" fontId="12" fillId="0" borderId="8" xfId="0" applyFont="1" applyBorder="1" applyAlignment="1">
      <alignment horizontal="left" vertical="center"/>
    </xf>
    <xf numFmtId="1" fontId="12" fillId="8" borderId="8" xfId="1" applyNumberFormat="1" applyFont="1" applyFill="1" applyBorder="1" applyAlignment="1">
      <alignment horizontal="center" vertical="center"/>
    </xf>
    <xf numFmtId="49" fontId="12" fillId="8" borderId="8" xfId="1" applyNumberFormat="1" applyFont="1" applyFill="1" applyBorder="1" applyAlignment="1">
      <alignment horizontal="left" vertical="center" wrapText="1"/>
    </xf>
    <xf numFmtId="49" fontId="12" fillId="8" borderId="8" xfId="1" applyNumberFormat="1" applyFont="1" applyFill="1" applyBorder="1" applyAlignment="1">
      <alignment horizontal="left" vertical="center"/>
    </xf>
    <xf numFmtId="0" fontId="12" fillId="0" borderId="6" xfId="0" applyFont="1" applyBorder="1" applyAlignment="1">
      <alignment horizontal="left" vertical="center" wrapText="1"/>
    </xf>
    <xf numFmtId="0" fontId="12" fillId="7" borderId="8" xfId="1" applyFont="1" applyFill="1" applyBorder="1" applyAlignment="1">
      <alignment horizontal="left" vertical="center" wrapText="1"/>
    </xf>
    <xf numFmtId="0" fontId="12" fillId="7" borderId="10" xfId="1" applyFont="1" applyFill="1" applyBorder="1" applyAlignment="1">
      <alignment horizontal="left" vertical="center" wrapText="1"/>
    </xf>
    <xf numFmtId="0" fontId="12" fillId="0" borderId="8" xfId="0" applyFont="1" applyBorder="1" applyAlignment="1">
      <alignment horizontal="left" wrapText="1"/>
    </xf>
    <xf numFmtId="0" fontId="12" fillId="0" borderId="10" xfId="0" applyFont="1" applyBorder="1" applyAlignment="1">
      <alignment horizontal="left" vertical="center"/>
    </xf>
    <xf numFmtId="1" fontId="12" fillId="8" borderId="10" xfId="1" applyNumberFormat="1" applyFont="1" applyFill="1" applyBorder="1" applyAlignment="1">
      <alignment horizontal="center" vertical="center"/>
    </xf>
    <xf numFmtId="49" fontId="12" fillId="8" borderId="10" xfId="1" applyNumberFormat="1" applyFont="1" applyFill="1" applyBorder="1" applyAlignment="1">
      <alignment horizontal="left" vertical="center" wrapText="1"/>
    </xf>
    <xf numFmtId="49" fontId="7" fillId="8" borderId="10" xfId="1" applyNumberFormat="1" applyFont="1" applyFill="1" applyBorder="1" applyAlignment="1">
      <alignment horizontal="left" vertical="center" wrapText="1"/>
    </xf>
    <xf numFmtId="49" fontId="12" fillId="8" borderId="10" xfId="1" applyNumberFormat="1" applyFont="1" applyFill="1" applyBorder="1" applyAlignment="1">
      <alignment horizontal="left" vertical="center"/>
    </xf>
    <xf numFmtId="0" fontId="12" fillId="0" borderId="10" xfId="0" applyFont="1" applyBorder="1" applyAlignment="1">
      <alignment horizontal="left" wrapText="1"/>
    </xf>
    <xf numFmtId="49" fontId="8" fillId="5" borderId="1" xfId="1" applyNumberFormat="1" applyFont="1" applyFill="1" applyBorder="1" applyAlignment="1">
      <alignment vertical="center" wrapText="1"/>
    </xf>
    <xf numFmtId="14" fontId="12" fillId="0" borderId="1" xfId="0" applyNumberFormat="1" applyFont="1" applyBorder="1" applyAlignment="1">
      <alignment vertical="center"/>
    </xf>
    <xf numFmtId="14" fontId="12" fillId="0" borderId="6" xfId="0" applyNumberFormat="1" applyFont="1" applyBorder="1" applyAlignment="1">
      <alignment vertical="center"/>
    </xf>
    <xf numFmtId="14" fontId="12" fillId="0" borderId="8" xfId="0" applyNumberFormat="1" applyFont="1" applyBorder="1" applyAlignment="1">
      <alignment vertical="center"/>
    </xf>
    <xf numFmtId="14" fontId="12" fillId="0" borderId="4" xfId="0" applyNumberFormat="1" applyFont="1" applyBorder="1" applyAlignment="1">
      <alignment vertical="center"/>
    </xf>
    <xf numFmtId="14" fontId="12" fillId="0" borderId="10" xfId="0" applyNumberFormat="1" applyFont="1" applyBorder="1" applyAlignment="1">
      <alignment vertical="center"/>
    </xf>
    <xf numFmtId="3" fontId="15" fillId="0" borderId="1" xfId="0" applyNumberFormat="1" applyFont="1" applyBorder="1"/>
    <xf numFmtId="3" fontId="16" fillId="0" borderId="1" xfId="0" applyNumberFormat="1" applyFont="1" applyBorder="1"/>
    <xf numFmtId="0" fontId="10" fillId="0" borderId="8" xfId="0" applyFont="1" applyBorder="1" applyAlignment="1">
      <alignment horizontal="center" vertical="top"/>
    </xf>
    <xf numFmtId="0" fontId="10" fillId="0" borderId="8" xfId="0" applyFont="1" applyBorder="1" applyAlignment="1">
      <alignment vertical="top"/>
    </xf>
    <xf numFmtId="164" fontId="10" fillId="0" borderId="11" xfId="0" applyNumberFormat="1" applyFont="1" applyBorder="1"/>
    <xf numFmtId="164" fontId="10" fillId="0" borderId="8" xfId="0" applyNumberFormat="1" applyFont="1" applyBorder="1" applyAlignment="1">
      <alignment vertical="top"/>
    </xf>
    <xf numFmtId="49" fontId="12" fillId="0" borderId="1" xfId="1" applyNumberFormat="1" applyFont="1" applyBorder="1" applyAlignment="1">
      <alignment horizontal="left" vertical="center"/>
    </xf>
    <xf numFmtId="49" fontId="12" fillId="8" borderId="1" xfId="1" applyNumberFormat="1" applyFont="1" applyFill="1" applyBorder="1" applyAlignment="1">
      <alignment horizontal="center" vertical="center" wrapText="1"/>
    </xf>
    <xf numFmtId="49" fontId="12" fillId="8" borderId="6" xfId="1" applyNumberFormat="1" applyFont="1" applyFill="1" applyBorder="1" applyAlignment="1">
      <alignment horizontal="center" vertical="center" wrapText="1"/>
    </xf>
    <xf numFmtId="49" fontId="12" fillId="8" borderId="8" xfId="1" applyNumberFormat="1" applyFont="1" applyFill="1" applyBorder="1" applyAlignment="1">
      <alignment horizontal="center" vertical="center" wrapText="1"/>
    </xf>
    <xf numFmtId="49" fontId="12" fillId="8" borderId="10" xfId="1" applyNumberFormat="1" applyFont="1" applyFill="1" applyBorder="1" applyAlignment="1">
      <alignment horizontal="center" vertical="center" wrapText="1"/>
    </xf>
    <xf numFmtId="0" fontId="6" fillId="0" borderId="0" xfId="1" applyAlignment="1">
      <alignment horizontal="center"/>
    </xf>
    <xf numFmtId="49" fontId="12" fillId="8" borderId="4" xfId="1" applyNumberFormat="1" applyFont="1" applyFill="1" applyBorder="1" applyAlignment="1">
      <alignment horizontal="center" vertical="center" wrapText="1"/>
    </xf>
    <xf numFmtId="1" fontId="17" fillId="4" borderId="3" xfId="1" applyNumberFormat="1" applyFont="1" applyFill="1" applyBorder="1" applyAlignment="1">
      <alignment horizontal="center" vertical="center"/>
    </xf>
    <xf numFmtId="49" fontId="17" fillId="4" borderId="3" xfId="1" applyNumberFormat="1" applyFont="1" applyFill="1" applyBorder="1" applyAlignment="1">
      <alignment horizontal="left" vertical="center"/>
    </xf>
    <xf numFmtId="49" fontId="17" fillId="4" borderId="3" xfId="1" applyNumberFormat="1" applyFont="1" applyFill="1" applyBorder="1" applyAlignment="1">
      <alignment horizontal="center" vertical="center" wrapText="1"/>
    </xf>
    <xf numFmtId="49" fontId="17" fillId="4" borderId="3" xfId="1" applyNumberFormat="1" applyFont="1" applyFill="1" applyBorder="1" applyAlignment="1">
      <alignment horizontal="left" vertical="center" wrapText="1"/>
    </xf>
    <xf numFmtId="1" fontId="17" fillId="4" borderId="1" xfId="1" applyNumberFormat="1" applyFont="1" applyFill="1" applyBorder="1" applyAlignment="1">
      <alignment horizontal="center" vertical="center"/>
    </xf>
    <xf numFmtId="49" fontId="17" fillId="4" borderId="1" xfId="1" applyNumberFormat="1" applyFont="1" applyFill="1" applyBorder="1" applyAlignment="1">
      <alignment horizontal="left" vertical="center"/>
    </xf>
    <xf numFmtId="49" fontId="17" fillId="4" borderId="1" xfId="1" applyNumberFormat="1" applyFont="1" applyFill="1" applyBorder="1" applyAlignment="1">
      <alignment horizontal="center" vertical="center" wrapText="1"/>
    </xf>
    <xf numFmtId="49" fontId="17" fillId="4" borderId="1" xfId="1" applyNumberFormat="1" applyFont="1" applyFill="1" applyBorder="1" applyAlignment="1">
      <alignment horizontal="left" vertical="center" wrapText="1"/>
    </xf>
    <xf numFmtId="1" fontId="17" fillId="8" borderId="1" xfId="1" applyNumberFormat="1" applyFont="1" applyFill="1" applyBorder="1" applyAlignment="1">
      <alignment horizontal="center" vertical="center"/>
    </xf>
    <xf numFmtId="49" fontId="17" fillId="8" borderId="1" xfId="1" applyNumberFormat="1" applyFont="1" applyFill="1" applyBorder="1" applyAlignment="1">
      <alignment horizontal="left" vertical="center"/>
    </xf>
    <xf numFmtId="49" fontId="17" fillId="8" borderId="1" xfId="1" applyNumberFormat="1" applyFont="1" applyFill="1" applyBorder="1" applyAlignment="1">
      <alignment horizontal="center" vertical="center" wrapText="1"/>
    </xf>
    <xf numFmtId="49" fontId="17" fillId="8" borderId="1" xfId="1" applyNumberFormat="1" applyFont="1" applyFill="1" applyBorder="1" applyAlignment="1">
      <alignment horizontal="left" vertical="center" wrapText="1"/>
    </xf>
    <xf numFmtId="1" fontId="17" fillId="8" borderId="1" xfId="0" applyNumberFormat="1" applyFont="1" applyFill="1" applyBorder="1" applyAlignment="1">
      <alignment horizontal="center" vertical="center"/>
    </xf>
    <xf numFmtId="49" fontId="17" fillId="8" borderId="1" xfId="0" applyNumberFormat="1" applyFont="1" applyFill="1" applyBorder="1" applyAlignment="1">
      <alignment horizontal="left" vertical="center"/>
    </xf>
    <xf numFmtId="49"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left" vertical="center" wrapText="1"/>
    </xf>
    <xf numFmtId="1" fontId="17" fillId="8" borderId="3" xfId="1" applyNumberFormat="1" applyFont="1" applyFill="1" applyBorder="1" applyAlignment="1">
      <alignment horizontal="center" vertical="center"/>
    </xf>
    <xf numFmtId="49" fontId="17" fillId="8" borderId="3" xfId="1" applyNumberFormat="1" applyFont="1" applyFill="1" applyBorder="1" applyAlignment="1">
      <alignment horizontal="left" vertical="center"/>
    </xf>
    <xf numFmtId="49" fontId="17" fillId="8" borderId="3" xfId="1" applyNumberFormat="1" applyFont="1" applyFill="1" applyBorder="1" applyAlignment="1">
      <alignment horizontal="center" vertical="center" wrapText="1"/>
    </xf>
    <xf numFmtId="49" fontId="17" fillId="8" borderId="3" xfId="1" applyNumberFormat="1" applyFont="1" applyFill="1" applyBorder="1" applyAlignment="1">
      <alignment horizontal="left" vertical="center" wrapText="1"/>
    </xf>
    <xf numFmtId="49" fontId="17" fillId="4" borderId="1" xfId="0" applyNumberFormat="1" applyFont="1" applyFill="1" applyBorder="1" applyAlignment="1">
      <alignment horizontal="left" vertical="center"/>
    </xf>
    <xf numFmtId="49" fontId="17" fillId="8" borderId="1" xfId="1" applyNumberFormat="1" applyFont="1" applyFill="1" applyBorder="1" applyAlignment="1">
      <alignment horizontal="center" vertical="center"/>
    </xf>
    <xf numFmtId="49" fontId="17" fillId="8" borderId="5" xfId="1" applyNumberFormat="1" applyFont="1" applyFill="1" applyBorder="1" applyAlignment="1">
      <alignment horizontal="left" vertical="center" wrapText="1"/>
    </xf>
    <xf numFmtId="0" fontId="17" fillId="0" borderId="1" xfId="0" applyFont="1" applyBorder="1" applyAlignment="1">
      <alignment horizontal="left" wrapText="1"/>
    </xf>
    <xf numFmtId="49" fontId="17" fillId="0" borderId="1" xfId="1" applyNumberFormat="1" applyFont="1" applyBorder="1" applyAlignment="1">
      <alignment horizontal="left" vertical="center"/>
    </xf>
    <xf numFmtId="49" fontId="17" fillId="0" borderId="1" xfId="1" applyNumberFormat="1" applyFont="1" applyBorder="1" applyAlignment="1">
      <alignment horizontal="center" vertical="center" wrapText="1"/>
    </xf>
    <xf numFmtId="49" fontId="17" fillId="0" borderId="1" xfId="1" applyNumberFormat="1" applyFont="1" applyBorder="1" applyAlignment="1">
      <alignment horizontal="center" vertical="center"/>
    </xf>
    <xf numFmtId="0" fontId="17" fillId="0" borderId="1" xfId="0" applyFont="1" applyBorder="1" applyAlignment="1">
      <alignment horizontal="left" vertical="center" wrapText="1"/>
    </xf>
    <xf numFmtId="49" fontId="17" fillId="0" borderId="1" xfId="0" applyNumberFormat="1" applyFont="1" applyBorder="1" applyAlignment="1">
      <alignment horizontal="left" vertical="center" wrapText="1"/>
    </xf>
    <xf numFmtId="165" fontId="17" fillId="4" borderId="3" xfId="1" applyNumberFormat="1" applyFont="1" applyFill="1" applyBorder="1" applyAlignment="1">
      <alignment vertical="center"/>
    </xf>
    <xf numFmtId="165" fontId="17" fillId="4" borderId="1" xfId="1" applyNumberFormat="1" applyFont="1" applyFill="1" applyBorder="1" applyAlignment="1">
      <alignment vertical="center"/>
    </xf>
    <xf numFmtId="165" fontId="17" fillId="8" borderId="1" xfId="1" applyNumberFormat="1" applyFont="1" applyFill="1" applyBorder="1" applyAlignment="1">
      <alignment vertical="center"/>
    </xf>
    <xf numFmtId="165" fontId="17" fillId="8" borderId="1" xfId="0" applyNumberFormat="1" applyFont="1" applyFill="1" applyBorder="1" applyAlignment="1">
      <alignment vertical="center"/>
    </xf>
    <xf numFmtId="165" fontId="17" fillId="8" borderId="3" xfId="1" applyNumberFormat="1" applyFont="1" applyFill="1" applyBorder="1" applyAlignment="1">
      <alignment vertical="center"/>
    </xf>
    <xf numFmtId="14" fontId="17" fillId="0" borderId="1" xfId="0" applyNumberFormat="1" applyFont="1" applyBorder="1" applyAlignment="1">
      <alignment vertical="center"/>
    </xf>
    <xf numFmtId="0" fontId="17" fillId="0" borderId="1" xfId="0" applyFont="1" applyBorder="1" applyAlignment="1">
      <alignment horizontal="left" vertical="center"/>
    </xf>
    <xf numFmtId="0" fontId="0" fillId="2" borderId="0" xfId="0" applyFill="1" applyAlignment="1">
      <alignment vertical="top"/>
    </xf>
    <xf numFmtId="1" fontId="17" fillId="0" borderId="1" xfId="1" applyNumberFormat="1" applyFont="1" applyBorder="1" applyAlignment="1">
      <alignment horizontal="center" vertical="center"/>
    </xf>
    <xf numFmtId="49" fontId="17" fillId="0" borderId="1" xfId="1" applyNumberFormat="1" applyFont="1" applyBorder="1" applyAlignment="1">
      <alignment horizontal="left" vertical="center" wrapText="1"/>
    </xf>
    <xf numFmtId="0" fontId="1" fillId="10" borderId="4" xfId="0" applyFont="1" applyFill="1" applyBorder="1"/>
    <xf numFmtId="49" fontId="17" fillId="8" borderId="1" xfId="1" applyNumberFormat="1" applyFont="1" applyFill="1" applyBorder="1" applyAlignment="1">
      <alignment horizontal="left" vertical="top" wrapText="1"/>
    </xf>
    <xf numFmtId="0" fontId="11" fillId="0" borderId="12" xfId="0" applyFont="1" applyBorder="1" applyAlignment="1">
      <alignment wrapText="1"/>
    </xf>
    <xf numFmtId="3" fontId="10" fillId="0" borderId="1" xfId="0" applyNumberFormat="1" applyFont="1" applyBorder="1"/>
    <xf numFmtId="0" fontId="10" fillId="2" borderId="0" xfId="0" applyFont="1" applyFill="1" applyAlignment="1">
      <alignment vertical="top"/>
    </xf>
    <xf numFmtId="0" fontId="11" fillId="0" borderId="8" xfId="0" applyFont="1" applyBorder="1" applyAlignment="1">
      <alignment horizontal="center"/>
    </xf>
    <xf numFmtId="0" fontId="11" fillId="0" borderId="4" xfId="0" applyFont="1" applyBorder="1" applyAlignment="1">
      <alignment horizontal="center" wrapText="1"/>
    </xf>
    <xf numFmtId="0" fontId="0" fillId="10" borderId="4" xfId="0" applyFill="1" applyBorder="1"/>
    <xf numFmtId="0" fontId="0" fillId="10" borderId="5" xfId="0" applyFill="1" applyBorder="1"/>
    <xf numFmtId="0" fontId="11" fillId="10" borderId="11" xfId="0" applyFont="1" applyFill="1" applyBorder="1"/>
    <xf numFmtId="0" fontId="11" fillId="10" borderId="13" xfId="0" applyFont="1" applyFill="1" applyBorder="1"/>
    <xf numFmtId="0" fontId="0" fillId="10" borderId="1" xfId="0" applyFill="1" applyBorder="1"/>
    <xf numFmtId="2" fontId="0" fillId="10" borderId="1" xfId="0" applyNumberFormat="1" applyFill="1" applyBorder="1"/>
    <xf numFmtId="3" fontId="0" fillId="10" borderId="1" xfId="0" applyNumberFormat="1" applyFill="1" applyBorder="1"/>
    <xf numFmtId="2" fontId="11" fillId="0" borderId="12" xfId="0" applyNumberFormat="1" applyFont="1" applyBorder="1" applyAlignment="1">
      <alignment wrapText="1"/>
    </xf>
    <xf numFmtId="2" fontId="11" fillId="0" borderId="11" xfId="0" applyNumberFormat="1" applyFont="1" applyBorder="1"/>
    <xf numFmtId="0" fontId="10" fillId="2" borderId="14" xfId="0" applyFont="1" applyFill="1" applyBorder="1" applyAlignment="1">
      <alignment horizontal="right" vertical="top" wrapText="1"/>
    </xf>
    <xf numFmtId="0" fontId="10" fillId="0" borderId="15" xfId="0" applyFont="1" applyBorder="1"/>
    <xf numFmtId="0" fontId="10" fillId="0" borderId="16" xfId="0" applyFont="1" applyBorder="1"/>
    <xf numFmtId="2" fontId="10" fillId="0" borderId="15" xfId="0" applyNumberFormat="1" applyFont="1" applyBorder="1"/>
    <xf numFmtId="3" fontId="0" fillId="2" borderId="15" xfId="0" applyNumberFormat="1" applyFill="1" applyBorder="1"/>
    <xf numFmtId="0" fontId="10" fillId="0" borderId="1" xfId="0" applyFont="1" applyBorder="1"/>
    <xf numFmtId="0" fontId="13" fillId="0" borderId="1" xfId="0" applyFont="1" applyBorder="1" applyAlignment="1">
      <alignment horizontal="right"/>
    </xf>
    <xf numFmtId="0" fontId="10" fillId="2" borderId="14" xfId="0" applyFont="1" applyFill="1" applyBorder="1" applyAlignment="1">
      <alignment vertical="top" wrapText="1"/>
    </xf>
    <xf numFmtId="0" fontId="10" fillId="10" borderId="1" xfId="0" applyFont="1" applyFill="1" applyBorder="1"/>
    <xf numFmtId="0" fontId="6" fillId="10" borderId="1" xfId="0" applyFont="1" applyFill="1" applyBorder="1"/>
    <xf numFmtId="0" fontId="13" fillId="10" borderId="1" xfId="0" applyFont="1" applyFill="1" applyBorder="1" applyAlignment="1">
      <alignment horizontal="right"/>
    </xf>
    <xf numFmtId="0" fontId="6" fillId="0" borderId="15" xfId="0" applyFont="1" applyBorder="1"/>
    <xf numFmtId="0" fontId="13" fillId="0" borderId="15" xfId="0" applyFont="1" applyBorder="1" applyAlignment="1">
      <alignment horizontal="right"/>
    </xf>
    <xf numFmtId="2" fontId="10" fillId="0" borderId="5" xfId="0" applyNumberFormat="1" applyFont="1" applyBorder="1"/>
    <xf numFmtId="2" fontId="10" fillId="0" borderId="1" xfId="0" applyNumberFormat="1" applyFont="1" applyBorder="1"/>
    <xf numFmtId="0" fontId="10" fillId="2" borderId="8" xfId="0" applyFont="1" applyFill="1" applyBorder="1" applyAlignment="1">
      <alignment horizontal="right" vertical="top" wrapText="1"/>
    </xf>
    <xf numFmtId="0" fontId="0" fillId="10" borderId="0" xfId="0" applyFill="1" applyAlignment="1">
      <alignment horizontal="left"/>
    </xf>
    <xf numFmtId="0" fontId="5" fillId="2" borderId="0" xfId="0" applyFont="1" applyFill="1" applyAlignment="1">
      <alignment horizontal="center" vertical="center"/>
    </xf>
    <xf numFmtId="0" fontId="5" fillId="2" borderId="0" xfId="0" applyFont="1" applyFill="1" applyAlignment="1">
      <alignment horizontal="center" vertical="top"/>
    </xf>
    <xf numFmtId="0" fontId="5" fillId="2" borderId="2" xfId="0" applyFont="1" applyFill="1" applyBorder="1" applyAlignment="1">
      <alignment horizontal="center" vertical="top"/>
    </xf>
    <xf numFmtId="0" fontId="0" fillId="2" borderId="0" xfId="0" applyFill="1" applyAlignment="1">
      <alignment horizontal="left"/>
    </xf>
    <xf numFmtId="0" fontId="0" fillId="2" borderId="0" xfId="0" applyFill="1" applyAlignment="1">
      <alignment horizontal="left" vertical="top" wrapText="1"/>
    </xf>
    <xf numFmtId="0" fontId="6" fillId="0" borderId="0" xfId="1" applyAlignment="1">
      <alignment horizontal="left" vertical="top" wrapText="1"/>
    </xf>
    <xf numFmtId="0" fontId="9" fillId="0" borderId="0" xfId="1" applyFont="1" applyAlignment="1">
      <alignment horizontal="center" vertical="center"/>
    </xf>
    <xf numFmtId="0" fontId="6" fillId="0" borderId="0" xfId="1" applyAlignment="1">
      <alignment horizontal="left" vertical="center"/>
    </xf>
  </cellXfs>
  <cellStyles count="3">
    <cellStyle name="Normal" xfId="0" builtinId="0"/>
    <cellStyle name="Normal 2" xfId="1" xr:uid="{FB4CAD22-B341-47A9-89E3-AF4B619BABA8}"/>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2327561658521125E-2"/>
          <c:y val="8.4006462035541199E-2"/>
          <c:w val="0.90517179730675223"/>
          <c:h val="0.79151982907624352"/>
        </c:manualLayout>
      </c:layout>
      <c:lineChart>
        <c:grouping val="standard"/>
        <c:varyColors val="0"/>
        <c:ser>
          <c:idx val="0"/>
          <c:order val="0"/>
          <c:tx>
            <c:v>SIF Actual Rate</c:v>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2"/>
              <c:layout>
                <c:manualLayout>
                  <c:x val="-4.7345810353693896E-2"/>
                  <c:y val="2.566659245801388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08E-4795-BA0C-478040BEA8F9}"/>
                </c:ext>
              </c:extLst>
            </c:dLbl>
            <c:dLbl>
              <c:idx val="5"/>
              <c:layout>
                <c:manualLayout>
                  <c:x val="-4.7345810353693979E-2"/>
                  <c:y val="2.566659245801401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08E-4795-BA0C-478040BEA8F9}"/>
                </c:ext>
              </c:extLst>
            </c:dLbl>
            <c:dLbl>
              <c:idx val="10"/>
              <c:layout>
                <c:manualLayout>
                  <c:x val="-1.9947917201353742E-2"/>
                  <c:y val="-3.8610640959599679E-2"/>
                </c:manualLayout>
              </c:layout>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'EEI OSHC Criteria'!$B$11:$B$21</c:f>
              <c:strCache>
                <c:ptCount val="11"/>
                <c:pt idx="0">
                  <c:v>2017</c:v>
                </c:pt>
                <c:pt idx="1">
                  <c:v>2018</c:v>
                </c:pt>
                <c:pt idx="2">
                  <c:v>2019</c:v>
                </c:pt>
                <c:pt idx="3">
                  <c:v>2020</c:v>
                </c:pt>
                <c:pt idx="4">
                  <c:v>2021</c:v>
                </c:pt>
                <c:pt idx="5">
                  <c:v>2022</c:v>
                </c:pt>
                <c:pt idx="6">
                  <c:v>2023</c:v>
                </c:pt>
                <c:pt idx="7">
                  <c:v>2024</c:v>
                </c:pt>
                <c:pt idx="8">
                  <c:v>Q1 2025</c:v>
                </c:pt>
                <c:pt idx="9">
                  <c:v>Q2 2025</c:v>
                </c:pt>
                <c:pt idx="10">
                  <c:v>Q2 2025 YTD</c:v>
                </c:pt>
              </c:strCache>
            </c:strRef>
          </c:cat>
          <c:val>
            <c:numRef>
              <c:f>'EEI OSHC Criteria'!$O$11:$O$21</c:f>
              <c:numCache>
                <c:formatCode>0.000</c:formatCode>
                <c:ptCount val="11"/>
                <c:pt idx="0">
                  <c:v>4.2680430270030469E-2</c:v>
                </c:pt>
                <c:pt idx="1">
                  <c:v>3.4847902050652961E-2</c:v>
                </c:pt>
                <c:pt idx="2">
                  <c:v>2.1420341935163161E-2</c:v>
                </c:pt>
                <c:pt idx="3">
                  <c:v>4.0263837152519751E-2</c:v>
                </c:pt>
                <c:pt idx="4">
                  <c:v>4.6262767658856466E-2</c:v>
                </c:pt>
                <c:pt idx="5">
                  <c:v>2.7199153562341139E-2</c:v>
                </c:pt>
                <c:pt idx="6">
                  <c:v>6.64366531310598E-2</c:v>
                </c:pt>
                <c:pt idx="7">
                  <c:v>5.8655526992997496E-2</c:v>
                </c:pt>
                <c:pt idx="8" formatCode="0.00">
                  <c:v>1.405416686723134E-2</c:v>
                </c:pt>
                <c:pt idx="9" formatCode="0.00">
                  <c:v>5.3032687492426268E-2</c:v>
                </c:pt>
                <c:pt idx="10" formatCode="0.00">
                  <c:v>3.4111425175002701E-2</c:v>
                </c:pt>
              </c:numCache>
            </c:numRef>
          </c:val>
          <c:smooth val="0"/>
          <c:extLst>
            <c:ext xmlns:c16="http://schemas.microsoft.com/office/drawing/2014/chart" uri="{C3380CC4-5D6E-409C-BE32-E72D297353CC}">
              <c16:uniqueId val="{00000001-CCED-4E06-A01B-0EC9FEEE5F25}"/>
            </c:ext>
          </c:extLst>
        </c:ser>
        <c:dLbls>
          <c:dLblPos val="ctr"/>
          <c:showLegendKey val="0"/>
          <c:showVal val="1"/>
          <c:showCatName val="0"/>
          <c:showSerName val="0"/>
          <c:showPercent val="0"/>
          <c:showBubbleSize val="0"/>
        </c:dLbls>
        <c:marker val="1"/>
        <c:smooth val="0"/>
        <c:axId val="1388693544"/>
        <c:axId val="1388715144"/>
      </c:lineChart>
      <c:catAx>
        <c:axId val="1388693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715144"/>
        <c:crosses val="autoZero"/>
        <c:auto val="1"/>
        <c:lblAlgn val="ctr"/>
        <c:lblOffset val="100"/>
        <c:noMultiLvlLbl val="0"/>
      </c:catAx>
      <c:valAx>
        <c:axId val="1388715144"/>
        <c:scaling>
          <c:orientation val="minMax"/>
          <c:max val="7.0000000000000007E-2"/>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8693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571500</xdr:colOff>
      <xdr:row>1</xdr:row>
      <xdr:rowOff>28575</xdr:rowOff>
    </xdr:from>
    <xdr:to>
      <xdr:col>27</xdr:col>
      <xdr:colOff>561975</xdr:colOff>
      <xdr:row>24</xdr:row>
      <xdr:rowOff>76200</xdr:rowOff>
    </xdr:to>
    <xdr:graphicFrame macro="">
      <xdr:nvGraphicFramePr>
        <xdr:cNvPr id="3" name="Chart 2">
          <a:extLst>
            <a:ext uri="{FF2B5EF4-FFF2-40B4-BE49-F238E27FC236}">
              <a16:creationId xmlns:a16="http://schemas.microsoft.com/office/drawing/2014/main" id="{AFCE02EA-69C3-01A0-C494-A5B67B9776C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38497-22A0-44D0-998D-D6A10D4F1C8F}">
  <sheetPr>
    <pageSetUpPr fitToPage="1"/>
  </sheetPr>
  <dimension ref="A1:P29"/>
  <sheetViews>
    <sheetView tabSelected="1" zoomScaleNormal="100" workbookViewId="0">
      <selection sqref="A1:O1"/>
    </sheetView>
  </sheetViews>
  <sheetFormatPr defaultRowHeight="15" x14ac:dyDescent="0.25"/>
  <cols>
    <col min="1" max="1" width="8.140625" customWidth="1"/>
    <col min="2" max="3" width="8.7109375" customWidth="1"/>
    <col min="4" max="10" width="9.140625" customWidth="1"/>
    <col min="11" max="11" width="11.42578125" customWidth="1"/>
    <col min="12" max="12" width="9.140625" customWidth="1"/>
    <col min="13" max="13" width="10.7109375" customWidth="1"/>
    <col min="14" max="14" width="10.5703125" customWidth="1"/>
    <col min="15" max="15" width="9.7109375" customWidth="1"/>
  </cols>
  <sheetData>
    <row r="1" spans="1:15" ht="23.25" customHeight="1" x14ac:dyDescent="0.25">
      <c r="A1" s="177" t="s">
        <v>0</v>
      </c>
      <c r="B1" s="177"/>
      <c r="C1" s="177"/>
      <c r="D1" s="177"/>
      <c r="E1" s="177"/>
      <c r="F1" s="177"/>
      <c r="G1" s="177"/>
      <c r="H1" s="177"/>
      <c r="I1" s="177"/>
      <c r="J1" s="177"/>
      <c r="K1" s="177"/>
      <c r="L1" s="177"/>
      <c r="M1" s="177"/>
      <c r="N1" s="177"/>
      <c r="O1" s="177"/>
    </row>
    <row r="2" spans="1:15" ht="23.25" customHeight="1" x14ac:dyDescent="0.25">
      <c r="A2" s="177" t="s">
        <v>1</v>
      </c>
      <c r="B2" s="177"/>
      <c r="C2" s="177"/>
      <c r="D2" s="177"/>
      <c r="E2" s="177"/>
      <c r="F2" s="177"/>
      <c r="G2" s="177"/>
      <c r="H2" s="177"/>
      <c r="I2" s="177"/>
      <c r="J2" s="177"/>
      <c r="K2" s="177"/>
      <c r="L2" s="177"/>
      <c r="M2" s="177"/>
      <c r="N2" s="177"/>
      <c r="O2" s="177"/>
    </row>
    <row r="3" spans="1:15" s="3" customFormat="1" ht="25.5" customHeight="1" x14ac:dyDescent="0.25">
      <c r="A3" s="178" t="s">
        <v>2</v>
      </c>
      <c r="B3" s="178"/>
      <c r="C3" s="178"/>
      <c r="D3" s="178"/>
      <c r="E3" s="178"/>
      <c r="F3" s="178"/>
      <c r="G3" s="178"/>
      <c r="H3" s="178"/>
      <c r="I3" s="178"/>
      <c r="J3" s="178"/>
      <c r="K3" s="178"/>
      <c r="L3" s="178"/>
      <c r="M3" s="178"/>
      <c r="N3" s="178"/>
      <c r="O3" s="178"/>
    </row>
    <row r="4" spans="1:15" ht="28.5" customHeight="1" x14ac:dyDescent="0.25">
      <c r="A4" s="179" t="s">
        <v>3</v>
      </c>
      <c r="B4" s="179"/>
      <c r="C4" s="179"/>
      <c r="D4" s="179"/>
      <c r="E4" s="179"/>
      <c r="F4" s="179"/>
      <c r="G4" s="179"/>
      <c r="H4" s="179"/>
      <c r="I4" s="179"/>
      <c r="J4" s="179"/>
      <c r="K4" s="179"/>
      <c r="L4" s="179"/>
      <c r="M4" s="179"/>
      <c r="N4" s="179"/>
      <c r="O4" s="179"/>
    </row>
    <row r="5" spans="1:15" x14ac:dyDescent="0.25">
      <c r="A5" s="31" t="s">
        <v>4</v>
      </c>
      <c r="B5" s="31" t="s">
        <v>5</v>
      </c>
      <c r="C5" s="31" t="s">
        <v>6</v>
      </c>
      <c r="D5" s="31" t="s">
        <v>7</v>
      </c>
      <c r="E5" s="31" t="s">
        <v>8</v>
      </c>
      <c r="F5" s="31" t="s">
        <v>9</v>
      </c>
      <c r="G5" s="31" t="s">
        <v>10</v>
      </c>
      <c r="H5" s="31" t="s">
        <v>11</v>
      </c>
      <c r="I5" s="31" t="s">
        <v>12</v>
      </c>
      <c r="J5" s="31" t="s">
        <v>13</v>
      </c>
      <c r="K5" s="31" t="s">
        <v>14</v>
      </c>
      <c r="L5" s="31" t="s">
        <v>15</v>
      </c>
      <c r="M5" s="31" t="s">
        <v>16</v>
      </c>
      <c r="N5" s="31" t="s">
        <v>17</v>
      </c>
      <c r="O5" s="4" t="s">
        <v>18</v>
      </c>
    </row>
    <row r="6" spans="1:15" x14ac:dyDescent="0.25">
      <c r="A6" s="27">
        <v>1</v>
      </c>
      <c r="B6" s="26">
        <v>2012</v>
      </c>
      <c r="C6" s="151"/>
      <c r="D6" s="151"/>
      <c r="E6" s="151"/>
      <c r="F6" s="151"/>
      <c r="G6" s="151"/>
      <c r="H6" s="151"/>
      <c r="I6" s="151"/>
      <c r="J6" s="151"/>
      <c r="K6" s="151"/>
      <c r="L6" s="151"/>
      <c r="M6" s="151"/>
      <c r="N6" s="151"/>
      <c r="O6" s="152"/>
    </row>
    <row r="7" spans="1:15" x14ac:dyDescent="0.25">
      <c r="A7" s="27">
        <v>2</v>
      </c>
      <c r="B7" s="26">
        <v>2013</v>
      </c>
      <c r="C7" s="151"/>
      <c r="D7" s="151"/>
      <c r="E7" s="151"/>
      <c r="F7" s="151"/>
      <c r="G7" s="151"/>
      <c r="H7" s="151"/>
      <c r="I7" s="151"/>
      <c r="J7" s="151"/>
      <c r="K7" s="151"/>
      <c r="L7" s="151"/>
      <c r="M7" s="151"/>
      <c r="N7" s="151"/>
      <c r="O7" s="152"/>
    </row>
    <row r="8" spans="1:15" x14ac:dyDescent="0.25">
      <c r="A8" s="27">
        <v>3</v>
      </c>
      <c r="B8" s="26">
        <v>2014</v>
      </c>
      <c r="C8" s="151"/>
      <c r="D8" s="151"/>
      <c r="E8" s="151"/>
      <c r="F8" s="151"/>
      <c r="G8" s="151"/>
      <c r="H8" s="151"/>
      <c r="I8" s="151"/>
      <c r="J8" s="151"/>
      <c r="K8" s="151"/>
      <c r="L8" s="151"/>
      <c r="M8" s="151"/>
      <c r="N8" s="151"/>
      <c r="O8" s="152"/>
    </row>
    <row r="9" spans="1:15" x14ac:dyDescent="0.25">
      <c r="A9" s="27">
        <v>4</v>
      </c>
      <c r="B9" s="26">
        <v>2015</v>
      </c>
      <c r="C9" s="151"/>
      <c r="D9" s="151"/>
      <c r="E9" s="151"/>
      <c r="F9" s="151"/>
      <c r="G9" s="151"/>
      <c r="H9" s="151"/>
      <c r="I9" s="151"/>
      <c r="J9" s="151"/>
      <c r="K9" s="151"/>
      <c r="L9" s="151"/>
      <c r="M9" s="151"/>
      <c r="N9" s="151"/>
      <c r="O9" s="152"/>
    </row>
    <row r="10" spans="1:15" x14ac:dyDescent="0.25">
      <c r="A10" s="27">
        <v>5</v>
      </c>
      <c r="B10" s="26">
        <v>2016</v>
      </c>
      <c r="C10" s="151"/>
      <c r="D10" s="151"/>
      <c r="E10" s="151"/>
      <c r="F10" s="151"/>
      <c r="G10" s="151"/>
      <c r="H10" s="151"/>
      <c r="I10" s="151"/>
      <c r="J10" s="151"/>
      <c r="K10" s="151"/>
      <c r="L10" s="151"/>
      <c r="M10" s="151"/>
      <c r="N10" s="151"/>
      <c r="O10" s="152"/>
    </row>
    <row r="11" spans="1:15" x14ac:dyDescent="0.25">
      <c r="A11" s="27">
        <v>6</v>
      </c>
      <c r="B11" s="26">
        <v>2017</v>
      </c>
      <c r="C11" s="28">
        <f>'EEI OSHC Criteria Counts'!C11*200000/'EEI OSHC Criteria Counts'!C25</f>
        <v>0.1026606675570991</v>
      </c>
      <c r="D11" s="28">
        <f>'EEI OSHC Criteria Counts'!D11*200000/'EEI OSHC Criteria Counts'!D25</f>
        <v>5.3022543743386497E-2</v>
      </c>
      <c r="E11" s="28">
        <f>'EEI OSHC Criteria Counts'!E11*200000/'EEI OSHC Criteria Counts'!E25</f>
        <v>4.6148526471204356E-2</v>
      </c>
      <c r="F11" s="28">
        <f>'EEI OSHC Criteria Counts'!F11*200000/'EEI OSHC Criteria Counts'!F25</f>
        <v>0.10622624387817825</v>
      </c>
      <c r="G11" s="28">
        <f>'EEI OSHC Criteria Counts'!G11*200000/'EEI OSHC Criteria Counts'!G25</f>
        <v>4.7043654994677192E-2</v>
      </c>
      <c r="H11" s="28">
        <f>'EEI OSHC Criteria Counts'!H11*200000/'EEI OSHC Criteria Counts'!H25</f>
        <v>4.9937882642315343E-2</v>
      </c>
      <c r="I11" s="28">
        <f>'EEI OSHC Criteria Counts'!I11*200000/'EEI OSHC Criteria Counts'!I25</f>
        <v>5.6854445748025284E-2</v>
      </c>
      <c r="J11" s="28">
        <f>'EEI OSHC Criteria Counts'!J11*200000/'EEI OSHC Criteria Counts'!J25</f>
        <v>0</v>
      </c>
      <c r="K11" s="28">
        <f>'EEI OSHC Criteria Counts'!K11*200000/'EEI OSHC Criteria Counts'!K25</f>
        <v>0</v>
      </c>
      <c r="L11" s="28">
        <f>'EEI OSHC Criteria Counts'!L11*200000/'EEI OSHC Criteria Counts'!L25</f>
        <v>4.6423300236916903E-2</v>
      </c>
      <c r="M11" s="28">
        <f>'EEI OSHC Criteria Counts'!M11*200000/'EEI OSHC Criteria Counts'!M25</f>
        <v>0</v>
      </c>
      <c r="N11" s="28">
        <f>'EEI OSHC Criteria Counts'!N11*200000/'EEI OSHC Criteria Counts'!N25</f>
        <v>0</v>
      </c>
      <c r="O11" s="30">
        <f>'EEI OSHC Criteria Counts'!O11*200000/'EEI OSHC Criteria Counts'!Q11</f>
        <v>4.2680430270030469E-2</v>
      </c>
    </row>
    <row r="12" spans="1:15" x14ac:dyDescent="0.25">
      <c r="A12" s="27">
        <v>7</v>
      </c>
      <c r="B12" s="26">
        <v>2018</v>
      </c>
      <c r="C12" s="28">
        <f>'EEI OSHC Criteria Counts'!C12*200000/'EEI OSHC Criteria Counts'!C26</f>
        <v>0</v>
      </c>
      <c r="D12" s="28">
        <f>'EEI OSHC Criteria Counts'!D12*200000/'EEI OSHC Criteria Counts'!D26</f>
        <v>0</v>
      </c>
      <c r="E12" s="28">
        <f>'EEI OSHC Criteria Counts'!E12*200000/'EEI OSHC Criteria Counts'!E26</f>
        <v>4.8543507517883264E-2</v>
      </c>
      <c r="F12" s="28">
        <f>'EEI OSHC Criteria Counts'!F12*200000/'EEI OSHC Criteria Counts'!F26</f>
        <v>0.10650352428415875</v>
      </c>
      <c r="G12" s="28">
        <f>'EEI OSHC Criteria Counts'!G12*200000/'EEI OSHC Criteria Counts'!G26</f>
        <v>0</v>
      </c>
      <c r="H12" s="28">
        <f>'EEI OSHC Criteria Counts'!H12*200000/'EEI OSHC Criteria Counts'!H26</f>
        <v>0</v>
      </c>
      <c r="I12" s="28">
        <f>'EEI OSHC Criteria Counts'!I12*200000/'EEI OSHC Criteria Counts'!I26</f>
        <v>0.10898367143696462</v>
      </c>
      <c r="J12" s="28">
        <f>'EEI OSHC Criteria Counts'!J12*200000/'EEI OSHC Criteria Counts'!J26</f>
        <v>0.14212387435404356</v>
      </c>
      <c r="K12" s="28">
        <f>'EEI OSHC Criteria Counts'!K12*200000/'EEI OSHC Criteria Counts'!K26</f>
        <v>0</v>
      </c>
      <c r="L12" s="28">
        <f>'EEI OSHC Criteria Counts'!L12*200000/'EEI OSHC Criteria Counts'!L26</f>
        <v>0</v>
      </c>
      <c r="M12" s="28">
        <f>'EEI OSHC Criteria Counts'!M12*200000/'EEI OSHC Criteria Counts'!M26</f>
        <v>0</v>
      </c>
      <c r="N12" s="28">
        <f>'EEI OSHC Criteria Counts'!N12*200000/'EEI OSHC Criteria Counts'!N26</f>
        <v>0</v>
      </c>
      <c r="O12" s="30">
        <f>'EEI OSHC Criteria Counts'!O12*200000/'EEI OSHC Criteria Counts'!Q12</f>
        <v>3.4847902050652961E-2</v>
      </c>
    </row>
    <row r="13" spans="1:15" x14ac:dyDescent="0.25">
      <c r="A13" s="27">
        <v>8</v>
      </c>
      <c r="B13" s="26">
        <v>2019</v>
      </c>
      <c r="C13" s="28">
        <f>'EEI OSHC Criteria Counts'!C13*200000/'EEI OSHC Criteria Counts'!C27</f>
        <v>0</v>
      </c>
      <c r="D13" s="28">
        <f>'EEI OSHC Criteria Counts'!D13*200000/'EEI OSHC Criteria Counts'!D27</f>
        <v>5.2306252228050201E-2</v>
      </c>
      <c r="E13" s="28">
        <f>'EEI OSHC Criteria Counts'!E13*200000/'EEI OSHC Criteria Counts'!E27</f>
        <v>0</v>
      </c>
      <c r="F13" s="28">
        <f>'EEI OSHC Criteria Counts'!F13*200000/'EEI OSHC Criteria Counts'!F27</f>
        <v>0</v>
      </c>
      <c r="G13" s="28">
        <f>'EEI OSHC Criteria Counts'!G13*200000/'EEI OSHC Criteria Counts'!G27</f>
        <v>0.10113223810760225</v>
      </c>
      <c r="H13" s="28">
        <f>'EEI OSHC Criteria Counts'!H13*200000/'EEI OSHC Criteria Counts'!H27</f>
        <v>0</v>
      </c>
      <c r="I13" s="28">
        <f>'EEI OSHC Criteria Counts'!I13*200000/'EEI OSHC Criteria Counts'!I27</f>
        <v>5.1716061620938926E-2</v>
      </c>
      <c r="J13" s="28">
        <f>'EEI OSHC Criteria Counts'!J13*200000/'EEI OSHC Criteria Counts'!J27</f>
        <v>0</v>
      </c>
      <c r="K13" s="28">
        <f>'EEI OSHC Criteria Counts'!K13*200000/'EEI OSHC Criteria Counts'!K27</f>
        <v>0</v>
      </c>
      <c r="L13" s="28">
        <f>'EEI OSHC Criteria Counts'!L13*200000/'EEI OSHC Criteria Counts'!L27</f>
        <v>0</v>
      </c>
      <c r="M13" s="28">
        <f>'EEI OSHC Criteria Counts'!M13*200000/'EEI OSHC Criteria Counts'!M27</f>
        <v>0</v>
      </c>
      <c r="N13" s="28">
        <f>'EEI OSHC Criteria Counts'!N13*200000/'EEI OSHC Criteria Counts'!N27</f>
        <v>5.3463611608696164E-2</v>
      </c>
      <c r="O13" s="30">
        <f>'EEI OSHC Criteria Counts'!O13*200000/'EEI OSHC Criteria Counts'!Q13</f>
        <v>2.1420341935163161E-2</v>
      </c>
    </row>
    <row r="14" spans="1:15" x14ac:dyDescent="0.25">
      <c r="A14" s="27">
        <v>9</v>
      </c>
      <c r="B14" s="26">
        <v>2020</v>
      </c>
      <c r="C14" s="28">
        <f>'EEI OSHC Criteria Counts'!C14*200000/'EEI OSHC Criteria Counts'!C28</f>
        <v>0</v>
      </c>
      <c r="D14" s="28">
        <f>'EEI OSHC Criteria Counts'!D14*200000/'EEI OSHC Criteria Counts'!D28</f>
        <v>0</v>
      </c>
      <c r="E14" s="28">
        <f>'EEI OSHC Criteria Counts'!E14*200000/'EEI OSHC Criteria Counts'!E28</f>
        <v>0.19299272927876385</v>
      </c>
      <c r="F14" s="28">
        <f>'EEI OSHC Criteria Counts'!F14*200000/'EEI OSHC Criteria Counts'!F28</f>
        <v>0</v>
      </c>
      <c r="G14" s="28">
        <f>'EEI OSHC Criteria Counts'!G14*200000/'EEI OSHC Criteria Counts'!G28</f>
        <v>0</v>
      </c>
      <c r="H14" s="28">
        <f>'EEI OSHC Criteria Counts'!H14*200000/'EEI OSHC Criteria Counts'!H28</f>
        <v>0</v>
      </c>
      <c r="I14" s="28">
        <f>'EEI OSHC Criteria Counts'!I14*200000/'EEI OSHC Criteria Counts'!I28</f>
        <v>4.5235163444834726E-2</v>
      </c>
      <c r="J14" s="28">
        <f>'EEI OSHC Criteria Counts'!J14*200000/'EEI OSHC Criteria Counts'!J28</f>
        <v>9.2283641487022797E-2</v>
      </c>
      <c r="K14" s="28">
        <f>'EEI OSHC Criteria Counts'!K14*200000/'EEI OSHC Criteria Counts'!K28</f>
        <v>0</v>
      </c>
      <c r="L14" s="28">
        <f>'EEI OSHC Criteria Counts'!L14*200000/'EEI OSHC Criteria Counts'!L28</f>
        <v>0</v>
      </c>
      <c r="M14" s="28">
        <f>'EEI OSHC Criteria Counts'!M14*200000/'EEI OSHC Criteria Counts'!M28</f>
        <v>0.10826167993448736</v>
      </c>
      <c r="N14" s="28">
        <f>'EEI OSHC Criteria Counts'!N14*200000/'EEI OSHC Criteria Counts'!N28</f>
        <v>4.750975483292022E-2</v>
      </c>
      <c r="O14" s="30">
        <f>'EEI OSHC Criteria Counts'!O14*200000/'EEI OSHC Criteria Counts'!Q14</f>
        <v>4.0263837152519751E-2</v>
      </c>
    </row>
    <row r="15" spans="1:15" x14ac:dyDescent="0.25">
      <c r="A15" s="27">
        <v>10</v>
      </c>
      <c r="B15" s="26">
        <v>2021</v>
      </c>
      <c r="C15" s="28">
        <f>'EEI OSHC Criteria Counts'!C15*200000/'EEI OSHC Criteria Counts'!C29</f>
        <v>0</v>
      </c>
      <c r="D15" s="28">
        <f>'EEI OSHC Criteria Counts'!D15*200000/'EEI OSHC Criteria Counts'!D29</f>
        <v>0</v>
      </c>
      <c r="E15" s="28">
        <f>'EEI OSHC Criteria Counts'!E15*200000/'EEI OSHC Criteria Counts'!E29</f>
        <v>4.0950371219312512E-2</v>
      </c>
      <c r="F15" s="28">
        <f>'EEI OSHC Criteria Counts'!F15*200000/'EEI OSHC Criteria Counts'!F29</f>
        <v>8.9563934251653279E-2</v>
      </c>
      <c r="G15" s="28">
        <f>'EEI OSHC Criteria Counts'!G15*200000/'EEI OSHC Criteria Counts'!G29</f>
        <v>0</v>
      </c>
      <c r="H15" s="28">
        <f>'EEI OSHC Criteria Counts'!H15*200000/'EEI OSHC Criteria Counts'!H29</f>
        <v>0</v>
      </c>
      <c r="I15" s="28">
        <f>'EEI OSHC Criteria Counts'!I15*200000/'EEI OSHC Criteria Counts'!I29</f>
        <v>0</v>
      </c>
      <c r="J15" s="28">
        <f>'EEI OSHC Criteria Counts'!J15*200000/'EEI OSHC Criteria Counts'!J29</f>
        <v>8.7830226280525239E-2</v>
      </c>
      <c r="K15" s="28">
        <f>'EEI OSHC Criteria Counts'!K15*200000/'EEI OSHC Criteria Counts'!K29</f>
        <v>9.1888001987169871E-2</v>
      </c>
      <c r="L15" s="28">
        <f>'EEI OSHC Criteria Counts'!L15*200000/'EEI OSHC Criteria Counts'!L29</f>
        <v>8.9516201520528887E-2</v>
      </c>
      <c r="M15" s="28">
        <f>'EEI OSHC Criteria Counts'!M15*200000/'EEI OSHC Criteria Counts'!M29</f>
        <v>0.10151790304639768</v>
      </c>
      <c r="N15" s="28">
        <f>'EEI OSHC Criteria Counts'!N15*200000/'EEI OSHC Criteria Counts'!N29</f>
        <v>4.3940418550062858E-2</v>
      </c>
      <c r="O15" s="30">
        <f>'EEI OSHC Criteria Counts'!O15*200000/'EEI OSHC Criteria Counts'!Q15</f>
        <v>4.6262767658856466E-2</v>
      </c>
    </row>
    <row r="16" spans="1:15" x14ac:dyDescent="0.25">
      <c r="A16" s="27">
        <v>11</v>
      </c>
      <c r="B16" s="29">
        <v>2022</v>
      </c>
      <c r="C16" s="28">
        <f>'EEI OSHC Criteria Counts'!C16*200000/'EEI OSHC Criteria Counts'!C30</f>
        <v>0</v>
      </c>
      <c r="D16" s="28">
        <f>'EEI OSHC Criteria Counts'!D16*200000/'EEI OSHC Criteria Counts'!D30</f>
        <v>5.0544260598120561E-2</v>
      </c>
      <c r="E16" s="28">
        <f>'EEI OSHC Criteria Counts'!E16*200000/'EEI OSHC Criteria Counts'!E30</f>
        <v>8.155141786314489E-2</v>
      </c>
      <c r="F16" s="28">
        <f>'EEI OSHC Criteria Counts'!F16*200000/'EEI OSHC Criteria Counts'!F30</f>
        <v>9.0875879905707183E-2</v>
      </c>
      <c r="G16" s="28">
        <f>'EEI OSHC Criteria Counts'!G16*200000/'EEI OSHC Criteria Counts'!G30</f>
        <v>0</v>
      </c>
      <c r="H16" s="28">
        <f>'EEI OSHC Criteria Counts'!H16*200000/'EEI OSHC Criteria Counts'!H30</f>
        <v>4.6426063592100608E-2</v>
      </c>
      <c r="I16" s="28">
        <f>'EEI OSHC Criteria Counts'!I16*200000/'EEI OSHC Criteria Counts'!I30</f>
        <v>0</v>
      </c>
      <c r="J16" s="28">
        <f>'EEI OSHC Criteria Counts'!J16*200000/'EEI OSHC Criteria Counts'!J30</f>
        <v>0</v>
      </c>
      <c r="K16" s="28">
        <f>'EEI OSHC Criteria Counts'!K16*200000/'EEI OSHC Criteria Counts'!K30</f>
        <v>4.5841216112454002E-2</v>
      </c>
      <c r="L16" s="28">
        <f>'EEI OSHC Criteria Counts'!L16*200000/'EEI OSHC Criteria Counts'!L30</f>
        <v>0</v>
      </c>
      <c r="M16" s="28">
        <f>'EEI OSHC Criteria Counts'!M16*200000/'EEI OSHC Criteria Counts'!M30</f>
        <v>0</v>
      </c>
      <c r="N16" s="28">
        <f>'EEI OSHC Criteria Counts'!N16*200000/'EEI OSHC Criteria Counts'!N30</f>
        <v>0</v>
      </c>
      <c r="O16" s="30">
        <f>'EEI OSHC Criteria Counts'!O16*200000/'EEI OSHC Criteria Counts'!Q16</f>
        <v>2.7199153562341139E-2</v>
      </c>
    </row>
    <row r="17" spans="1:16" ht="15" customHeight="1" x14ac:dyDescent="0.25">
      <c r="A17" s="36">
        <v>12</v>
      </c>
      <c r="B17" s="37">
        <v>2023</v>
      </c>
      <c r="C17" s="28">
        <f>'EEI OSHC Criteria Counts'!C17*200000/'EEI OSHC Criteria Counts'!C31</f>
        <v>8.735424943481801E-2</v>
      </c>
      <c r="D17" s="28">
        <f>'EEI OSHC Criteria Counts'!D17*200000/'EEI OSHC Criteria Counts'!D31</f>
        <v>0</v>
      </c>
      <c r="E17" s="28">
        <f>'EEI OSHC Criteria Counts'!E17*200000/'EEI OSHC Criteria Counts'!E31</f>
        <v>7.5822513144780432E-2</v>
      </c>
      <c r="F17" s="28">
        <f>'EEI OSHC Criteria Counts'!F17*200000/'EEI OSHC Criteria Counts'!F31</f>
        <v>4.8848387062895474E-2</v>
      </c>
      <c r="G17" s="28">
        <f>'EEI OSHC Criteria Counts'!G17*200000/'EEI OSHC Criteria Counts'!G31</f>
        <v>0</v>
      </c>
      <c r="H17" s="28">
        <f>'EEI OSHC Criteria Counts'!H17*200000/'EEI OSHC Criteria Counts'!H31</f>
        <v>0.13654263134035707</v>
      </c>
      <c r="I17" s="28">
        <f>'EEI OSHC Criteria Counts'!I17*200000/'EEI OSHC Criteria Counts'!I31</f>
        <v>0.14475446024680635</v>
      </c>
      <c r="J17" s="28">
        <f>'EEI OSHC Criteria Counts'!J17*200000/'EEI OSHC Criteria Counts'!J31</f>
        <v>4.129393726542463E-2</v>
      </c>
      <c r="K17" s="28">
        <f>'EEI OSHC Criteria Counts'!K17*200000/'EEI OSHC Criteria Counts'!K31</f>
        <v>4.4469248402998117E-2</v>
      </c>
      <c r="L17" s="28">
        <f>'EEI OSHC Criteria Counts'!L17*200000/'EEI OSHC Criteria Counts'!L31</f>
        <v>3.9611929845687767E-2</v>
      </c>
      <c r="M17" s="28">
        <f>'EEI OSHC Criteria Counts'!M17*200000/'EEI OSHC Criteria Counts'!M31</f>
        <v>8.9133669753514208E-2</v>
      </c>
      <c r="N17" s="28">
        <f>'EEI OSHC Criteria Counts'!N17*200000/'EEI OSHC Criteria Counts'!N31</f>
        <v>9.7294317987505943E-2</v>
      </c>
      <c r="O17" s="45">
        <f>'EEI OSHC Criteria Counts'!O17*200000/'EEI OSHC Criteria Counts'!Q17</f>
        <v>6.64366531310598E-2</v>
      </c>
    </row>
    <row r="18" spans="1:16" ht="15" customHeight="1" x14ac:dyDescent="0.25">
      <c r="A18" s="94">
        <v>13</v>
      </c>
      <c r="B18" s="95">
        <v>2024</v>
      </c>
      <c r="C18" s="96">
        <f>'EEI OSHC Criteria Counts'!C18*200000/'EEI OSHC Criteria Counts'!C32</f>
        <v>4.4460153698751337E-2</v>
      </c>
      <c r="D18" s="57">
        <f>'EEI OSHC Criteria Counts'!D18*200000/'EEI OSHC Criteria Counts'!D32</f>
        <v>8.3076574794359523E-2</v>
      </c>
      <c r="E18" s="57">
        <f>'EEI OSHC Criteria Counts'!E18*200000/'EEI OSHC Criteria Counts'!E32</f>
        <v>0</v>
      </c>
      <c r="F18" s="57">
        <f>'EEI OSHC Criteria Counts'!F18*200000/'EEI OSHC Criteria Counts'!F32</f>
        <v>0</v>
      </c>
      <c r="G18" s="57">
        <f>'EEI OSHC Criteria Counts'!G18*200000/'EEI OSHC Criteria Counts'!G32</f>
        <v>0.11745565217152988</v>
      </c>
      <c r="H18" s="57">
        <f>'EEI OSHC Criteria Counts'!H18*200000/'EEI OSHC Criteria Counts'!H32</f>
        <v>4.6243662017097668E-2</v>
      </c>
      <c r="I18" s="57">
        <f>'EEI OSHC Criteria Counts'!I18*200000/'EEI OSHC Criteria Counts'!I32</f>
        <v>0.15784020928033349</v>
      </c>
      <c r="J18" s="57">
        <f>'EEI OSHC Criteria Counts'!J18*200000/'EEI OSHC Criteria Counts'!J32</f>
        <v>0</v>
      </c>
      <c r="K18" s="57">
        <f>'EEI OSHC Criteria Counts'!K18*200000/'EEI OSHC Criteria Counts'!K32</f>
        <v>8.5948162943965234E-2</v>
      </c>
      <c r="L18" s="57">
        <f>'EEI OSHC Criteria Counts'!L18*200000/'EEI OSHC Criteria Counts'!L32</f>
        <v>0</v>
      </c>
      <c r="M18" s="57">
        <f>'EEI OSHC Criteria Counts'!M18*200000/'EEI OSHC Criteria Counts'!M32</f>
        <v>4.6487962290824511E-2</v>
      </c>
      <c r="N18" s="57">
        <f>'EEI OSHC Criteria Counts'!N18*200000/'EEI OSHC Criteria Counts'!N32</f>
        <v>0.12777081663439743</v>
      </c>
      <c r="O18" s="97">
        <f>'EEI OSHC Criteria Counts'!O18*200000/'EEI OSHC Criteria Counts'!Q18</f>
        <v>5.8655526992997496E-2</v>
      </c>
    </row>
    <row r="19" spans="1:16" ht="15" customHeight="1" x14ac:dyDescent="0.25">
      <c r="A19" s="149">
        <v>14</v>
      </c>
      <c r="B19" s="175" t="s">
        <v>19</v>
      </c>
      <c r="C19" s="146">
        <f>'EEI OSHC Criteria Counts'!C19*200000/'EEI OSHC Criteria Counts'!C33</f>
        <v>0</v>
      </c>
      <c r="D19" s="158">
        <f>'EEI OSHC Criteria Counts'!D19*200000/'EEI OSHC Criteria Counts'!D33</f>
        <v>4.3879491120765571E-2</v>
      </c>
      <c r="E19" s="146">
        <f>'EEI OSHC Criteria Counts'!E19*200000/'EEI OSHC Criteria Counts'!E33</f>
        <v>0</v>
      </c>
      <c r="F19" s="153" t="s">
        <v>20</v>
      </c>
      <c r="G19" s="153" t="s">
        <v>20</v>
      </c>
      <c r="H19" s="153" t="s">
        <v>20</v>
      </c>
      <c r="I19" s="153" t="s">
        <v>20</v>
      </c>
      <c r="J19" s="153" t="s">
        <v>20</v>
      </c>
      <c r="K19" s="153" t="s">
        <v>20</v>
      </c>
      <c r="L19" s="153" t="s">
        <v>20</v>
      </c>
      <c r="M19" s="153" t="s">
        <v>20</v>
      </c>
      <c r="N19" s="153" t="s">
        <v>20</v>
      </c>
      <c r="O19" s="159">
        <f>'EEI OSHC Criteria Counts'!O19*200000/'EEI OSHC Criteria Counts'!Q19</f>
        <v>1.405416686723134E-2</v>
      </c>
    </row>
    <row r="20" spans="1:16" ht="15" customHeight="1" x14ac:dyDescent="0.25">
      <c r="A20" s="149">
        <v>15</v>
      </c>
      <c r="B20" s="175" t="s">
        <v>21</v>
      </c>
      <c r="C20" s="154" t="s">
        <v>20</v>
      </c>
      <c r="D20" s="154" t="s">
        <v>20</v>
      </c>
      <c r="E20" s="154" t="s">
        <v>20</v>
      </c>
      <c r="F20" s="159">
        <f>'EEI OSHC Criteria Counts'!F20*200000/'EEI OSHC Criteria Counts'!F33</f>
        <v>0.11303845869800797</v>
      </c>
      <c r="G20" s="159">
        <f>'EEI OSHC Criteria Counts'!G20*200000/'EEI OSHC Criteria Counts'!G33</f>
        <v>0</v>
      </c>
      <c r="H20" s="159">
        <f>'EEI OSHC Criteria Counts'!H20*200000/'EEI OSHC Criteria Counts'!H33</f>
        <v>4.2375341280404835E-2</v>
      </c>
      <c r="I20" s="153" t="s">
        <v>20</v>
      </c>
      <c r="J20" s="153" t="s">
        <v>20</v>
      </c>
      <c r="K20" s="153" t="s">
        <v>20</v>
      </c>
      <c r="L20" s="153" t="s">
        <v>20</v>
      </c>
      <c r="M20" s="153" t="s">
        <v>20</v>
      </c>
      <c r="N20" s="153" t="s">
        <v>20</v>
      </c>
      <c r="O20" s="159">
        <f>'EEI OSHC Criteria Counts'!O20*200000/'EEI OSHC Criteria Counts'!Q20</f>
        <v>5.3032687492426268E-2</v>
      </c>
    </row>
    <row r="21" spans="1:16" ht="34.5" customHeight="1" x14ac:dyDescent="0.25">
      <c r="A21" s="150">
        <v>16</v>
      </c>
      <c r="B21" s="55" t="s">
        <v>22</v>
      </c>
      <c r="C21" s="146">
        <f>'EEI OSHC Criteria Counts'!C21*200000/'EEI OSHC Criteria Counts'!C33</f>
        <v>0</v>
      </c>
      <c r="D21" s="158">
        <f>'EEI OSHC Criteria Counts'!D21*200000/'EEI OSHC Criteria Counts'!D33</f>
        <v>4.3879491120765571E-2</v>
      </c>
      <c r="E21" s="146">
        <f>'EEI OSHC Criteria Counts'!E21*200000/'EEI OSHC Criteria Counts'!E33</f>
        <v>0</v>
      </c>
      <c r="F21" s="158">
        <f>'EEI OSHC Criteria Counts'!F21*200000/'EEI OSHC Criteria Counts'!F33</f>
        <v>0.11303845869800797</v>
      </c>
      <c r="G21" s="158">
        <f>'EEI OSHC Criteria Counts'!G21*200000/'EEI OSHC Criteria Counts'!G33</f>
        <v>0</v>
      </c>
      <c r="H21" s="158">
        <f>'EEI OSHC Criteria Counts'!H21*200000/'EEI OSHC Criteria Counts'!H33</f>
        <v>4.2375341280404835E-2</v>
      </c>
      <c r="I21" s="158" t="e">
        <f>'EEI OSHC Criteria Counts'!I21*200000/'EEI OSHC Criteria Counts'!I33</f>
        <v>#DIV/0!</v>
      </c>
      <c r="J21" s="158" t="e">
        <f>'EEI OSHC Criteria Counts'!J21*200000/'EEI OSHC Criteria Counts'!J33</f>
        <v>#DIV/0!</v>
      </c>
      <c r="K21" s="158" t="e">
        <f>'EEI OSHC Criteria Counts'!K21*200000/'EEI OSHC Criteria Counts'!K33</f>
        <v>#DIV/0!</v>
      </c>
      <c r="L21" s="158" t="e">
        <f>'EEI OSHC Criteria Counts'!L21*200000/'EEI OSHC Criteria Counts'!L33</f>
        <v>#DIV/0!</v>
      </c>
      <c r="M21" s="158" t="e">
        <f>'EEI OSHC Criteria Counts'!M21*200000/'EEI OSHC Criteria Counts'!M33</f>
        <v>#DIV/0!</v>
      </c>
      <c r="N21" s="158" t="e">
        <f>'EEI OSHC Criteria Counts'!N21*200000/'EEI OSHC Criteria Counts'!N33</f>
        <v>#DIV/0!</v>
      </c>
      <c r="O21" s="158">
        <f>'EEI OSHC Criteria Counts'!O21*200000/'EEI OSHC Criteria Counts'!Q21</f>
        <v>3.4111425175002701E-2</v>
      </c>
      <c r="P21" s="49"/>
    </row>
    <row r="22" spans="1:16" ht="16.5" customHeight="1" x14ac:dyDescent="0.25"/>
    <row r="23" spans="1:16" ht="14.25" customHeight="1" x14ac:dyDescent="0.25">
      <c r="A23" s="180" t="s">
        <v>23</v>
      </c>
      <c r="B23" s="180"/>
      <c r="C23" s="180"/>
      <c r="D23" s="180"/>
      <c r="E23" s="180"/>
      <c r="F23" s="180"/>
      <c r="G23" s="180"/>
      <c r="H23" s="180"/>
      <c r="I23" s="180"/>
      <c r="J23" s="180"/>
      <c r="K23" s="180"/>
      <c r="L23" s="180"/>
      <c r="M23" s="180"/>
      <c r="N23" s="180"/>
      <c r="O23" s="180"/>
    </row>
    <row r="24" spans="1:16" x14ac:dyDescent="0.25">
      <c r="A24" s="176" t="s">
        <v>24</v>
      </c>
      <c r="B24" s="176"/>
      <c r="C24" s="176"/>
    </row>
    <row r="28" spans="1:16" x14ac:dyDescent="0.25">
      <c r="B28" s="1"/>
    </row>
    <row r="29" spans="1:16" x14ac:dyDescent="0.25">
      <c r="B29" s="2"/>
    </row>
  </sheetData>
  <mergeCells count="6">
    <mergeCell ref="A24:C24"/>
    <mergeCell ref="A1:O1"/>
    <mergeCell ref="A2:O2"/>
    <mergeCell ref="A3:O3"/>
    <mergeCell ref="A4:O4"/>
    <mergeCell ref="A23:O23"/>
  </mergeCells>
  <pageMargins left="0.7" right="0.7" top="0.75" bottom="0.75" header="0.3" footer="0.3"/>
  <pageSetup scale="8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4CBD1-5E88-446A-8AFC-A9D6523E07F7}">
  <sheetPr>
    <pageSetUpPr fitToPage="1"/>
  </sheetPr>
  <dimension ref="A1:R41"/>
  <sheetViews>
    <sheetView zoomScale="85" zoomScaleNormal="85" workbookViewId="0">
      <selection activeCell="P21" sqref="P21"/>
    </sheetView>
  </sheetViews>
  <sheetFormatPr defaultColWidth="9.140625" defaultRowHeight="15" x14ac:dyDescent="0.25"/>
  <cols>
    <col min="1" max="1" width="8.140625" style="3" customWidth="1"/>
    <col min="2" max="2" width="12.5703125" style="3" customWidth="1"/>
    <col min="3" max="3" width="10.140625" style="3" customWidth="1"/>
    <col min="4" max="4" width="9.5703125" style="3" customWidth="1"/>
    <col min="5" max="5" width="10.28515625" style="3" customWidth="1"/>
    <col min="6" max="6" width="10" style="3" customWidth="1"/>
    <col min="7" max="7" width="11.28515625" style="3" customWidth="1"/>
    <col min="8" max="8" width="10.7109375" style="3" customWidth="1"/>
    <col min="9" max="10" width="9.140625" style="3"/>
    <col min="11" max="11" width="10.85546875" style="3" bestFit="1" customWidth="1"/>
    <col min="12" max="12" width="9.140625" style="3"/>
    <col min="13" max="13" width="10.42578125" style="3" bestFit="1" customWidth="1"/>
    <col min="14" max="14" width="10.140625" style="3" bestFit="1" customWidth="1"/>
    <col min="15" max="15" width="9.140625" style="3" customWidth="1"/>
    <col min="16" max="16" width="12.5703125" style="3" customWidth="1"/>
    <col min="17" max="17" width="15.5703125" style="3" bestFit="1" customWidth="1"/>
    <col min="18" max="18" width="14.140625" style="3" customWidth="1"/>
    <col min="19" max="16384" width="9.140625" style="3"/>
  </cols>
  <sheetData>
    <row r="1" spans="1:18" ht="23.25" customHeight="1" x14ac:dyDescent="0.25">
      <c r="A1" s="177" t="s">
        <v>0</v>
      </c>
      <c r="B1" s="177"/>
      <c r="C1" s="177"/>
      <c r="D1" s="177"/>
      <c r="E1" s="177"/>
      <c r="F1" s="177"/>
      <c r="G1" s="177"/>
      <c r="H1" s="177"/>
      <c r="I1" s="177"/>
      <c r="J1" s="177"/>
      <c r="K1" s="177"/>
      <c r="L1" s="177"/>
      <c r="M1" s="177"/>
      <c r="N1" s="177"/>
      <c r="O1" s="177"/>
    </row>
    <row r="2" spans="1:18" ht="23.25" customHeight="1" x14ac:dyDescent="0.25">
      <c r="A2" s="177" t="s">
        <v>1</v>
      </c>
      <c r="B2" s="177"/>
      <c r="C2" s="177"/>
      <c r="D2" s="177"/>
      <c r="E2" s="177"/>
      <c r="F2" s="177"/>
      <c r="G2" s="177"/>
      <c r="H2" s="177"/>
      <c r="I2" s="177"/>
      <c r="J2" s="177"/>
      <c r="K2" s="177"/>
      <c r="L2" s="177"/>
      <c r="M2" s="177"/>
      <c r="N2" s="177"/>
      <c r="O2" s="177"/>
    </row>
    <row r="3" spans="1:18" ht="25.5" customHeight="1" x14ac:dyDescent="0.25">
      <c r="A3" s="178" t="s">
        <v>25</v>
      </c>
      <c r="B3" s="178"/>
      <c r="C3" s="178"/>
      <c r="D3" s="178"/>
      <c r="E3" s="178"/>
      <c r="F3" s="178"/>
      <c r="G3" s="178"/>
      <c r="H3" s="178"/>
      <c r="I3" s="178"/>
      <c r="J3" s="178"/>
      <c r="K3" s="178"/>
      <c r="L3" s="178"/>
      <c r="M3" s="178"/>
      <c r="N3" s="178"/>
      <c r="O3" s="178"/>
    </row>
    <row r="4" spans="1:18" ht="28.5" customHeight="1" x14ac:dyDescent="0.25">
      <c r="A4" s="179" t="s">
        <v>26</v>
      </c>
      <c r="B4" s="179"/>
      <c r="C4" s="179"/>
      <c r="D4" s="179"/>
      <c r="E4" s="179"/>
      <c r="F4" s="179"/>
      <c r="G4" s="179"/>
      <c r="H4" s="179"/>
      <c r="I4" s="179"/>
      <c r="J4" s="179"/>
      <c r="K4" s="179"/>
      <c r="L4" s="179"/>
      <c r="M4" s="179"/>
      <c r="N4" s="179"/>
      <c r="O4" s="179"/>
    </row>
    <row r="5" spans="1:18" ht="50.25" customHeight="1" x14ac:dyDescent="0.25">
      <c r="A5" s="4" t="s">
        <v>4</v>
      </c>
      <c r="B5" s="4" t="s">
        <v>5</v>
      </c>
      <c r="C5" s="4" t="s">
        <v>6</v>
      </c>
      <c r="D5" s="4" t="s">
        <v>7</v>
      </c>
      <c r="E5" s="4" t="s">
        <v>8</v>
      </c>
      <c r="F5" s="4" t="s">
        <v>9</v>
      </c>
      <c r="G5" s="4" t="s">
        <v>10</v>
      </c>
      <c r="H5" s="4" t="s">
        <v>11</v>
      </c>
      <c r="I5" s="4" t="s">
        <v>12</v>
      </c>
      <c r="J5" s="4" t="s">
        <v>13</v>
      </c>
      <c r="K5" s="4" t="s">
        <v>14</v>
      </c>
      <c r="L5" s="4" t="s">
        <v>15</v>
      </c>
      <c r="M5" s="4" t="s">
        <v>16</v>
      </c>
      <c r="N5" s="4" t="s">
        <v>17</v>
      </c>
      <c r="O5" s="4" t="s">
        <v>27</v>
      </c>
      <c r="P5" s="12" t="s">
        <v>28</v>
      </c>
      <c r="Q5" s="4" t="s">
        <v>29</v>
      </c>
    </row>
    <row r="6" spans="1:18" x14ac:dyDescent="0.25">
      <c r="A6" s="5">
        <v>1</v>
      </c>
      <c r="B6" s="6">
        <v>2012</v>
      </c>
      <c r="C6" s="155"/>
      <c r="D6" s="155"/>
      <c r="E6" s="155"/>
      <c r="F6" s="155"/>
      <c r="G6" s="155"/>
      <c r="H6" s="155"/>
      <c r="I6" s="155"/>
      <c r="J6" s="155"/>
      <c r="K6" s="155"/>
      <c r="L6" s="155"/>
      <c r="M6" s="155"/>
      <c r="N6" s="155"/>
      <c r="O6" s="155"/>
      <c r="P6" s="156"/>
      <c r="Q6" s="157"/>
    </row>
    <row r="7" spans="1:18" x14ac:dyDescent="0.25">
      <c r="A7" s="5">
        <v>2</v>
      </c>
      <c r="B7" s="6">
        <v>2013</v>
      </c>
      <c r="C7" s="155"/>
      <c r="D7" s="155"/>
      <c r="E7" s="155"/>
      <c r="F7" s="155"/>
      <c r="G7" s="155"/>
      <c r="H7" s="155"/>
      <c r="I7" s="155"/>
      <c r="J7" s="155"/>
      <c r="K7" s="155"/>
      <c r="L7" s="155"/>
      <c r="M7" s="155"/>
      <c r="N7" s="155"/>
      <c r="O7" s="155"/>
      <c r="P7" s="156"/>
      <c r="Q7" s="157"/>
    </row>
    <row r="8" spans="1:18" x14ac:dyDescent="0.25">
      <c r="A8" s="5">
        <v>3</v>
      </c>
      <c r="B8" s="6">
        <v>2014</v>
      </c>
      <c r="C8" s="155"/>
      <c r="D8" s="155"/>
      <c r="E8" s="155"/>
      <c r="F8" s="155"/>
      <c r="G8" s="155"/>
      <c r="H8" s="155"/>
      <c r="I8" s="155"/>
      <c r="J8" s="155"/>
      <c r="K8" s="155"/>
      <c r="L8" s="155"/>
      <c r="M8" s="155"/>
      <c r="N8" s="155"/>
      <c r="O8" s="155"/>
      <c r="P8" s="156"/>
      <c r="Q8" s="157"/>
    </row>
    <row r="9" spans="1:18" x14ac:dyDescent="0.25">
      <c r="A9" s="5">
        <v>4</v>
      </c>
      <c r="B9" s="11">
        <v>2015</v>
      </c>
      <c r="C9" s="155"/>
      <c r="D9" s="155"/>
      <c r="E9" s="155"/>
      <c r="F9" s="155"/>
      <c r="G9" s="155"/>
      <c r="H9" s="155"/>
      <c r="I9" s="155"/>
      <c r="J9" s="155"/>
      <c r="K9" s="155"/>
      <c r="L9" s="155"/>
      <c r="M9" s="155"/>
      <c r="N9" s="155"/>
      <c r="O9" s="155"/>
      <c r="P9" s="156"/>
      <c r="Q9" s="157"/>
    </row>
    <row r="10" spans="1:18" x14ac:dyDescent="0.25">
      <c r="A10" s="5">
        <v>5</v>
      </c>
      <c r="B10" s="11">
        <v>2016</v>
      </c>
      <c r="C10" s="155"/>
      <c r="D10" s="155"/>
      <c r="E10" s="155"/>
      <c r="F10" s="155"/>
      <c r="G10" s="155"/>
      <c r="H10" s="155"/>
      <c r="I10" s="155"/>
      <c r="J10" s="155"/>
      <c r="K10" s="155"/>
      <c r="L10" s="155"/>
      <c r="M10" s="155"/>
      <c r="N10" s="155"/>
      <c r="O10" s="155"/>
      <c r="P10" s="156"/>
      <c r="Q10" s="157"/>
    </row>
    <row r="11" spans="1:18" x14ac:dyDescent="0.25">
      <c r="A11" s="5">
        <v>6</v>
      </c>
      <c r="B11" s="11">
        <v>2017</v>
      </c>
      <c r="C11" s="11">
        <v>2</v>
      </c>
      <c r="D11" s="11">
        <v>1</v>
      </c>
      <c r="E11" s="11">
        <v>1</v>
      </c>
      <c r="F11" s="11">
        <v>2</v>
      </c>
      <c r="G11" s="11">
        <v>1</v>
      </c>
      <c r="H11" s="11">
        <v>1</v>
      </c>
      <c r="I11" s="11">
        <v>1</v>
      </c>
      <c r="J11" s="11">
        <v>0</v>
      </c>
      <c r="K11" s="11">
        <v>0</v>
      </c>
      <c r="L11" s="11">
        <v>1</v>
      </c>
      <c r="M11" s="11">
        <v>0</v>
      </c>
      <c r="N11" s="11">
        <v>0</v>
      </c>
      <c r="O11" s="11">
        <f t="shared" ref="O11:O14" si="0">SUM(C11:N11)</f>
        <v>10</v>
      </c>
      <c r="P11" s="21">
        <f>O11*200000/Q11</f>
        <v>4.2680430270030469E-2</v>
      </c>
      <c r="Q11" s="7">
        <f>SUM(C25:N25)</f>
        <v>46859883.729999997</v>
      </c>
      <c r="R11" s="10"/>
    </row>
    <row r="12" spans="1:18" x14ac:dyDescent="0.25">
      <c r="A12" s="5">
        <v>7</v>
      </c>
      <c r="B12" s="11">
        <v>2018</v>
      </c>
      <c r="C12" s="11">
        <v>0</v>
      </c>
      <c r="D12" s="11">
        <v>0</v>
      </c>
      <c r="E12" s="11">
        <v>1</v>
      </c>
      <c r="F12" s="11">
        <v>2</v>
      </c>
      <c r="G12" s="11">
        <v>0</v>
      </c>
      <c r="H12" s="11">
        <v>0</v>
      </c>
      <c r="I12" s="11">
        <v>2</v>
      </c>
      <c r="J12" s="11">
        <v>3</v>
      </c>
      <c r="K12" s="11">
        <v>0</v>
      </c>
      <c r="L12" s="11">
        <v>0</v>
      </c>
      <c r="M12" s="11">
        <v>0</v>
      </c>
      <c r="N12" s="11">
        <v>0</v>
      </c>
      <c r="O12" s="11">
        <f t="shared" si="0"/>
        <v>8</v>
      </c>
      <c r="P12" s="21">
        <f>O12*200000/Q12</f>
        <v>3.4847902050652961E-2</v>
      </c>
      <c r="Q12" s="7">
        <f t="shared" ref="Q12:Q18" si="1">SUM(C26:N26)</f>
        <v>45913811.329999998</v>
      </c>
      <c r="R12" s="10"/>
    </row>
    <row r="13" spans="1:18" x14ac:dyDescent="0.25">
      <c r="A13" s="5">
        <v>8</v>
      </c>
      <c r="B13" s="11">
        <v>2019</v>
      </c>
      <c r="C13" s="11">
        <v>0</v>
      </c>
      <c r="D13" s="11">
        <v>1</v>
      </c>
      <c r="E13" s="11">
        <v>0</v>
      </c>
      <c r="F13" s="11">
        <v>0</v>
      </c>
      <c r="G13" s="11">
        <v>2</v>
      </c>
      <c r="H13" s="11">
        <v>0</v>
      </c>
      <c r="I13" s="11">
        <v>1</v>
      </c>
      <c r="J13" s="11">
        <v>0</v>
      </c>
      <c r="K13" s="11">
        <v>0</v>
      </c>
      <c r="L13" s="11">
        <v>0</v>
      </c>
      <c r="M13" s="11">
        <v>0</v>
      </c>
      <c r="N13" s="11">
        <v>1</v>
      </c>
      <c r="O13" s="11">
        <f t="shared" si="0"/>
        <v>5</v>
      </c>
      <c r="P13" s="21">
        <f t="shared" ref="P13:P14" si="2">O13*200000/Q13</f>
        <v>2.1420341935163161E-2</v>
      </c>
      <c r="Q13" s="7">
        <f t="shared" si="1"/>
        <v>46684595.560000002</v>
      </c>
      <c r="R13" s="10"/>
    </row>
    <row r="14" spans="1:18" x14ac:dyDescent="0.25">
      <c r="A14" s="5">
        <v>9</v>
      </c>
      <c r="B14" s="11">
        <v>2020</v>
      </c>
      <c r="C14" s="11">
        <v>0</v>
      </c>
      <c r="D14" s="11">
        <v>0</v>
      </c>
      <c r="E14" s="11">
        <v>4</v>
      </c>
      <c r="F14" s="11">
        <v>0</v>
      </c>
      <c r="G14" s="11">
        <v>0</v>
      </c>
      <c r="H14" s="11">
        <v>0</v>
      </c>
      <c r="I14" s="11">
        <v>1</v>
      </c>
      <c r="J14" s="11">
        <v>2</v>
      </c>
      <c r="K14" s="11">
        <v>0</v>
      </c>
      <c r="L14" s="11">
        <v>0</v>
      </c>
      <c r="M14" s="11">
        <v>2</v>
      </c>
      <c r="N14" s="11">
        <v>1</v>
      </c>
      <c r="O14" s="11">
        <f t="shared" si="0"/>
        <v>10</v>
      </c>
      <c r="P14" s="21">
        <f t="shared" si="2"/>
        <v>4.0263837152519751E-2</v>
      </c>
      <c r="Q14" s="7">
        <f t="shared" si="1"/>
        <v>49672364.619000003</v>
      </c>
      <c r="R14" s="10"/>
    </row>
    <row r="15" spans="1:18" x14ac:dyDescent="0.25">
      <c r="A15" s="5">
        <v>10</v>
      </c>
      <c r="B15" s="11">
        <v>2021</v>
      </c>
      <c r="C15" s="11">
        <v>0</v>
      </c>
      <c r="D15" s="11">
        <v>0</v>
      </c>
      <c r="E15" s="11">
        <v>1</v>
      </c>
      <c r="F15" s="11">
        <v>2</v>
      </c>
      <c r="G15" s="11">
        <v>0</v>
      </c>
      <c r="H15" s="11">
        <v>0</v>
      </c>
      <c r="I15" s="11">
        <v>0</v>
      </c>
      <c r="J15" s="11">
        <v>2</v>
      </c>
      <c r="K15" s="11">
        <v>2</v>
      </c>
      <c r="L15" s="11">
        <v>2</v>
      </c>
      <c r="M15" s="11">
        <v>2</v>
      </c>
      <c r="N15" s="11">
        <v>1</v>
      </c>
      <c r="O15" s="11">
        <f>SUM(C15:N15)</f>
        <v>12</v>
      </c>
      <c r="P15" s="21">
        <f>O15*200000/Q15</f>
        <v>4.6262767658856466E-2</v>
      </c>
      <c r="Q15" s="7">
        <f>SUM(C29:N29)</f>
        <v>51877570.700000003</v>
      </c>
      <c r="R15" s="10"/>
    </row>
    <row r="16" spans="1:18" ht="15" customHeight="1" x14ac:dyDescent="0.25">
      <c r="A16" s="5">
        <v>11</v>
      </c>
      <c r="B16" s="23">
        <v>2022</v>
      </c>
      <c r="C16" s="44">
        <v>0</v>
      </c>
      <c r="D16" s="44">
        <v>1</v>
      </c>
      <c r="E16" s="44">
        <v>2</v>
      </c>
      <c r="F16" s="44">
        <v>2</v>
      </c>
      <c r="G16" s="44">
        <v>0</v>
      </c>
      <c r="H16" s="44">
        <v>1</v>
      </c>
      <c r="I16" s="11">
        <v>0</v>
      </c>
      <c r="J16" s="11">
        <v>0</v>
      </c>
      <c r="K16" s="11">
        <v>1</v>
      </c>
      <c r="L16" s="11">
        <v>0</v>
      </c>
      <c r="M16" s="11">
        <v>0</v>
      </c>
      <c r="N16" s="11">
        <v>0</v>
      </c>
      <c r="O16" s="11">
        <f>SUM(C16:N16)</f>
        <v>7</v>
      </c>
      <c r="P16" s="21">
        <f>O16*200000/Q16</f>
        <v>2.7199153562341139E-2</v>
      </c>
      <c r="Q16" s="7">
        <f t="shared" si="1"/>
        <v>51472190</v>
      </c>
      <c r="R16" s="10"/>
    </row>
    <row r="17" spans="1:18" ht="15" customHeight="1" x14ac:dyDescent="0.25">
      <c r="A17" s="33">
        <v>12</v>
      </c>
      <c r="B17" s="34">
        <v>2023</v>
      </c>
      <c r="C17" s="46">
        <v>2</v>
      </c>
      <c r="D17" s="46">
        <v>0</v>
      </c>
      <c r="E17" s="46">
        <v>2</v>
      </c>
      <c r="F17" s="46">
        <v>1</v>
      </c>
      <c r="G17" s="46">
        <v>0</v>
      </c>
      <c r="H17" s="46">
        <v>3</v>
      </c>
      <c r="I17" s="47">
        <v>3</v>
      </c>
      <c r="J17" s="47">
        <v>1</v>
      </c>
      <c r="K17" s="47">
        <v>1</v>
      </c>
      <c r="L17" s="47">
        <v>1</v>
      </c>
      <c r="M17" s="47">
        <v>2</v>
      </c>
      <c r="N17" s="47">
        <v>2</v>
      </c>
      <c r="O17" s="47">
        <f>SUM(C17:N17)</f>
        <v>18</v>
      </c>
      <c r="P17" s="48">
        <f>O17*200000/Q17</f>
        <v>6.64366531310598E-2</v>
      </c>
      <c r="Q17" s="7">
        <f t="shared" si="1"/>
        <v>54186956</v>
      </c>
      <c r="R17" s="10"/>
    </row>
    <row r="18" spans="1:18" ht="16.5" customHeight="1" x14ac:dyDescent="0.25">
      <c r="A18" s="56">
        <v>13</v>
      </c>
      <c r="B18" s="167">
        <v>2024</v>
      </c>
      <c r="C18" s="165">
        <v>1</v>
      </c>
      <c r="D18" s="165">
        <v>2</v>
      </c>
      <c r="E18" s="165">
        <v>0</v>
      </c>
      <c r="F18" s="165">
        <v>0</v>
      </c>
      <c r="G18" s="165">
        <v>3</v>
      </c>
      <c r="H18" s="165">
        <v>1</v>
      </c>
      <c r="I18" s="44">
        <v>4</v>
      </c>
      <c r="J18" s="44">
        <v>0</v>
      </c>
      <c r="K18" s="44">
        <v>2</v>
      </c>
      <c r="L18" s="44">
        <v>0</v>
      </c>
      <c r="M18" s="166">
        <v>1</v>
      </c>
      <c r="N18" s="44">
        <v>3</v>
      </c>
      <c r="O18" s="165">
        <f>SUM(C18:N18)</f>
        <v>17</v>
      </c>
      <c r="P18" s="96">
        <f>O18*200000/Q18</f>
        <v>5.8655526992997496E-2</v>
      </c>
      <c r="Q18" s="54">
        <f t="shared" si="1"/>
        <v>57965552</v>
      </c>
      <c r="R18" s="10"/>
    </row>
    <row r="19" spans="1:18" ht="16.5" customHeight="1" x14ac:dyDescent="0.25">
      <c r="A19" s="56">
        <v>14</v>
      </c>
      <c r="B19" s="160" t="s">
        <v>19</v>
      </c>
      <c r="C19" s="165">
        <v>0</v>
      </c>
      <c r="D19" s="165">
        <v>1</v>
      </c>
      <c r="E19" s="165">
        <v>0</v>
      </c>
      <c r="F19" s="168"/>
      <c r="G19" s="168"/>
      <c r="H19" s="168"/>
      <c r="I19" s="169"/>
      <c r="J19" s="169"/>
      <c r="K19" s="169"/>
      <c r="L19" s="169"/>
      <c r="M19" s="170"/>
      <c r="N19" s="169"/>
      <c r="O19" s="165">
        <f>SUM(C19:E19)</f>
        <v>1</v>
      </c>
      <c r="P19" s="173">
        <f t="shared" ref="P19:P20" si="3">O19*200000/Q19</f>
        <v>1.405416686723134E-2</v>
      </c>
      <c r="Q19" s="7">
        <f>SUM(C33:E33)</f>
        <v>14230655</v>
      </c>
      <c r="R19" s="10"/>
    </row>
    <row r="20" spans="1:18" ht="16.5" customHeight="1" x14ac:dyDescent="0.25">
      <c r="A20" s="56">
        <v>15</v>
      </c>
      <c r="B20" s="160" t="s">
        <v>21</v>
      </c>
      <c r="C20" s="168"/>
      <c r="D20" s="168"/>
      <c r="E20" s="168"/>
      <c r="F20" s="161">
        <v>3</v>
      </c>
      <c r="G20" s="161">
        <v>0</v>
      </c>
      <c r="H20" s="162">
        <v>1</v>
      </c>
      <c r="I20" s="169"/>
      <c r="J20" s="169"/>
      <c r="K20" s="169"/>
      <c r="L20" s="169"/>
      <c r="M20" s="170"/>
      <c r="N20" s="169"/>
      <c r="O20" s="165">
        <f>SUM(F20:H20)</f>
        <v>4</v>
      </c>
      <c r="P20" s="174">
        <f t="shared" si="3"/>
        <v>5.3032687492426268E-2</v>
      </c>
      <c r="Q20" s="7">
        <f>SUM(F33:H33)</f>
        <v>15085036</v>
      </c>
      <c r="R20" s="10"/>
    </row>
    <row r="21" spans="1:18" ht="16.5" customHeight="1" x14ac:dyDescent="0.25">
      <c r="A21" s="27">
        <v>16</v>
      </c>
      <c r="B21" s="55" t="s">
        <v>22</v>
      </c>
      <c r="C21" s="161">
        <v>0</v>
      </c>
      <c r="D21" s="161">
        <v>1</v>
      </c>
      <c r="E21" s="161">
        <v>0</v>
      </c>
      <c r="F21" s="161">
        <v>3</v>
      </c>
      <c r="G21" s="161">
        <v>0</v>
      </c>
      <c r="H21" s="162">
        <v>1</v>
      </c>
      <c r="I21" s="171"/>
      <c r="J21" s="171"/>
      <c r="K21" s="171"/>
      <c r="L21" s="171"/>
      <c r="M21" s="172"/>
      <c r="N21" s="171"/>
      <c r="O21" s="161">
        <f>SUM(C21:N21)</f>
        <v>5</v>
      </c>
      <c r="P21" s="163">
        <f>O21*200000/Q21</f>
        <v>3.4111425175002701E-2</v>
      </c>
      <c r="Q21" s="164">
        <f t="shared" ref="Q21" si="4">SUM(C33:N33)</f>
        <v>29315691</v>
      </c>
      <c r="R21" s="10"/>
    </row>
    <row r="22" spans="1:18" ht="14.25" customHeight="1" x14ac:dyDescent="0.25">
      <c r="A22" s="8"/>
    </row>
    <row r="23" spans="1:18" x14ac:dyDescent="0.25">
      <c r="A23" s="8"/>
      <c r="B23" s="3" t="s">
        <v>30</v>
      </c>
    </row>
    <row r="24" spans="1:18" x14ac:dyDescent="0.25">
      <c r="B24" s="9" t="s">
        <v>31</v>
      </c>
      <c r="C24" s="4" t="s">
        <v>6</v>
      </c>
      <c r="D24" s="4" t="s">
        <v>7</v>
      </c>
      <c r="E24" s="4" t="s">
        <v>8</v>
      </c>
      <c r="F24" s="4" t="s">
        <v>9</v>
      </c>
      <c r="G24" s="4" t="s">
        <v>10</v>
      </c>
      <c r="H24" s="4" t="s">
        <v>11</v>
      </c>
      <c r="I24" s="4" t="s">
        <v>12</v>
      </c>
      <c r="J24" s="4" t="s">
        <v>13</v>
      </c>
      <c r="K24" s="4" t="s">
        <v>14</v>
      </c>
      <c r="L24" s="4" t="s">
        <v>15</v>
      </c>
      <c r="M24" s="4" t="s">
        <v>16</v>
      </c>
      <c r="N24" s="4" t="s">
        <v>17</v>
      </c>
    </row>
    <row r="25" spans="1:18" x14ac:dyDescent="0.25">
      <c r="B25" s="6">
        <v>2017</v>
      </c>
      <c r="C25" s="7">
        <v>3896331.57</v>
      </c>
      <c r="D25" s="7">
        <v>3771980.48</v>
      </c>
      <c r="E25" s="7">
        <v>4333832.8499999996</v>
      </c>
      <c r="F25" s="7">
        <v>3765547.81</v>
      </c>
      <c r="G25" s="7">
        <v>4251370.3499999996</v>
      </c>
      <c r="H25" s="7">
        <v>4004975.57</v>
      </c>
      <c r="I25" s="7">
        <v>3517754.81</v>
      </c>
      <c r="J25" s="7">
        <v>4135723.16</v>
      </c>
      <c r="K25" s="7">
        <v>3745093.14</v>
      </c>
      <c r="L25" s="7">
        <v>4308181.43</v>
      </c>
      <c r="M25" s="7">
        <v>3687157</v>
      </c>
      <c r="N25" s="7">
        <v>3441935.56</v>
      </c>
      <c r="Q25" s="10"/>
    </row>
    <row r="26" spans="1:18" x14ac:dyDescent="0.25">
      <c r="B26" s="6">
        <v>2018</v>
      </c>
      <c r="C26" s="7">
        <v>3598157.87</v>
      </c>
      <c r="D26" s="7">
        <v>3610153.49</v>
      </c>
      <c r="E26" s="7">
        <v>4120015.4299999988</v>
      </c>
      <c r="F26" s="7">
        <v>3755744.2600000016</v>
      </c>
      <c r="G26" s="7">
        <v>3963224.7799999975</v>
      </c>
      <c r="H26" s="7">
        <v>3745561.0900000036</v>
      </c>
      <c r="I26" s="7">
        <v>3670274.59</v>
      </c>
      <c r="J26" s="7">
        <v>4221669.3199999966</v>
      </c>
      <c r="K26" s="7">
        <v>3549021.0600000024</v>
      </c>
      <c r="L26" s="7">
        <v>4264909.450000003</v>
      </c>
      <c r="M26" s="7">
        <v>4117251.1099999994</v>
      </c>
      <c r="N26" s="7">
        <v>3297828.8799999952</v>
      </c>
      <c r="Q26" s="10"/>
    </row>
    <row r="27" spans="1:18" x14ac:dyDescent="0.25">
      <c r="B27" s="6">
        <v>2019</v>
      </c>
      <c r="C27" s="7">
        <v>3707482.95</v>
      </c>
      <c r="D27" s="7">
        <v>3823634.6799999997</v>
      </c>
      <c r="E27" s="7">
        <v>3939981.6900000004</v>
      </c>
      <c r="F27" s="7">
        <v>3934897.6099999994</v>
      </c>
      <c r="G27" s="7">
        <v>3955217.5199999996</v>
      </c>
      <c r="H27" s="7">
        <v>3654568.9600000009</v>
      </c>
      <c r="I27" s="7">
        <v>3867270.5100000016</v>
      </c>
      <c r="J27" s="7">
        <v>3984533.7199999988</v>
      </c>
      <c r="K27" s="7">
        <v>3793849.1499999985</v>
      </c>
      <c r="L27" s="7">
        <v>4686374.2599999979</v>
      </c>
      <c r="M27" s="7">
        <v>3595922.3800000027</v>
      </c>
      <c r="N27" s="7">
        <v>3740862.1300000027</v>
      </c>
      <c r="Q27" s="10"/>
    </row>
    <row r="28" spans="1:18" x14ac:dyDescent="0.25">
      <c r="B28" s="6">
        <v>2020</v>
      </c>
      <c r="C28" s="7">
        <v>3673876.02</v>
      </c>
      <c r="D28" s="7">
        <v>3681168.9</v>
      </c>
      <c r="E28" s="7">
        <v>4145233.8800000008</v>
      </c>
      <c r="F28" s="7">
        <v>4038425.5699999984</v>
      </c>
      <c r="G28" s="7">
        <v>3761387.1580000017</v>
      </c>
      <c r="H28" s="7">
        <v>4256321.7219999991</v>
      </c>
      <c r="I28" s="7">
        <v>4421339.1700000018</v>
      </c>
      <c r="J28" s="7">
        <v>4334462.68</v>
      </c>
      <c r="K28" s="7">
        <v>4573318.3599999994</v>
      </c>
      <c r="L28" s="7">
        <v>4882417.8999999985</v>
      </c>
      <c r="M28" s="7">
        <v>3694751.4600000009</v>
      </c>
      <c r="N28" s="7">
        <v>4209661.7990000024</v>
      </c>
      <c r="Q28" s="10"/>
    </row>
    <row r="29" spans="1:18" x14ac:dyDescent="0.25">
      <c r="B29" s="6">
        <v>2021</v>
      </c>
      <c r="C29" s="7">
        <v>3839471.5500000003</v>
      </c>
      <c r="D29" s="7">
        <v>4020853.9999999995</v>
      </c>
      <c r="E29" s="7">
        <v>4883960.6100000003</v>
      </c>
      <c r="F29" s="7">
        <v>4466083.3999999985</v>
      </c>
      <c r="G29" s="7">
        <v>4094847.3200000003</v>
      </c>
      <c r="H29" s="7">
        <v>4471078.07</v>
      </c>
      <c r="I29" s="7">
        <v>4233634.9400000013</v>
      </c>
      <c r="J29" s="7">
        <v>4554240.799999997</v>
      </c>
      <c r="K29" s="7">
        <v>4353125.450000003</v>
      </c>
      <c r="L29" s="7">
        <v>4468464.8500000015</v>
      </c>
      <c r="M29" s="7">
        <v>3940191.7100000009</v>
      </c>
      <c r="N29" s="7">
        <v>4551618</v>
      </c>
    </row>
    <row r="30" spans="1:18" x14ac:dyDescent="0.25">
      <c r="B30" s="6">
        <v>2022</v>
      </c>
      <c r="C30" s="24">
        <v>3979523</v>
      </c>
      <c r="D30" s="24">
        <v>3956928</v>
      </c>
      <c r="E30" s="24">
        <v>4904881</v>
      </c>
      <c r="F30" s="24">
        <v>4401608</v>
      </c>
      <c r="G30" s="24">
        <v>4469137</v>
      </c>
      <c r="H30" s="24">
        <v>4307925</v>
      </c>
      <c r="I30" s="7">
        <v>3926194</v>
      </c>
      <c r="J30" s="7">
        <v>4691017</v>
      </c>
      <c r="K30" s="7">
        <v>4362886</v>
      </c>
      <c r="L30" s="7">
        <v>4413172</v>
      </c>
      <c r="M30" s="7">
        <v>4020005</v>
      </c>
      <c r="N30" s="7">
        <v>4038914</v>
      </c>
    </row>
    <row r="31" spans="1:18" x14ac:dyDescent="0.25">
      <c r="B31" s="25">
        <v>2023</v>
      </c>
      <c r="C31" s="35">
        <v>4579056</v>
      </c>
      <c r="D31" s="35">
        <v>4113526</v>
      </c>
      <c r="E31" s="35">
        <v>5275478</v>
      </c>
      <c r="F31" s="38">
        <v>4094301</v>
      </c>
      <c r="G31" s="38">
        <v>4596734</v>
      </c>
      <c r="H31" s="38">
        <v>4394232</v>
      </c>
      <c r="I31" s="7">
        <v>4144950</v>
      </c>
      <c r="J31" s="7">
        <v>4843326</v>
      </c>
      <c r="K31" s="7">
        <v>4497490</v>
      </c>
      <c r="L31" s="7">
        <v>5048984</v>
      </c>
      <c r="M31" s="7">
        <v>4487642</v>
      </c>
      <c r="N31" s="7">
        <v>4111237</v>
      </c>
    </row>
    <row r="32" spans="1:18" x14ac:dyDescent="0.25">
      <c r="B32" s="50">
        <v>2024</v>
      </c>
      <c r="C32" s="51">
        <v>4498410</v>
      </c>
      <c r="D32" s="52">
        <v>4814835</v>
      </c>
      <c r="E32" s="52">
        <v>4933224</v>
      </c>
      <c r="F32" s="52">
        <v>5125676</v>
      </c>
      <c r="G32" s="52">
        <v>5108311</v>
      </c>
      <c r="H32" s="53">
        <v>4324917</v>
      </c>
      <c r="I32" s="54">
        <v>5068417</v>
      </c>
      <c r="J32" s="54">
        <v>5017089</v>
      </c>
      <c r="K32" s="54">
        <v>4653968</v>
      </c>
      <c r="L32" s="54">
        <v>5422608</v>
      </c>
      <c r="M32" s="54">
        <v>4302189</v>
      </c>
      <c r="N32" s="54">
        <v>4695908</v>
      </c>
    </row>
    <row r="33" spans="2:18" x14ac:dyDescent="0.25">
      <c r="B33" s="26">
        <v>2025</v>
      </c>
      <c r="C33" s="147">
        <v>4599297</v>
      </c>
      <c r="D33" s="92">
        <v>4557938</v>
      </c>
      <c r="E33" s="93">
        <v>5073420</v>
      </c>
      <c r="F33" s="147">
        <v>5307928</v>
      </c>
      <c r="G33" s="147">
        <v>5057382</v>
      </c>
      <c r="H33" s="147">
        <v>4719726</v>
      </c>
      <c r="I33" s="144"/>
      <c r="J33" s="144"/>
      <c r="K33" s="144"/>
      <c r="L33" s="144"/>
      <c r="M33" s="144"/>
      <c r="N33" s="144"/>
    </row>
    <row r="36" spans="2:18" x14ac:dyDescent="0.25">
      <c r="B36" s="148" t="s">
        <v>32</v>
      </c>
    </row>
    <row r="37" spans="2:18" x14ac:dyDescent="0.25">
      <c r="B37" s="141" t="s">
        <v>33</v>
      </c>
    </row>
    <row r="38" spans="2:18" x14ac:dyDescent="0.25">
      <c r="B38" s="141" t="s">
        <v>34</v>
      </c>
    </row>
    <row r="39" spans="2:18" s="141" customFormat="1" ht="33.75" customHeight="1" x14ac:dyDescent="0.25">
      <c r="B39" s="181" t="s">
        <v>35</v>
      </c>
      <c r="C39" s="181"/>
      <c r="D39" s="181"/>
      <c r="E39" s="181"/>
      <c r="F39" s="181"/>
      <c r="G39" s="181"/>
      <c r="H39" s="181"/>
      <c r="I39" s="181"/>
      <c r="J39" s="181"/>
      <c r="K39" s="181"/>
      <c r="L39" s="181"/>
      <c r="M39" s="181"/>
      <c r="N39" s="181"/>
      <c r="O39" s="181"/>
      <c r="P39" s="181"/>
      <c r="Q39" s="181"/>
      <c r="R39" s="181"/>
    </row>
    <row r="40" spans="2:18" x14ac:dyDescent="0.25">
      <c r="B40" s="3" t="s">
        <v>23</v>
      </c>
    </row>
    <row r="41" spans="2:18" x14ac:dyDescent="0.25">
      <c r="B41" s="176" t="s">
        <v>24</v>
      </c>
      <c r="C41" s="176"/>
      <c r="D41" s="176"/>
    </row>
  </sheetData>
  <mergeCells count="6">
    <mergeCell ref="B41:D41"/>
    <mergeCell ref="A1:O1"/>
    <mergeCell ref="A2:O2"/>
    <mergeCell ref="A3:O3"/>
    <mergeCell ref="A4:O4"/>
    <mergeCell ref="B39:R39"/>
  </mergeCells>
  <pageMargins left="0.7" right="0.7" top="0.75" bottom="0.75" header="0.3" footer="0.3"/>
  <pageSetup scale="7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DF658-0A15-4DFC-BCA2-375A96494B8C}">
  <dimension ref="A1:L98"/>
  <sheetViews>
    <sheetView showGridLines="0" zoomScaleNormal="100" workbookViewId="0">
      <pane xSplit="1" ySplit="2" topLeftCell="B84" activePane="bottomRight" state="frozenSplit"/>
      <selection pane="topRight" activeCell="B1" sqref="B1:H1048576"/>
      <selection pane="bottomLeft" activeCell="B1" sqref="B1:H1048576"/>
      <selection pane="bottomRight" sqref="A1:J1"/>
    </sheetView>
  </sheetViews>
  <sheetFormatPr defaultColWidth="9.140625" defaultRowHeight="24" customHeight="1" x14ac:dyDescent="0.2"/>
  <cols>
    <col min="1" max="1" width="27.28515625" style="15" customWidth="1"/>
    <col min="2" max="2" width="11.42578125" style="71" customWidth="1"/>
    <col min="3" max="3" width="12.28515625" style="15" bestFit="1" customWidth="1"/>
    <col min="4" max="4" width="13.28515625" style="15" customWidth="1"/>
    <col min="5" max="5" width="18.7109375" style="103" bestFit="1" customWidth="1"/>
    <col min="6" max="6" width="13.85546875" style="15" customWidth="1"/>
    <col min="7" max="7" width="17.42578125" style="15" bestFit="1" customWidth="1"/>
    <col min="8" max="8" width="13.42578125" style="15" bestFit="1" customWidth="1"/>
    <col min="9" max="9" width="15.140625" style="15" customWidth="1"/>
    <col min="10" max="10" width="24.42578125" style="15" customWidth="1"/>
    <col min="11" max="11" width="4.7109375" style="15" customWidth="1"/>
    <col min="12" max="16384" width="9.140625" style="15"/>
  </cols>
  <sheetData>
    <row r="1" spans="1:12" ht="24" customHeight="1" x14ac:dyDescent="0.2">
      <c r="A1" s="183" t="s">
        <v>36</v>
      </c>
      <c r="B1" s="183"/>
      <c r="C1" s="183"/>
      <c r="D1" s="183"/>
      <c r="E1" s="183"/>
      <c r="F1" s="183"/>
      <c r="G1" s="183"/>
      <c r="H1" s="183"/>
      <c r="I1" s="183"/>
      <c r="J1" s="183"/>
    </row>
    <row r="2" spans="1:12" s="13" customFormat="1" ht="24" customHeight="1" x14ac:dyDescent="0.2">
      <c r="A2" s="17" t="s">
        <v>37</v>
      </c>
      <c r="B2" s="86" t="s">
        <v>38</v>
      </c>
      <c r="C2" s="17" t="s">
        <v>39</v>
      </c>
      <c r="D2" s="17" t="s">
        <v>40</v>
      </c>
      <c r="E2" s="18" t="s">
        <v>41</v>
      </c>
      <c r="F2" s="17" t="s">
        <v>42</v>
      </c>
      <c r="G2" s="18" t="s">
        <v>43</v>
      </c>
      <c r="H2" s="18" t="s">
        <v>44</v>
      </c>
      <c r="I2" s="20" t="s">
        <v>45</v>
      </c>
      <c r="J2" s="20" t="s">
        <v>46</v>
      </c>
    </row>
    <row r="3" spans="1:12" s="13" customFormat="1" ht="24" customHeight="1" x14ac:dyDescent="0.2">
      <c r="A3" s="106" t="s">
        <v>47</v>
      </c>
      <c r="B3" s="134">
        <v>42747</v>
      </c>
      <c r="C3" s="105">
        <v>10061166</v>
      </c>
      <c r="D3" s="106" t="s">
        <v>48</v>
      </c>
      <c r="E3" s="107" t="s">
        <v>49</v>
      </c>
      <c r="F3" s="108" t="s">
        <v>50</v>
      </c>
      <c r="G3" s="106" t="s">
        <v>51</v>
      </c>
      <c r="H3" s="108" t="s">
        <v>52</v>
      </c>
      <c r="I3" s="19" t="s">
        <v>53</v>
      </c>
      <c r="J3" s="19" t="s">
        <v>54</v>
      </c>
      <c r="L3" s="13">
        <f>COUNTIF(J3:J94, "bone fracture*")</f>
        <v>49</v>
      </c>
    </row>
    <row r="4" spans="1:12" s="13" customFormat="1" ht="24" customHeight="1" x14ac:dyDescent="0.2">
      <c r="A4" s="110" t="s">
        <v>55</v>
      </c>
      <c r="B4" s="135">
        <v>42758</v>
      </c>
      <c r="C4" s="109">
        <v>10061349</v>
      </c>
      <c r="D4" s="110" t="s">
        <v>56</v>
      </c>
      <c r="E4" s="111" t="s">
        <v>49</v>
      </c>
      <c r="F4" s="112" t="s">
        <v>57</v>
      </c>
      <c r="G4" s="110" t="s">
        <v>58</v>
      </c>
      <c r="H4" s="112" t="s">
        <v>59</v>
      </c>
      <c r="I4" s="16" t="s">
        <v>53</v>
      </c>
      <c r="J4" s="16" t="s">
        <v>60</v>
      </c>
    </row>
    <row r="5" spans="1:12" s="13" customFormat="1" ht="24.75" customHeight="1" x14ac:dyDescent="0.2">
      <c r="A5" s="110" t="s">
        <v>47</v>
      </c>
      <c r="B5" s="135">
        <v>42793</v>
      </c>
      <c r="C5" s="109">
        <v>10062366</v>
      </c>
      <c r="D5" s="110" t="s">
        <v>61</v>
      </c>
      <c r="E5" s="111" t="s">
        <v>49</v>
      </c>
      <c r="F5" s="112" t="s">
        <v>62</v>
      </c>
      <c r="G5" s="110" t="s">
        <v>63</v>
      </c>
      <c r="H5" s="112" t="s">
        <v>64</v>
      </c>
      <c r="I5" s="16" t="s">
        <v>53</v>
      </c>
      <c r="J5" s="16" t="s">
        <v>60</v>
      </c>
    </row>
    <row r="6" spans="1:12" s="13" customFormat="1" ht="24" customHeight="1" x14ac:dyDescent="0.2">
      <c r="A6" s="110" t="s">
        <v>47</v>
      </c>
      <c r="B6" s="135">
        <v>42821</v>
      </c>
      <c r="C6" s="109">
        <v>10062963</v>
      </c>
      <c r="D6" s="110" t="s">
        <v>65</v>
      </c>
      <c r="E6" s="111" t="s">
        <v>66</v>
      </c>
      <c r="F6" s="112" t="s">
        <v>57</v>
      </c>
      <c r="G6" s="110" t="s">
        <v>67</v>
      </c>
      <c r="H6" s="112" t="s">
        <v>68</v>
      </c>
      <c r="I6" s="16" t="s">
        <v>53</v>
      </c>
      <c r="J6" s="16" t="s">
        <v>69</v>
      </c>
    </row>
    <row r="7" spans="1:12" s="13" customFormat="1" ht="24" customHeight="1" x14ac:dyDescent="0.2">
      <c r="A7" s="110" t="s">
        <v>47</v>
      </c>
      <c r="B7" s="135">
        <v>42828</v>
      </c>
      <c r="C7" s="109">
        <v>10063172</v>
      </c>
      <c r="D7" s="110" t="s">
        <v>70</v>
      </c>
      <c r="E7" s="111" t="s">
        <v>49</v>
      </c>
      <c r="F7" s="112" t="s">
        <v>57</v>
      </c>
      <c r="G7" s="110" t="s">
        <v>71</v>
      </c>
      <c r="H7" s="112" t="s">
        <v>52</v>
      </c>
      <c r="I7" s="16" t="s">
        <v>53</v>
      </c>
      <c r="J7" s="16" t="s">
        <v>72</v>
      </c>
    </row>
    <row r="8" spans="1:12" s="13" customFormat="1" ht="24" customHeight="1" x14ac:dyDescent="0.2">
      <c r="A8" s="114" t="s">
        <v>73</v>
      </c>
      <c r="B8" s="136">
        <v>42843</v>
      </c>
      <c r="C8" s="113">
        <v>10063522</v>
      </c>
      <c r="D8" s="114" t="s">
        <v>74</v>
      </c>
      <c r="E8" s="115" t="s">
        <v>66</v>
      </c>
      <c r="F8" s="116" t="s">
        <v>62</v>
      </c>
      <c r="G8" s="114" t="s">
        <v>58</v>
      </c>
      <c r="H8" s="116" t="s">
        <v>75</v>
      </c>
      <c r="I8" s="16" t="s">
        <v>53</v>
      </c>
      <c r="J8" s="16" t="s">
        <v>76</v>
      </c>
    </row>
    <row r="9" spans="1:12" s="13" customFormat="1" ht="24" customHeight="1" x14ac:dyDescent="0.2">
      <c r="A9" s="114" t="s">
        <v>55</v>
      </c>
      <c r="B9" s="136">
        <v>42872</v>
      </c>
      <c r="C9" s="113">
        <v>10064170</v>
      </c>
      <c r="D9" s="114" t="s">
        <v>77</v>
      </c>
      <c r="E9" s="115" t="s">
        <v>66</v>
      </c>
      <c r="F9" s="116" t="s">
        <v>57</v>
      </c>
      <c r="G9" s="114" t="s">
        <v>78</v>
      </c>
      <c r="H9" s="116" t="s">
        <v>68</v>
      </c>
      <c r="I9" s="16" t="s">
        <v>53</v>
      </c>
      <c r="J9" s="16" t="s">
        <v>69</v>
      </c>
    </row>
    <row r="10" spans="1:12" s="13" customFormat="1" ht="24" customHeight="1" x14ac:dyDescent="0.2">
      <c r="A10" s="110" t="s">
        <v>47</v>
      </c>
      <c r="B10" s="135">
        <v>42899</v>
      </c>
      <c r="C10" s="109">
        <v>10064772</v>
      </c>
      <c r="D10" s="110" t="s">
        <v>79</v>
      </c>
      <c r="E10" s="111" t="s">
        <v>49</v>
      </c>
      <c r="F10" s="112" t="s">
        <v>50</v>
      </c>
      <c r="G10" s="110" t="s">
        <v>80</v>
      </c>
      <c r="H10" s="112" t="s">
        <v>81</v>
      </c>
      <c r="I10" s="16" t="s">
        <v>53</v>
      </c>
      <c r="J10" s="16" t="s">
        <v>60</v>
      </c>
    </row>
    <row r="11" spans="1:12" s="13" customFormat="1" ht="24" customHeight="1" x14ac:dyDescent="0.2">
      <c r="A11" s="110" t="s">
        <v>82</v>
      </c>
      <c r="B11" s="135">
        <v>42940</v>
      </c>
      <c r="C11" s="109">
        <v>10065734</v>
      </c>
      <c r="D11" s="110" t="s">
        <v>83</v>
      </c>
      <c r="E11" s="111" t="s">
        <v>49</v>
      </c>
      <c r="F11" s="112" t="s">
        <v>57</v>
      </c>
      <c r="G11" s="110" t="s">
        <v>84</v>
      </c>
      <c r="H11" s="112" t="s">
        <v>75</v>
      </c>
      <c r="I11" s="16" t="s">
        <v>53</v>
      </c>
      <c r="J11" s="16" t="s">
        <v>60</v>
      </c>
    </row>
    <row r="12" spans="1:12" s="13" customFormat="1" ht="24" customHeight="1" x14ac:dyDescent="0.2">
      <c r="A12" s="114" t="s">
        <v>47</v>
      </c>
      <c r="B12" s="136">
        <v>43024</v>
      </c>
      <c r="C12" s="113">
        <v>10067696</v>
      </c>
      <c r="D12" s="114" t="s">
        <v>85</v>
      </c>
      <c r="E12" s="115" t="s">
        <v>66</v>
      </c>
      <c r="F12" s="116" t="s">
        <v>57</v>
      </c>
      <c r="G12" s="114" t="s">
        <v>86</v>
      </c>
      <c r="H12" s="116" t="s">
        <v>87</v>
      </c>
      <c r="I12" s="16" t="s">
        <v>53</v>
      </c>
      <c r="J12" s="16" t="s">
        <v>60</v>
      </c>
    </row>
    <row r="13" spans="1:12" s="13" customFormat="1" ht="24" customHeight="1" x14ac:dyDescent="0.2">
      <c r="A13" s="118" t="s">
        <v>55</v>
      </c>
      <c r="B13" s="137">
        <v>43179</v>
      </c>
      <c r="C13" s="117">
        <v>10070838</v>
      </c>
      <c r="D13" s="118" t="s">
        <v>88</v>
      </c>
      <c r="E13" s="119" t="s">
        <v>49</v>
      </c>
      <c r="F13" s="120" t="s">
        <v>57</v>
      </c>
      <c r="G13" s="118" t="s">
        <v>58</v>
      </c>
      <c r="H13" s="120" t="s">
        <v>59</v>
      </c>
      <c r="I13" s="22" t="s">
        <v>53</v>
      </c>
      <c r="J13" s="22" t="s">
        <v>60</v>
      </c>
      <c r="K13" s="15"/>
    </row>
    <row r="14" spans="1:12" ht="24" customHeight="1" x14ac:dyDescent="0.2">
      <c r="A14" s="118" t="s">
        <v>55</v>
      </c>
      <c r="B14" s="137">
        <v>43193</v>
      </c>
      <c r="C14" s="117">
        <v>10071287</v>
      </c>
      <c r="D14" s="118" t="s">
        <v>89</v>
      </c>
      <c r="E14" s="119" t="s">
        <v>49</v>
      </c>
      <c r="F14" s="120" t="s">
        <v>50</v>
      </c>
      <c r="G14" s="118" t="s">
        <v>58</v>
      </c>
      <c r="H14" s="120" t="s">
        <v>87</v>
      </c>
      <c r="I14" s="22" t="s">
        <v>53</v>
      </c>
      <c r="J14" s="22" t="s">
        <v>90</v>
      </c>
    </row>
    <row r="15" spans="1:12" ht="24" customHeight="1" x14ac:dyDescent="0.2">
      <c r="A15" s="118" t="s">
        <v>47</v>
      </c>
      <c r="B15" s="137">
        <v>43218</v>
      </c>
      <c r="C15" s="117">
        <v>10071761</v>
      </c>
      <c r="D15" s="118" t="s">
        <v>91</v>
      </c>
      <c r="E15" s="119" t="s">
        <v>92</v>
      </c>
      <c r="F15" s="120" t="s">
        <v>57</v>
      </c>
      <c r="G15" s="118" t="s">
        <v>58</v>
      </c>
      <c r="H15" s="120" t="s">
        <v>75</v>
      </c>
      <c r="I15" s="22" t="s">
        <v>53</v>
      </c>
      <c r="J15" s="22" t="s">
        <v>93</v>
      </c>
    </row>
    <row r="16" spans="1:12" ht="24" customHeight="1" x14ac:dyDescent="0.2">
      <c r="A16" s="114" t="s">
        <v>47</v>
      </c>
      <c r="B16" s="136">
        <v>43286</v>
      </c>
      <c r="C16" s="113">
        <v>10073132</v>
      </c>
      <c r="D16" s="114" t="s">
        <v>94</v>
      </c>
      <c r="E16" s="115" t="s">
        <v>49</v>
      </c>
      <c r="F16" s="116" t="s">
        <v>57</v>
      </c>
      <c r="G16" s="114" t="s">
        <v>95</v>
      </c>
      <c r="H16" s="116" t="s">
        <v>96</v>
      </c>
      <c r="I16" s="16" t="s">
        <v>53</v>
      </c>
      <c r="J16" s="16" t="s">
        <v>97</v>
      </c>
      <c r="K16" s="13"/>
    </row>
    <row r="17" spans="1:10" ht="24" customHeight="1" x14ac:dyDescent="0.2">
      <c r="A17" s="114" t="s">
        <v>82</v>
      </c>
      <c r="B17" s="136">
        <v>43294</v>
      </c>
      <c r="C17" s="113">
        <v>10073390</v>
      </c>
      <c r="D17" s="114" t="s">
        <v>98</v>
      </c>
      <c r="E17" s="115" t="s">
        <v>66</v>
      </c>
      <c r="F17" s="116" t="s">
        <v>50</v>
      </c>
      <c r="G17" s="114" t="s">
        <v>99</v>
      </c>
      <c r="H17" s="116" t="s">
        <v>52</v>
      </c>
      <c r="I17" s="16" t="s">
        <v>53</v>
      </c>
      <c r="J17" s="16" t="s">
        <v>60</v>
      </c>
    </row>
    <row r="18" spans="1:10" ht="24" customHeight="1" x14ac:dyDescent="0.2">
      <c r="A18" s="122" t="s">
        <v>55</v>
      </c>
      <c r="B18" s="138">
        <v>43316</v>
      </c>
      <c r="C18" s="121">
        <v>10073840</v>
      </c>
      <c r="D18" s="122" t="s">
        <v>100</v>
      </c>
      <c r="E18" s="123" t="s">
        <v>66</v>
      </c>
      <c r="F18" s="124" t="s">
        <v>62</v>
      </c>
      <c r="G18" s="122" t="s">
        <v>58</v>
      </c>
      <c r="H18" s="124" t="s">
        <v>75</v>
      </c>
      <c r="I18" s="19" t="s">
        <v>53</v>
      </c>
      <c r="J18" s="19" t="s">
        <v>93</v>
      </c>
    </row>
    <row r="19" spans="1:10" ht="24" customHeight="1" x14ac:dyDescent="0.2">
      <c r="A19" s="114" t="s">
        <v>55</v>
      </c>
      <c r="B19" s="136">
        <v>43334</v>
      </c>
      <c r="C19" s="113">
        <v>10081553</v>
      </c>
      <c r="D19" s="129" t="s">
        <v>101</v>
      </c>
      <c r="E19" s="115" t="s">
        <v>66</v>
      </c>
      <c r="F19" s="143" t="s">
        <v>101</v>
      </c>
      <c r="G19" s="114" t="s">
        <v>102</v>
      </c>
      <c r="H19" s="116" t="s">
        <v>81</v>
      </c>
      <c r="I19" s="16" t="s">
        <v>53</v>
      </c>
      <c r="J19" s="16" t="s">
        <v>97</v>
      </c>
    </row>
    <row r="20" spans="1:10" ht="24" customHeight="1" x14ac:dyDescent="0.2">
      <c r="A20" s="110" t="s">
        <v>103</v>
      </c>
      <c r="B20" s="135">
        <v>43336</v>
      </c>
      <c r="C20" s="109">
        <v>10074190</v>
      </c>
      <c r="D20" s="110" t="s">
        <v>104</v>
      </c>
      <c r="E20" s="111" t="s">
        <v>66</v>
      </c>
      <c r="F20" s="112" t="s">
        <v>57</v>
      </c>
      <c r="G20" s="110" t="s">
        <v>105</v>
      </c>
      <c r="H20" s="112" t="s">
        <v>68</v>
      </c>
      <c r="I20" s="16" t="s">
        <v>53</v>
      </c>
      <c r="J20" s="16" t="s">
        <v>69</v>
      </c>
    </row>
    <row r="21" spans="1:10" ht="24" customHeight="1" x14ac:dyDescent="0.2">
      <c r="A21" s="110" t="s">
        <v>103</v>
      </c>
      <c r="B21" s="135">
        <v>43506</v>
      </c>
      <c r="C21" s="109">
        <v>10077562</v>
      </c>
      <c r="D21" s="125" t="s">
        <v>101</v>
      </c>
      <c r="E21" s="111" t="s">
        <v>66</v>
      </c>
      <c r="F21" s="112" t="s">
        <v>57</v>
      </c>
      <c r="G21" s="110" t="s">
        <v>58</v>
      </c>
      <c r="H21" s="112" t="s">
        <v>87</v>
      </c>
      <c r="I21" s="16" t="s">
        <v>53</v>
      </c>
      <c r="J21" s="16" t="s">
        <v>60</v>
      </c>
    </row>
    <row r="22" spans="1:10" ht="24" customHeight="1" x14ac:dyDescent="0.2">
      <c r="A22" s="110" t="s">
        <v>103</v>
      </c>
      <c r="B22" s="135">
        <v>43592</v>
      </c>
      <c r="C22" s="109">
        <v>10079351</v>
      </c>
      <c r="D22" s="125" t="s">
        <v>106</v>
      </c>
      <c r="E22" s="111" t="s">
        <v>49</v>
      </c>
      <c r="F22" s="112" t="s">
        <v>50</v>
      </c>
      <c r="G22" s="110" t="s">
        <v>107</v>
      </c>
      <c r="H22" s="112" t="s">
        <v>108</v>
      </c>
      <c r="I22" s="16" t="s">
        <v>53</v>
      </c>
      <c r="J22" s="16" t="s">
        <v>60</v>
      </c>
    </row>
    <row r="23" spans="1:10" ht="24" customHeight="1" x14ac:dyDescent="0.2">
      <c r="A23" s="114" t="s">
        <v>55</v>
      </c>
      <c r="B23" s="136">
        <v>43600</v>
      </c>
      <c r="C23" s="113">
        <v>10079761</v>
      </c>
      <c r="D23" s="118" t="s">
        <v>109</v>
      </c>
      <c r="E23" s="115" t="s">
        <v>66</v>
      </c>
      <c r="F23" s="116" t="s">
        <v>57</v>
      </c>
      <c r="G23" s="114" t="s">
        <v>110</v>
      </c>
      <c r="H23" s="116" t="s">
        <v>87</v>
      </c>
      <c r="I23" s="16" t="s">
        <v>53</v>
      </c>
      <c r="J23" s="16" t="s">
        <v>69</v>
      </c>
    </row>
    <row r="24" spans="1:10" ht="24" customHeight="1" x14ac:dyDescent="0.2">
      <c r="A24" s="110" t="s">
        <v>55</v>
      </c>
      <c r="B24" s="135">
        <v>43676</v>
      </c>
      <c r="C24" s="109">
        <v>10081091</v>
      </c>
      <c r="D24" s="125" t="s">
        <v>111</v>
      </c>
      <c r="E24" s="111" t="s">
        <v>66</v>
      </c>
      <c r="F24" s="112" t="s">
        <v>57</v>
      </c>
      <c r="G24" s="110" t="s">
        <v>112</v>
      </c>
      <c r="H24" s="112" t="s">
        <v>52</v>
      </c>
      <c r="I24" s="16" t="s">
        <v>53</v>
      </c>
      <c r="J24" s="16" t="s">
        <v>72</v>
      </c>
    </row>
    <row r="25" spans="1:10" ht="24" customHeight="1" x14ac:dyDescent="0.2">
      <c r="A25" s="114" t="s">
        <v>82</v>
      </c>
      <c r="B25" s="136">
        <v>43817</v>
      </c>
      <c r="C25" s="113">
        <v>10083715</v>
      </c>
      <c r="D25" s="118" t="s">
        <v>113</v>
      </c>
      <c r="E25" s="115" t="s">
        <v>49</v>
      </c>
      <c r="F25" s="116" t="s">
        <v>57</v>
      </c>
      <c r="G25" s="114" t="s">
        <v>114</v>
      </c>
      <c r="H25" s="116" t="s">
        <v>115</v>
      </c>
      <c r="I25" s="16" t="s">
        <v>53</v>
      </c>
      <c r="J25" s="16" t="s">
        <v>116</v>
      </c>
    </row>
    <row r="26" spans="1:10" ht="24" customHeight="1" x14ac:dyDescent="0.2">
      <c r="A26" s="114" t="s">
        <v>103</v>
      </c>
      <c r="B26" s="136">
        <v>43893</v>
      </c>
      <c r="C26" s="113">
        <v>10085034</v>
      </c>
      <c r="D26" s="114" t="s">
        <v>117</v>
      </c>
      <c r="E26" s="115" t="s">
        <v>49</v>
      </c>
      <c r="F26" s="116" t="s">
        <v>50</v>
      </c>
      <c r="G26" s="114" t="s">
        <v>118</v>
      </c>
      <c r="H26" s="116" t="s">
        <v>115</v>
      </c>
      <c r="I26" s="16" t="s">
        <v>53</v>
      </c>
      <c r="J26" s="16" t="s">
        <v>60</v>
      </c>
    </row>
    <row r="27" spans="1:10" ht="24" customHeight="1" x14ac:dyDescent="0.2">
      <c r="A27" s="114" t="s">
        <v>55</v>
      </c>
      <c r="B27" s="136">
        <v>43893</v>
      </c>
      <c r="C27" s="142">
        <v>10085101</v>
      </c>
      <c r="D27" s="114" t="s">
        <v>119</v>
      </c>
      <c r="E27" s="115" t="s">
        <v>49</v>
      </c>
      <c r="F27" s="116" t="s">
        <v>62</v>
      </c>
      <c r="G27" s="114" t="s">
        <v>120</v>
      </c>
      <c r="H27" s="116" t="s">
        <v>121</v>
      </c>
      <c r="I27" s="16" t="s">
        <v>53</v>
      </c>
      <c r="J27" s="16" t="s">
        <v>122</v>
      </c>
    </row>
    <row r="28" spans="1:10" ht="24" customHeight="1" x14ac:dyDescent="0.2">
      <c r="A28" s="114" t="s">
        <v>55</v>
      </c>
      <c r="B28" s="136">
        <v>43914</v>
      </c>
      <c r="C28" s="113">
        <v>10085410</v>
      </c>
      <c r="D28" s="114" t="s">
        <v>123</v>
      </c>
      <c r="E28" s="115" t="s">
        <v>49</v>
      </c>
      <c r="F28" s="116" t="s">
        <v>57</v>
      </c>
      <c r="G28" s="114" t="s">
        <v>124</v>
      </c>
      <c r="H28" s="116" t="s">
        <v>125</v>
      </c>
      <c r="I28" s="16" t="s">
        <v>53</v>
      </c>
      <c r="J28" s="16" t="s">
        <v>60</v>
      </c>
    </row>
    <row r="29" spans="1:10" ht="24" customHeight="1" x14ac:dyDescent="0.2">
      <c r="A29" s="114" t="s">
        <v>47</v>
      </c>
      <c r="B29" s="136">
        <v>43915</v>
      </c>
      <c r="C29" s="113">
        <v>10085430</v>
      </c>
      <c r="D29" s="114" t="s">
        <v>126</v>
      </c>
      <c r="E29" s="115" t="s">
        <v>49</v>
      </c>
      <c r="F29" s="116" t="s">
        <v>57</v>
      </c>
      <c r="G29" s="114" t="s">
        <v>127</v>
      </c>
      <c r="H29" s="116" t="s">
        <v>128</v>
      </c>
      <c r="I29" s="16" t="s">
        <v>53</v>
      </c>
      <c r="J29" s="16" t="s">
        <v>60</v>
      </c>
    </row>
    <row r="30" spans="1:10" ht="24" customHeight="1" x14ac:dyDescent="0.2">
      <c r="A30" s="114" t="s">
        <v>129</v>
      </c>
      <c r="B30" s="136">
        <v>44032</v>
      </c>
      <c r="C30" s="113">
        <v>10087358</v>
      </c>
      <c r="D30" s="114" t="s">
        <v>130</v>
      </c>
      <c r="E30" s="115" t="s">
        <v>49</v>
      </c>
      <c r="F30" s="116" t="s">
        <v>50</v>
      </c>
      <c r="G30" s="114" t="s">
        <v>131</v>
      </c>
      <c r="H30" s="116" t="s">
        <v>81</v>
      </c>
      <c r="I30" s="16" t="s">
        <v>53</v>
      </c>
      <c r="J30" s="16" t="s">
        <v>60</v>
      </c>
    </row>
    <row r="31" spans="1:10" ht="24" customHeight="1" x14ac:dyDescent="0.2">
      <c r="A31" s="114" t="s">
        <v>55</v>
      </c>
      <c r="B31" s="136">
        <v>44053</v>
      </c>
      <c r="C31" s="142">
        <v>10087852</v>
      </c>
      <c r="D31" s="114">
        <v>119617342</v>
      </c>
      <c r="E31" s="115" t="s">
        <v>49</v>
      </c>
      <c r="F31" s="116" t="s">
        <v>62</v>
      </c>
      <c r="G31" s="114" t="s">
        <v>132</v>
      </c>
      <c r="H31" s="116" t="s">
        <v>133</v>
      </c>
      <c r="I31" s="16" t="s">
        <v>53</v>
      </c>
      <c r="J31" s="16" t="s">
        <v>122</v>
      </c>
    </row>
    <row r="32" spans="1:10" ht="24" customHeight="1" x14ac:dyDescent="0.2">
      <c r="A32" s="110" t="s">
        <v>47</v>
      </c>
      <c r="B32" s="135">
        <v>44061</v>
      </c>
      <c r="C32" s="109">
        <v>10087989</v>
      </c>
      <c r="D32" s="110" t="s">
        <v>134</v>
      </c>
      <c r="E32" s="111" t="s">
        <v>49</v>
      </c>
      <c r="F32" s="112" t="s">
        <v>50</v>
      </c>
      <c r="G32" s="110" t="s">
        <v>135</v>
      </c>
      <c r="H32" s="112" t="s">
        <v>136</v>
      </c>
      <c r="I32" s="14" t="s">
        <v>53</v>
      </c>
      <c r="J32" s="14" t="s">
        <v>60</v>
      </c>
    </row>
    <row r="33" spans="1:10" ht="24" customHeight="1" x14ac:dyDescent="0.2">
      <c r="A33" s="110" t="s">
        <v>103</v>
      </c>
      <c r="B33" s="135">
        <v>44144</v>
      </c>
      <c r="C33" s="109">
        <v>10089194</v>
      </c>
      <c r="D33" s="110" t="s">
        <v>137</v>
      </c>
      <c r="E33" s="111" t="s">
        <v>66</v>
      </c>
      <c r="F33" s="112" t="s">
        <v>62</v>
      </c>
      <c r="G33" s="110" t="s">
        <v>58</v>
      </c>
      <c r="H33" s="112" t="s">
        <v>128</v>
      </c>
      <c r="I33" s="14" t="s">
        <v>53</v>
      </c>
      <c r="J33" s="14" t="s">
        <v>93</v>
      </c>
    </row>
    <row r="34" spans="1:10" ht="24" customHeight="1" x14ac:dyDescent="0.2">
      <c r="A34" s="110" t="s">
        <v>55</v>
      </c>
      <c r="B34" s="135">
        <v>44148</v>
      </c>
      <c r="C34" s="109">
        <v>10089280</v>
      </c>
      <c r="D34" s="110" t="s">
        <v>138</v>
      </c>
      <c r="E34" s="111" t="s">
        <v>49</v>
      </c>
      <c r="F34" s="112" t="s">
        <v>57</v>
      </c>
      <c r="G34" s="110" t="s">
        <v>139</v>
      </c>
      <c r="H34" s="112" t="s">
        <v>128</v>
      </c>
      <c r="I34" s="16" t="s">
        <v>53</v>
      </c>
      <c r="J34" s="16" t="s">
        <v>116</v>
      </c>
    </row>
    <row r="35" spans="1:10" ht="24" customHeight="1" x14ac:dyDescent="0.2">
      <c r="A35" s="110" t="s">
        <v>55</v>
      </c>
      <c r="B35" s="135">
        <v>44167</v>
      </c>
      <c r="C35" s="109">
        <v>10089536</v>
      </c>
      <c r="D35" s="110" t="s">
        <v>140</v>
      </c>
      <c r="E35" s="111" t="s">
        <v>49</v>
      </c>
      <c r="F35" s="112" t="s">
        <v>62</v>
      </c>
      <c r="G35" s="110" t="s">
        <v>141</v>
      </c>
      <c r="H35" s="112" t="s">
        <v>128</v>
      </c>
      <c r="I35" s="14" t="s">
        <v>53</v>
      </c>
      <c r="J35" s="14" t="s">
        <v>142</v>
      </c>
    </row>
    <row r="36" spans="1:10" ht="24" customHeight="1" x14ac:dyDescent="0.2">
      <c r="A36" s="110" t="s">
        <v>47</v>
      </c>
      <c r="B36" s="135">
        <v>44284</v>
      </c>
      <c r="C36" s="109">
        <v>10091402</v>
      </c>
      <c r="D36" s="110" t="s">
        <v>143</v>
      </c>
      <c r="E36" s="111" t="s">
        <v>66</v>
      </c>
      <c r="F36" s="112" t="s">
        <v>57</v>
      </c>
      <c r="G36" s="110" t="s">
        <v>84</v>
      </c>
      <c r="H36" s="112" t="s">
        <v>144</v>
      </c>
      <c r="I36" s="14" t="s">
        <v>53</v>
      </c>
      <c r="J36" s="14" t="s">
        <v>72</v>
      </c>
    </row>
    <row r="37" spans="1:10" ht="24" customHeight="1" x14ac:dyDescent="0.2">
      <c r="A37" s="114" t="s">
        <v>47</v>
      </c>
      <c r="B37" s="136">
        <v>44291</v>
      </c>
      <c r="C37" s="113">
        <v>10091501</v>
      </c>
      <c r="D37" s="114" t="s">
        <v>145</v>
      </c>
      <c r="E37" s="115" t="s">
        <v>49</v>
      </c>
      <c r="F37" s="116" t="s">
        <v>57</v>
      </c>
      <c r="G37" s="114" t="s">
        <v>84</v>
      </c>
      <c r="H37" s="116" t="s">
        <v>146</v>
      </c>
      <c r="I37" s="14" t="s">
        <v>53</v>
      </c>
      <c r="J37" s="14" t="s">
        <v>147</v>
      </c>
    </row>
    <row r="38" spans="1:10" ht="24" customHeight="1" x14ac:dyDescent="0.2">
      <c r="A38" s="110" t="s">
        <v>47</v>
      </c>
      <c r="B38" s="135">
        <v>44307</v>
      </c>
      <c r="C38" s="109">
        <v>10091747</v>
      </c>
      <c r="D38" s="110" t="s">
        <v>148</v>
      </c>
      <c r="E38" s="111" t="s">
        <v>66</v>
      </c>
      <c r="F38" s="116" t="s">
        <v>57</v>
      </c>
      <c r="G38" s="110" t="s">
        <v>149</v>
      </c>
      <c r="H38" s="112" t="s">
        <v>87</v>
      </c>
      <c r="I38" s="14" t="s">
        <v>53</v>
      </c>
      <c r="J38" s="14" t="s">
        <v>60</v>
      </c>
    </row>
    <row r="39" spans="1:10" ht="24" customHeight="1" x14ac:dyDescent="0.2">
      <c r="A39" s="110" t="s">
        <v>150</v>
      </c>
      <c r="B39" s="135">
        <v>44413</v>
      </c>
      <c r="C39" s="109">
        <v>10093659</v>
      </c>
      <c r="D39" s="110" t="s">
        <v>151</v>
      </c>
      <c r="E39" s="115" t="s">
        <v>49</v>
      </c>
      <c r="F39" s="116" t="s">
        <v>57</v>
      </c>
      <c r="G39" s="110" t="s">
        <v>152</v>
      </c>
      <c r="H39" s="112" t="s">
        <v>153</v>
      </c>
      <c r="I39" s="14" t="s">
        <v>154</v>
      </c>
      <c r="J39" s="14" t="s">
        <v>60</v>
      </c>
    </row>
    <row r="40" spans="1:10" ht="24" customHeight="1" x14ac:dyDescent="0.2">
      <c r="A40" s="114" t="s">
        <v>47</v>
      </c>
      <c r="B40" s="136">
        <v>44435</v>
      </c>
      <c r="C40" s="113">
        <v>10094056</v>
      </c>
      <c r="D40" s="114" t="s">
        <v>155</v>
      </c>
      <c r="E40" s="115" t="s">
        <v>49</v>
      </c>
      <c r="F40" s="116" t="s">
        <v>57</v>
      </c>
      <c r="G40" s="114" t="s">
        <v>156</v>
      </c>
      <c r="H40" s="116" t="s">
        <v>157</v>
      </c>
      <c r="I40" s="14" t="s">
        <v>53</v>
      </c>
      <c r="J40" s="14" t="s">
        <v>60</v>
      </c>
    </row>
    <row r="41" spans="1:10" ht="24" customHeight="1" x14ac:dyDescent="0.2">
      <c r="A41" s="114" t="s">
        <v>129</v>
      </c>
      <c r="B41" s="136">
        <v>44440</v>
      </c>
      <c r="C41" s="113">
        <v>10094155</v>
      </c>
      <c r="D41" s="114" t="s">
        <v>158</v>
      </c>
      <c r="E41" s="115" t="s">
        <v>49</v>
      </c>
      <c r="F41" s="116" t="s">
        <v>57</v>
      </c>
      <c r="G41" s="114" t="s">
        <v>159</v>
      </c>
      <c r="H41" s="116" t="s">
        <v>52</v>
      </c>
      <c r="I41" s="14" t="s">
        <v>53</v>
      </c>
      <c r="J41" s="14" t="s">
        <v>60</v>
      </c>
    </row>
    <row r="42" spans="1:10" ht="24" customHeight="1" x14ac:dyDescent="0.2">
      <c r="A42" s="110" t="s">
        <v>55</v>
      </c>
      <c r="B42" s="135">
        <v>44452</v>
      </c>
      <c r="C42" s="109">
        <v>10094373</v>
      </c>
      <c r="D42" s="110" t="s">
        <v>160</v>
      </c>
      <c r="E42" s="111" t="s">
        <v>49</v>
      </c>
      <c r="F42" s="112" t="s">
        <v>50</v>
      </c>
      <c r="G42" s="110" t="s">
        <v>161</v>
      </c>
      <c r="H42" s="112" t="s">
        <v>59</v>
      </c>
      <c r="I42" s="14" t="s">
        <v>53</v>
      </c>
      <c r="J42" s="14" t="s">
        <v>60</v>
      </c>
    </row>
    <row r="43" spans="1:10" ht="24" customHeight="1" x14ac:dyDescent="0.2">
      <c r="A43" s="110" t="s">
        <v>55</v>
      </c>
      <c r="B43" s="135">
        <v>44470</v>
      </c>
      <c r="C43" s="109">
        <v>10094589</v>
      </c>
      <c r="D43" s="110" t="s">
        <v>162</v>
      </c>
      <c r="E43" s="111" t="s">
        <v>49</v>
      </c>
      <c r="F43" s="116" t="s">
        <v>57</v>
      </c>
      <c r="G43" s="110" t="s">
        <v>163</v>
      </c>
      <c r="H43" s="112" t="s">
        <v>144</v>
      </c>
      <c r="I43" s="14" t="s">
        <v>53</v>
      </c>
      <c r="J43" s="14" t="s">
        <v>60</v>
      </c>
    </row>
    <row r="44" spans="1:10" ht="24" customHeight="1" x14ac:dyDescent="0.2">
      <c r="A44" s="110" t="s">
        <v>47</v>
      </c>
      <c r="B44" s="135">
        <v>44470</v>
      </c>
      <c r="C44" s="109">
        <v>10094660</v>
      </c>
      <c r="D44" s="110" t="s">
        <v>164</v>
      </c>
      <c r="E44" s="111" t="s">
        <v>49</v>
      </c>
      <c r="F44" s="116" t="s">
        <v>57</v>
      </c>
      <c r="G44" s="110" t="s">
        <v>84</v>
      </c>
      <c r="H44" s="112" t="s">
        <v>144</v>
      </c>
      <c r="I44" s="14" t="s">
        <v>53</v>
      </c>
      <c r="J44" s="14" t="s">
        <v>60</v>
      </c>
    </row>
    <row r="45" spans="1:10" ht="24" customHeight="1" x14ac:dyDescent="0.2">
      <c r="A45" s="110" t="s">
        <v>55</v>
      </c>
      <c r="B45" s="135">
        <v>44510</v>
      </c>
      <c r="C45" s="109">
        <v>10095295</v>
      </c>
      <c r="D45" s="110" t="s">
        <v>165</v>
      </c>
      <c r="E45" s="111" t="s">
        <v>66</v>
      </c>
      <c r="F45" s="112" t="s">
        <v>166</v>
      </c>
      <c r="G45" s="110" t="s">
        <v>167</v>
      </c>
      <c r="H45" s="112" t="s">
        <v>52</v>
      </c>
      <c r="I45" s="14" t="s">
        <v>53</v>
      </c>
      <c r="J45" s="14" t="s">
        <v>72</v>
      </c>
    </row>
    <row r="46" spans="1:10" ht="24" customHeight="1" x14ac:dyDescent="0.2">
      <c r="A46" s="114" t="s">
        <v>55</v>
      </c>
      <c r="B46" s="136">
        <v>44519</v>
      </c>
      <c r="C46" s="113">
        <v>10095384</v>
      </c>
      <c r="D46" s="114" t="s">
        <v>168</v>
      </c>
      <c r="E46" s="115" t="s">
        <v>49</v>
      </c>
      <c r="F46" s="116" t="s">
        <v>50</v>
      </c>
      <c r="G46" s="114" t="s">
        <v>169</v>
      </c>
      <c r="H46" s="116" t="s">
        <v>52</v>
      </c>
      <c r="I46" s="14" t="s">
        <v>53</v>
      </c>
      <c r="J46" s="14" t="s">
        <v>60</v>
      </c>
    </row>
    <row r="47" spans="1:10" ht="24" customHeight="1" x14ac:dyDescent="0.2">
      <c r="A47" s="114" t="s">
        <v>55</v>
      </c>
      <c r="B47" s="136">
        <v>44535</v>
      </c>
      <c r="C47" s="113">
        <v>10095700</v>
      </c>
      <c r="D47" s="114" t="s">
        <v>170</v>
      </c>
      <c r="E47" s="115" t="s">
        <v>66</v>
      </c>
      <c r="F47" s="116" t="s">
        <v>57</v>
      </c>
      <c r="G47" s="114" t="s">
        <v>84</v>
      </c>
      <c r="H47" s="116" t="s">
        <v>157</v>
      </c>
      <c r="I47" s="14" t="s">
        <v>53</v>
      </c>
      <c r="J47" s="14" t="s">
        <v>60</v>
      </c>
    </row>
    <row r="48" spans="1:10" ht="24" customHeight="1" x14ac:dyDescent="0.2">
      <c r="A48" s="114" t="s">
        <v>171</v>
      </c>
      <c r="B48" s="136">
        <v>44613</v>
      </c>
      <c r="C48" s="113">
        <v>10097290</v>
      </c>
      <c r="D48" s="114" t="s">
        <v>172</v>
      </c>
      <c r="E48" s="115" t="s">
        <v>66</v>
      </c>
      <c r="F48" s="116" t="s">
        <v>57</v>
      </c>
      <c r="G48" s="114" t="s">
        <v>173</v>
      </c>
      <c r="H48" s="116" t="s">
        <v>125</v>
      </c>
      <c r="I48" s="14" t="s">
        <v>53</v>
      </c>
      <c r="J48" s="14" t="s">
        <v>60</v>
      </c>
    </row>
    <row r="49" spans="1:10" ht="24" customHeight="1" x14ac:dyDescent="0.2">
      <c r="A49" s="114" t="s">
        <v>55</v>
      </c>
      <c r="B49" s="136">
        <v>44623</v>
      </c>
      <c r="C49" s="113">
        <v>10097602</v>
      </c>
      <c r="D49" s="114" t="s">
        <v>174</v>
      </c>
      <c r="E49" s="115" t="s">
        <v>49</v>
      </c>
      <c r="F49" s="116" t="s">
        <v>57</v>
      </c>
      <c r="G49" s="114" t="s">
        <v>152</v>
      </c>
      <c r="H49" s="116" t="s">
        <v>59</v>
      </c>
      <c r="I49" s="14" t="s">
        <v>53</v>
      </c>
      <c r="J49" s="14" t="s">
        <v>60</v>
      </c>
    </row>
    <row r="50" spans="1:10" ht="24" customHeight="1" x14ac:dyDescent="0.2">
      <c r="A50" s="114" t="s">
        <v>55</v>
      </c>
      <c r="B50" s="136">
        <v>44627</v>
      </c>
      <c r="C50" s="113">
        <v>10097593</v>
      </c>
      <c r="D50" s="114" t="s">
        <v>175</v>
      </c>
      <c r="E50" s="115" t="s">
        <v>49</v>
      </c>
      <c r="F50" s="116" t="s">
        <v>57</v>
      </c>
      <c r="G50" s="114" t="s">
        <v>176</v>
      </c>
      <c r="H50" s="116" t="s">
        <v>177</v>
      </c>
      <c r="I50" s="14" t="s">
        <v>53</v>
      </c>
      <c r="J50" s="14" t="s">
        <v>60</v>
      </c>
    </row>
    <row r="51" spans="1:10" ht="24" customHeight="1" x14ac:dyDescent="0.2">
      <c r="A51" s="114" t="s">
        <v>47</v>
      </c>
      <c r="B51" s="136">
        <v>44680</v>
      </c>
      <c r="C51" s="113">
        <v>10098577</v>
      </c>
      <c r="D51" s="114">
        <v>123479392</v>
      </c>
      <c r="E51" s="115" t="s">
        <v>178</v>
      </c>
      <c r="F51" s="116" t="s">
        <v>62</v>
      </c>
      <c r="G51" s="114" t="s">
        <v>179</v>
      </c>
      <c r="H51" s="116" t="s">
        <v>153</v>
      </c>
      <c r="I51" s="14" t="s">
        <v>53</v>
      </c>
      <c r="J51" s="14" t="s">
        <v>60</v>
      </c>
    </row>
    <row r="52" spans="1:10" ht="24" customHeight="1" x14ac:dyDescent="0.2">
      <c r="A52" s="114" t="s">
        <v>47</v>
      </c>
      <c r="B52" s="136">
        <v>44680</v>
      </c>
      <c r="C52" s="113">
        <v>10098578</v>
      </c>
      <c r="D52" s="114">
        <v>123479390</v>
      </c>
      <c r="E52" s="115" t="s">
        <v>178</v>
      </c>
      <c r="F52" s="116" t="s">
        <v>62</v>
      </c>
      <c r="G52" s="114" t="s">
        <v>179</v>
      </c>
      <c r="H52" s="116" t="s">
        <v>75</v>
      </c>
      <c r="I52" s="14" t="s">
        <v>53</v>
      </c>
      <c r="J52" s="14" t="s">
        <v>93</v>
      </c>
    </row>
    <row r="53" spans="1:10" ht="24" customHeight="1" x14ac:dyDescent="0.2">
      <c r="A53" s="114" t="s">
        <v>47</v>
      </c>
      <c r="B53" s="136">
        <v>44723</v>
      </c>
      <c r="C53" s="113">
        <v>10099352</v>
      </c>
      <c r="D53" s="114" t="s">
        <v>180</v>
      </c>
      <c r="E53" s="126" t="s">
        <v>49</v>
      </c>
      <c r="F53" s="116" t="s">
        <v>57</v>
      </c>
      <c r="G53" s="114" t="s">
        <v>51</v>
      </c>
      <c r="H53" s="116" t="s">
        <v>96</v>
      </c>
      <c r="I53" s="14" t="s">
        <v>53</v>
      </c>
      <c r="J53" s="14" t="s">
        <v>181</v>
      </c>
    </row>
    <row r="54" spans="1:10" ht="24" customHeight="1" x14ac:dyDescent="0.2">
      <c r="A54" s="114" t="s">
        <v>55</v>
      </c>
      <c r="B54" s="136">
        <v>44834</v>
      </c>
      <c r="C54" s="113">
        <v>10101172</v>
      </c>
      <c r="D54" s="114" t="s">
        <v>182</v>
      </c>
      <c r="E54" s="126" t="s">
        <v>49</v>
      </c>
      <c r="F54" s="114" t="s">
        <v>62</v>
      </c>
      <c r="G54" s="114" t="s">
        <v>183</v>
      </c>
      <c r="H54" s="127" t="s">
        <v>87</v>
      </c>
      <c r="I54" s="14" t="s">
        <v>53</v>
      </c>
      <c r="J54" s="14" t="s">
        <v>90</v>
      </c>
    </row>
    <row r="55" spans="1:10" ht="24" customHeight="1" x14ac:dyDescent="0.2">
      <c r="A55" s="114" t="s">
        <v>55</v>
      </c>
      <c r="B55" s="136">
        <v>44951</v>
      </c>
      <c r="C55" s="113">
        <v>10102717</v>
      </c>
      <c r="D55" s="114" t="s">
        <v>184</v>
      </c>
      <c r="E55" s="126" t="s">
        <v>66</v>
      </c>
      <c r="F55" s="129" t="s">
        <v>166</v>
      </c>
      <c r="G55" s="114" t="s">
        <v>185</v>
      </c>
      <c r="H55" s="128" t="s">
        <v>125</v>
      </c>
      <c r="I55" s="14" t="s">
        <v>154</v>
      </c>
      <c r="J55" s="14" t="s">
        <v>60</v>
      </c>
    </row>
    <row r="56" spans="1:10" ht="24" customHeight="1" x14ac:dyDescent="0.2">
      <c r="A56" s="114" t="s">
        <v>186</v>
      </c>
      <c r="B56" s="136">
        <v>44957</v>
      </c>
      <c r="C56" s="113">
        <v>10102881</v>
      </c>
      <c r="D56" s="129" t="s">
        <v>187</v>
      </c>
      <c r="E56" s="126" t="s">
        <v>66</v>
      </c>
      <c r="F56" s="133" t="s">
        <v>188</v>
      </c>
      <c r="G56" s="114" t="s">
        <v>189</v>
      </c>
      <c r="H56" s="116" t="s">
        <v>136</v>
      </c>
      <c r="I56" s="14" t="s">
        <v>53</v>
      </c>
      <c r="J56" s="14" t="s">
        <v>93</v>
      </c>
    </row>
    <row r="57" spans="1:10" ht="24" customHeight="1" x14ac:dyDescent="0.2">
      <c r="A57" s="114" t="s">
        <v>186</v>
      </c>
      <c r="B57" s="136">
        <v>44986</v>
      </c>
      <c r="C57" s="113">
        <v>10103284</v>
      </c>
      <c r="D57" s="114">
        <v>125578940</v>
      </c>
      <c r="E57" s="126" t="s">
        <v>66</v>
      </c>
      <c r="F57" s="114" t="s">
        <v>190</v>
      </c>
      <c r="G57" s="114" t="s">
        <v>191</v>
      </c>
      <c r="H57" s="116" t="s">
        <v>115</v>
      </c>
      <c r="I57" s="14" t="s">
        <v>53</v>
      </c>
      <c r="J57" s="14" t="s">
        <v>60</v>
      </c>
    </row>
    <row r="58" spans="1:10" ht="24" customHeight="1" x14ac:dyDescent="0.2">
      <c r="A58" s="114" t="s">
        <v>55</v>
      </c>
      <c r="B58" s="136">
        <v>45013</v>
      </c>
      <c r="C58" s="113">
        <v>10103679</v>
      </c>
      <c r="D58" s="114">
        <v>125774140</v>
      </c>
      <c r="E58" s="126" t="s">
        <v>178</v>
      </c>
      <c r="F58" s="114" t="s">
        <v>166</v>
      </c>
      <c r="G58" s="114" t="s">
        <v>110</v>
      </c>
      <c r="H58" s="116" t="s">
        <v>192</v>
      </c>
      <c r="I58" s="14" t="s">
        <v>53</v>
      </c>
      <c r="J58" s="14" t="s">
        <v>60</v>
      </c>
    </row>
    <row r="59" spans="1:10" ht="24" customHeight="1" x14ac:dyDescent="0.2">
      <c r="A59" s="114" t="s">
        <v>55</v>
      </c>
      <c r="B59" s="136">
        <v>45033</v>
      </c>
      <c r="C59" s="113">
        <v>10104023</v>
      </c>
      <c r="D59" s="116" t="s">
        <v>193</v>
      </c>
      <c r="E59" s="126" t="s">
        <v>49</v>
      </c>
      <c r="F59" s="129" t="s">
        <v>188</v>
      </c>
      <c r="G59" s="114" t="s">
        <v>194</v>
      </c>
      <c r="H59" s="127" t="s">
        <v>157</v>
      </c>
      <c r="I59" s="14" t="s">
        <v>53</v>
      </c>
      <c r="J59" s="14" t="s">
        <v>122</v>
      </c>
    </row>
    <row r="60" spans="1:10" ht="24" customHeight="1" x14ac:dyDescent="0.2">
      <c r="A60" s="114" t="s">
        <v>55</v>
      </c>
      <c r="B60" s="136">
        <v>45093</v>
      </c>
      <c r="C60" s="113">
        <v>10104953</v>
      </c>
      <c r="D60" s="114">
        <v>126389724</v>
      </c>
      <c r="E60" s="130" t="s">
        <v>49</v>
      </c>
      <c r="F60" s="116" t="s">
        <v>166</v>
      </c>
      <c r="G60" s="116" t="s">
        <v>195</v>
      </c>
      <c r="H60" s="116" t="s">
        <v>68</v>
      </c>
      <c r="I60" s="14" t="s">
        <v>53</v>
      </c>
      <c r="J60" s="14" t="s">
        <v>72</v>
      </c>
    </row>
    <row r="61" spans="1:10" ht="24" customHeight="1" x14ac:dyDescent="0.2">
      <c r="A61" s="114" t="s">
        <v>55</v>
      </c>
      <c r="B61" s="136">
        <v>45100</v>
      </c>
      <c r="C61" s="113">
        <v>10105053</v>
      </c>
      <c r="D61" s="114">
        <v>126439934</v>
      </c>
      <c r="E61" s="131" t="s">
        <v>49</v>
      </c>
      <c r="F61" s="114" t="s">
        <v>196</v>
      </c>
      <c r="G61" s="114" t="s">
        <v>197</v>
      </c>
      <c r="H61" s="116" t="s">
        <v>108</v>
      </c>
      <c r="I61" s="14" t="s">
        <v>53</v>
      </c>
      <c r="J61" s="14" t="s">
        <v>60</v>
      </c>
    </row>
    <row r="62" spans="1:10" ht="24" customHeight="1" x14ac:dyDescent="0.2">
      <c r="A62" s="114" t="s">
        <v>55</v>
      </c>
      <c r="B62" s="136">
        <v>45105</v>
      </c>
      <c r="C62" s="113">
        <v>10105106</v>
      </c>
      <c r="D62" s="114">
        <v>126475546</v>
      </c>
      <c r="E62" s="131" t="s">
        <v>178</v>
      </c>
      <c r="F62" s="114" t="s">
        <v>188</v>
      </c>
      <c r="G62" s="114" t="s">
        <v>169</v>
      </c>
      <c r="H62" s="116" t="s">
        <v>128</v>
      </c>
      <c r="I62" s="14" t="s">
        <v>53</v>
      </c>
      <c r="J62" s="14" t="s">
        <v>198</v>
      </c>
    </row>
    <row r="63" spans="1:10" ht="24" customHeight="1" x14ac:dyDescent="0.2">
      <c r="A63" s="132" t="s">
        <v>55</v>
      </c>
      <c r="B63" s="139">
        <v>45128</v>
      </c>
      <c r="C63" s="113">
        <v>10105459</v>
      </c>
      <c r="D63" s="116">
        <v>126656508</v>
      </c>
      <c r="E63" s="126" t="s">
        <v>66</v>
      </c>
      <c r="F63" s="114" t="s">
        <v>166</v>
      </c>
      <c r="G63" s="114" t="s">
        <v>199</v>
      </c>
      <c r="H63" s="132" t="s">
        <v>200</v>
      </c>
      <c r="I63" s="14" t="s">
        <v>53</v>
      </c>
      <c r="J63" s="14" t="s">
        <v>60</v>
      </c>
    </row>
    <row r="64" spans="1:10" ht="24" customHeight="1" x14ac:dyDescent="0.2">
      <c r="A64" s="132" t="s">
        <v>55</v>
      </c>
      <c r="B64" s="139">
        <v>45132</v>
      </c>
      <c r="C64" s="113">
        <v>10105532</v>
      </c>
      <c r="D64" s="116">
        <v>126674410</v>
      </c>
      <c r="E64" s="126" t="s">
        <v>66</v>
      </c>
      <c r="F64" s="114" t="s">
        <v>196</v>
      </c>
      <c r="G64" s="114" t="s">
        <v>201</v>
      </c>
      <c r="H64" s="132" t="s">
        <v>115</v>
      </c>
      <c r="I64" s="14" t="s">
        <v>53</v>
      </c>
      <c r="J64" s="14" t="s">
        <v>60</v>
      </c>
    </row>
    <row r="65" spans="1:10" ht="24" customHeight="1" x14ac:dyDescent="0.2">
      <c r="A65" s="132" t="s">
        <v>47</v>
      </c>
      <c r="B65" s="139">
        <v>45134</v>
      </c>
      <c r="C65" s="113">
        <v>10105603</v>
      </c>
      <c r="D65" s="116">
        <v>126707636</v>
      </c>
      <c r="E65" s="126" t="s">
        <v>66</v>
      </c>
      <c r="F65" s="114" t="s">
        <v>166</v>
      </c>
      <c r="G65" s="114" t="s">
        <v>202</v>
      </c>
      <c r="H65" s="132" t="s">
        <v>115</v>
      </c>
      <c r="I65" s="14" t="s">
        <v>53</v>
      </c>
      <c r="J65" s="14" t="s">
        <v>116</v>
      </c>
    </row>
    <row r="66" spans="1:10" ht="24" customHeight="1" x14ac:dyDescent="0.2">
      <c r="A66" s="133" t="s">
        <v>55</v>
      </c>
      <c r="B66" s="139">
        <v>45165</v>
      </c>
      <c r="C66" s="113">
        <v>10106084</v>
      </c>
      <c r="D66" s="116" t="s">
        <v>203</v>
      </c>
      <c r="E66" s="126" t="s">
        <v>66</v>
      </c>
      <c r="F66" s="114" t="s">
        <v>204</v>
      </c>
      <c r="G66" s="114" t="s">
        <v>205</v>
      </c>
      <c r="H66" s="133" t="s">
        <v>87</v>
      </c>
      <c r="I66" s="14" t="s">
        <v>53</v>
      </c>
      <c r="J66" s="14" t="s">
        <v>60</v>
      </c>
    </row>
    <row r="67" spans="1:10" ht="24" customHeight="1" x14ac:dyDescent="0.2">
      <c r="A67" s="133" t="s">
        <v>47</v>
      </c>
      <c r="B67" s="139">
        <v>45195</v>
      </c>
      <c r="C67" s="113">
        <v>10106490</v>
      </c>
      <c r="D67" s="116" t="s">
        <v>206</v>
      </c>
      <c r="E67" s="126" t="s">
        <v>66</v>
      </c>
      <c r="F67" s="114" t="s">
        <v>166</v>
      </c>
      <c r="G67" s="114" t="s">
        <v>207</v>
      </c>
      <c r="H67" s="133" t="s">
        <v>144</v>
      </c>
      <c r="I67" s="14" t="s">
        <v>53</v>
      </c>
      <c r="J67" s="14" t="s">
        <v>60</v>
      </c>
    </row>
    <row r="68" spans="1:10" ht="24" customHeight="1" x14ac:dyDescent="0.2">
      <c r="A68" s="132" t="s">
        <v>208</v>
      </c>
      <c r="B68" s="139">
        <v>45200</v>
      </c>
      <c r="C68" s="113">
        <v>10106542</v>
      </c>
      <c r="D68" s="145" t="s">
        <v>209</v>
      </c>
      <c r="E68" s="115" t="s">
        <v>66</v>
      </c>
      <c r="F68" s="114" t="s">
        <v>166</v>
      </c>
      <c r="G68" s="114" t="s">
        <v>210</v>
      </c>
      <c r="H68" s="128" t="s">
        <v>211</v>
      </c>
      <c r="I68" s="14" t="s">
        <v>53</v>
      </c>
      <c r="J68" s="14" t="s">
        <v>212</v>
      </c>
    </row>
    <row r="69" spans="1:10" ht="24" customHeight="1" x14ac:dyDescent="0.2">
      <c r="A69" s="133" t="s">
        <v>47</v>
      </c>
      <c r="B69" s="139">
        <v>45243</v>
      </c>
      <c r="C69" s="113">
        <v>10107244</v>
      </c>
      <c r="D69" s="116" t="s">
        <v>213</v>
      </c>
      <c r="E69" s="115" t="s">
        <v>49</v>
      </c>
      <c r="F69" s="114" t="s">
        <v>166</v>
      </c>
      <c r="G69" s="114" t="s">
        <v>214</v>
      </c>
      <c r="H69" s="133" t="s">
        <v>108</v>
      </c>
      <c r="I69" s="14" t="s">
        <v>53</v>
      </c>
      <c r="J69" s="14" t="s">
        <v>60</v>
      </c>
    </row>
    <row r="70" spans="1:10" ht="24" customHeight="1" x14ac:dyDescent="0.2">
      <c r="A70" s="133" t="s">
        <v>55</v>
      </c>
      <c r="B70" s="139">
        <v>45259</v>
      </c>
      <c r="C70" s="113">
        <v>10107462</v>
      </c>
      <c r="D70" s="116" t="s">
        <v>215</v>
      </c>
      <c r="E70" s="115" t="s">
        <v>66</v>
      </c>
      <c r="F70" s="114" t="s">
        <v>166</v>
      </c>
      <c r="G70" s="114" t="s">
        <v>216</v>
      </c>
      <c r="H70" s="133" t="s">
        <v>87</v>
      </c>
      <c r="I70" s="14" t="s">
        <v>53</v>
      </c>
      <c r="J70" s="14" t="s">
        <v>90</v>
      </c>
    </row>
    <row r="71" spans="1:10" ht="24" customHeight="1" x14ac:dyDescent="0.2">
      <c r="A71" s="140" t="s">
        <v>47</v>
      </c>
      <c r="B71" s="139">
        <v>45272</v>
      </c>
      <c r="C71" s="113">
        <v>10107650</v>
      </c>
      <c r="D71" s="116">
        <v>127583770</v>
      </c>
      <c r="E71" s="115" t="s">
        <v>178</v>
      </c>
      <c r="F71" s="114" t="s">
        <v>166</v>
      </c>
      <c r="G71" s="114" t="s">
        <v>217</v>
      </c>
      <c r="H71" s="132" t="s">
        <v>146</v>
      </c>
      <c r="I71" s="14" t="s">
        <v>53</v>
      </c>
      <c r="J71" s="14" t="s">
        <v>147</v>
      </c>
    </row>
    <row r="72" spans="1:10" ht="24" customHeight="1" x14ac:dyDescent="0.2">
      <c r="A72" s="140" t="s">
        <v>47</v>
      </c>
      <c r="B72" s="139">
        <v>45273</v>
      </c>
      <c r="C72" s="113">
        <v>10107632</v>
      </c>
      <c r="D72" s="116">
        <v>127577648</v>
      </c>
      <c r="E72" s="115" t="s">
        <v>66</v>
      </c>
      <c r="F72" s="114" t="s">
        <v>166</v>
      </c>
      <c r="G72" s="114" t="s">
        <v>218</v>
      </c>
      <c r="H72" s="133" t="s">
        <v>87</v>
      </c>
      <c r="I72" s="14" t="s">
        <v>53</v>
      </c>
      <c r="J72" s="14" t="s">
        <v>60</v>
      </c>
    </row>
    <row r="73" spans="1:10" ht="24" customHeight="1" x14ac:dyDescent="0.2">
      <c r="A73" s="140" t="s">
        <v>55</v>
      </c>
      <c r="B73" s="139">
        <v>45310</v>
      </c>
      <c r="C73" s="39">
        <v>10108126</v>
      </c>
      <c r="D73" s="40" t="s">
        <v>219</v>
      </c>
      <c r="E73" s="99" t="s">
        <v>49</v>
      </c>
      <c r="F73" s="41" t="s">
        <v>188</v>
      </c>
      <c r="G73" s="41" t="s">
        <v>220</v>
      </c>
      <c r="H73" s="42" t="s">
        <v>87</v>
      </c>
      <c r="I73" s="43" t="s">
        <v>53</v>
      </c>
      <c r="J73" s="43" t="s">
        <v>90</v>
      </c>
    </row>
    <row r="74" spans="1:10" ht="24" customHeight="1" x14ac:dyDescent="0.2">
      <c r="A74" s="140" t="s">
        <v>55</v>
      </c>
      <c r="B74" s="139">
        <v>45340</v>
      </c>
      <c r="C74" s="39">
        <v>10108571</v>
      </c>
      <c r="D74" s="40" t="s">
        <v>221</v>
      </c>
      <c r="E74" s="99" t="s">
        <v>49</v>
      </c>
      <c r="F74" s="41" t="s">
        <v>188</v>
      </c>
      <c r="G74" s="41" t="s">
        <v>222</v>
      </c>
      <c r="H74" s="42" t="s">
        <v>136</v>
      </c>
      <c r="I74" s="43" t="s">
        <v>53</v>
      </c>
      <c r="J74" s="43" t="s">
        <v>198</v>
      </c>
    </row>
    <row r="75" spans="1:10" ht="24" customHeight="1" x14ac:dyDescent="0.2">
      <c r="A75" s="140" t="s">
        <v>55</v>
      </c>
      <c r="B75" s="139">
        <v>45344</v>
      </c>
      <c r="C75" s="39">
        <v>10108614</v>
      </c>
      <c r="D75" s="40" t="s">
        <v>223</v>
      </c>
      <c r="E75" s="99" t="s">
        <v>66</v>
      </c>
      <c r="F75" s="41" t="s">
        <v>166</v>
      </c>
      <c r="G75" s="41" t="s">
        <v>224</v>
      </c>
      <c r="H75" s="42" t="s">
        <v>87</v>
      </c>
      <c r="I75" s="43" t="s">
        <v>53</v>
      </c>
      <c r="J75" s="43" t="s">
        <v>60</v>
      </c>
    </row>
    <row r="76" spans="1:10" ht="24" customHeight="1" x14ac:dyDescent="0.2">
      <c r="A76" s="140" t="s">
        <v>225</v>
      </c>
      <c r="B76" s="139">
        <v>45426</v>
      </c>
      <c r="C76" s="39">
        <v>10109936</v>
      </c>
      <c r="D76" s="40" t="s">
        <v>226</v>
      </c>
      <c r="E76" s="99" t="s">
        <v>49</v>
      </c>
      <c r="F76" s="41" t="s">
        <v>188</v>
      </c>
      <c r="G76" s="41" t="s">
        <v>227</v>
      </c>
      <c r="H76" s="42" t="s">
        <v>177</v>
      </c>
      <c r="I76" s="43" t="s">
        <v>53</v>
      </c>
      <c r="J76" s="43" t="s">
        <v>198</v>
      </c>
    </row>
    <row r="77" spans="1:10" ht="24" customHeight="1" x14ac:dyDescent="0.2">
      <c r="A77" s="140" t="s">
        <v>55</v>
      </c>
      <c r="B77" s="139">
        <v>45440</v>
      </c>
      <c r="C77" s="39">
        <v>10110111</v>
      </c>
      <c r="D77" s="40" t="s">
        <v>228</v>
      </c>
      <c r="E77" s="99" t="s">
        <v>66</v>
      </c>
      <c r="F77" s="41" t="s">
        <v>166</v>
      </c>
      <c r="G77" s="41" t="s">
        <v>51</v>
      </c>
      <c r="H77" s="42" t="s">
        <v>108</v>
      </c>
      <c r="I77" s="43" t="s">
        <v>53</v>
      </c>
      <c r="J77" s="43" t="s">
        <v>60</v>
      </c>
    </row>
    <row r="78" spans="1:10" ht="24" customHeight="1" x14ac:dyDescent="0.2">
      <c r="A78" s="140" t="s">
        <v>47</v>
      </c>
      <c r="B78" s="139">
        <v>45441</v>
      </c>
      <c r="C78" s="39">
        <v>10110147</v>
      </c>
      <c r="D78" s="40" t="s">
        <v>229</v>
      </c>
      <c r="E78" s="99" t="s">
        <v>66</v>
      </c>
      <c r="F78" s="41" t="s">
        <v>166</v>
      </c>
      <c r="G78" s="41" t="s">
        <v>230</v>
      </c>
      <c r="H78" s="42" t="s">
        <v>231</v>
      </c>
      <c r="I78" s="43" t="s">
        <v>53</v>
      </c>
      <c r="J78" s="43" t="s">
        <v>60</v>
      </c>
    </row>
    <row r="79" spans="1:10" ht="24" customHeight="1" x14ac:dyDescent="0.2">
      <c r="A79" s="140" t="s">
        <v>55</v>
      </c>
      <c r="B79" s="139">
        <v>45448</v>
      </c>
      <c r="C79" s="39">
        <v>10110234</v>
      </c>
      <c r="D79" s="40" t="s">
        <v>232</v>
      </c>
      <c r="E79" s="99" t="s">
        <v>49</v>
      </c>
      <c r="F79" s="41" t="s">
        <v>166</v>
      </c>
      <c r="G79" s="41" t="s">
        <v>233</v>
      </c>
      <c r="H79" s="42" t="s">
        <v>234</v>
      </c>
      <c r="I79" s="43" t="s">
        <v>53</v>
      </c>
      <c r="J79" s="43" t="s">
        <v>72</v>
      </c>
    </row>
    <row r="80" spans="1:10" ht="24" customHeight="1" x14ac:dyDescent="0.2">
      <c r="A80" s="140" t="s">
        <v>55</v>
      </c>
      <c r="B80" s="139">
        <v>45476</v>
      </c>
      <c r="C80" s="39">
        <v>10110710</v>
      </c>
      <c r="D80" s="40" t="s">
        <v>235</v>
      </c>
      <c r="E80" s="99" t="s">
        <v>66</v>
      </c>
      <c r="F80" s="98" t="s">
        <v>166</v>
      </c>
      <c r="G80" s="98" t="s">
        <v>135</v>
      </c>
      <c r="H80" s="42" t="s">
        <v>236</v>
      </c>
      <c r="I80" s="43" t="s">
        <v>53</v>
      </c>
      <c r="J80" s="43" t="s">
        <v>237</v>
      </c>
    </row>
    <row r="81" spans="1:10" ht="24" customHeight="1" x14ac:dyDescent="0.2">
      <c r="A81" s="140" t="s">
        <v>238</v>
      </c>
      <c r="B81" s="139">
        <v>45483</v>
      </c>
      <c r="C81" s="39">
        <v>10110775</v>
      </c>
      <c r="D81" s="40" t="s">
        <v>239</v>
      </c>
      <c r="E81" s="99" t="s">
        <v>49</v>
      </c>
      <c r="F81" s="41" t="s">
        <v>166</v>
      </c>
      <c r="G81" s="41" t="s">
        <v>240</v>
      </c>
      <c r="H81" s="42" t="s">
        <v>234</v>
      </c>
      <c r="I81" s="43" t="s">
        <v>53</v>
      </c>
      <c r="J81" s="43" t="s">
        <v>60</v>
      </c>
    </row>
    <row r="82" spans="1:10" ht="24" customHeight="1" x14ac:dyDescent="0.2">
      <c r="A82" s="140" t="s">
        <v>47</v>
      </c>
      <c r="B82" s="139">
        <v>45483</v>
      </c>
      <c r="C82" s="39">
        <v>10110834</v>
      </c>
      <c r="D82" s="40" t="s">
        <v>241</v>
      </c>
      <c r="E82" s="99" t="s">
        <v>49</v>
      </c>
      <c r="F82" s="41" t="s">
        <v>188</v>
      </c>
      <c r="G82" s="41" t="s">
        <v>242</v>
      </c>
      <c r="H82" s="42" t="s">
        <v>243</v>
      </c>
      <c r="I82" s="43" t="s">
        <v>53</v>
      </c>
      <c r="J82" s="43" t="s">
        <v>122</v>
      </c>
    </row>
    <row r="83" spans="1:10" ht="24" customHeight="1" x14ac:dyDescent="0.2">
      <c r="A83" s="140" t="s">
        <v>244</v>
      </c>
      <c r="B83" s="139">
        <v>45487</v>
      </c>
      <c r="C83" s="39">
        <v>10110835</v>
      </c>
      <c r="D83" s="40" t="s">
        <v>245</v>
      </c>
      <c r="E83" s="99" t="s">
        <v>49</v>
      </c>
      <c r="F83" s="41" t="s">
        <v>196</v>
      </c>
      <c r="G83" s="41" t="s">
        <v>107</v>
      </c>
      <c r="H83" s="42" t="s">
        <v>246</v>
      </c>
      <c r="I83" s="43" t="s">
        <v>53</v>
      </c>
      <c r="J83" s="43" t="s">
        <v>60</v>
      </c>
    </row>
    <row r="84" spans="1:10" ht="24" customHeight="1" x14ac:dyDescent="0.2">
      <c r="A84" s="140" t="s">
        <v>47</v>
      </c>
      <c r="B84" s="139">
        <v>45538</v>
      </c>
      <c r="C84" s="39">
        <v>10111628</v>
      </c>
      <c r="D84" s="40" t="s">
        <v>247</v>
      </c>
      <c r="E84" s="99" t="s">
        <v>49</v>
      </c>
      <c r="F84" s="41" t="s">
        <v>166</v>
      </c>
      <c r="G84" s="41" t="s">
        <v>169</v>
      </c>
      <c r="H84" s="42" t="s">
        <v>87</v>
      </c>
      <c r="I84" s="43" t="s">
        <v>53</v>
      </c>
      <c r="J84" s="43" t="s">
        <v>90</v>
      </c>
    </row>
    <row r="85" spans="1:10" ht="24" customHeight="1" x14ac:dyDescent="0.2">
      <c r="A85" s="140" t="s">
        <v>55</v>
      </c>
      <c r="B85" s="139">
        <v>45550</v>
      </c>
      <c r="C85" s="39">
        <v>10111844</v>
      </c>
      <c r="D85" s="40" t="s">
        <v>248</v>
      </c>
      <c r="E85" s="99" t="s">
        <v>49</v>
      </c>
      <c r="F85" s="98" t="s">
        <v>50</v>
      </c>
      <c r="G85" s="41" t="s">
        <v>95</v>
      </c>
      <c r="H85" s="42" t="s">
        <v>136</v>
      </c>
      <c r="I85" s="43" t="s">
        <v>53</v>
      </c>
      <c r="J85" s="43" t="s">
        <v>122</v>
      </c>
    </row>
    <row r="86" spans="1:10" ht="24" customHeight="1" x14ac:dyDescent="0.2">
      <c r="A86" s="140" t="s">
        <v>244</v>
      </c>
      <c r="B86" s="139">
        <v>45612</v>
      </c>
      <c r="C86" s="39">
        <v>10114050</v>
      </c>
      <c r="D86" s="40" t="s">
        <v>249</v>
      </c>
      <c r="E86" s="99" t="s">
        <v>49</v>
      </c>
      <c r="F86" s="41" t="s">
        <v>166</v>
      </c>
      <c r="G86" s="41" t="s">
        <v>250</v>
      </c>
      <c r="H86" s="42" t="s">
        <v>125</v>
      </c>
      <c r="I86" s="43" t="s">
        <v>53</v>
      </c>
      <c r="J86" s="43" t="s">
        <v>60</v>
      </c>
    </row>
    <row r="87" spans="1:10" ht="24" customHeight="1" x14ac:dyDescent="0.2">
      <c r="A87" s="140" t="s">
        <v>251</v>
      </c>
      <c r="B87" s="139">
        <v>45629</v>
      </c>
      <c r="C87" s="39">
        <v>10114322</v>
      </c>
      <c r="D87" s="40" t="s">
        <v>252</v>
      </c>
      <c r="E87" s="99" t="s">
        <v>49</v>
      </c>
      <c r="F87" s="41" t="s">
        <v>166</v>
      </c>
      <c r="G87" s="41" t="s">
        <v>253</v>
      </c>
      <c r="H87" s="42" t="s">
        <v>254</v>
      </c>
      <c r="I87" s="43" t="s">
        <v>53</v>
      </c>
      <c r="J87" s="43" t="s">
        <v>60</v>
      </c>
    </row>
    <row r="88" spans="1:10" ht="24" customHeight="1" x14ac:dyDescent="0.2">
      <c r="A88" s="32" t="s">
        <v>55</v>
      </c>
      <c r="B88" s="87">
        <v>45636</v>
      </c>
      <c r="C88" s="39">
        <v>10114471</v>
      </c>
      <c r="D88" s="40" t="s">
        <v>255</v>
      </c>
      <c r="E88" s="99" t="s">
        <v>49</v>
      </c>
      <c r="F88" s="41" t="s">
        <v>166</v>
      </c>
      <c r="G88" s="129" t="s">
        <v>256</v>
      </c>
      <c r="H88" s="42" t="s">
        <v>257</v>
      </c>
      <c r="I88" s="43" t="s">
        <v>53</v>
      </c>
      <c r="J88" s="69" t="s">
        <v>60</v>
      </c>
    </row>
    <row r="89" spans="1:10" ht="24" customHeight="1" x14ac:dyDescent="0.2">
      <c r="A89" s="64" t="s">
        <v>55</v>
      </c>
      <c r="B89" s="88">
        <v>45638</v>
      </c>
      <c r="C89" s="65">
        <v>10114472</v>
      </c>
      <c r="D89" s="66" t="s">
        <v>258</v>
      </c>
      <c r="E89" s="100" t="s">
        <v>49</v>
      </c>
      <c r="F89" s="41" t="s">
        <v>188</v>
      </c>
      <c r="G89" s="67" t="s">
        <v>259</v>
      </c>
      <c r="H89" s="68" t="s">
        <v>260</v>
      </c>
      <c r="I89" s="70" t="s">
        <v>53</v>
      </c>
      <c r="J89" s="63" t="s">
        <v>122</v>
      </c>
    </row>
    <row r="90" spans="1:10" s="71" customFormat="1" ht="24" customHeight="1" x14ac:dyDescent="0.25">
      <c r="A90" s="72" t="s">
        <v>55</v>
      </c>
      <c r="B90" s="89">
        <v>45710</v>
      </c>
      <c r="C90" s="73">
        <v>10115530</v>
      </c>
      <c r="D90" s="74" t="s">
        <v>261</v>
      </c>
      <c r="E90" s="101" t="s">
        <v>49</v>
      </c>
      <c r="F90" s="75" t="s">
        <v>166</v>
      </c>
      <c r="G90" s="75" t="s">
        <v>262</v>
      </c>
      <c r="H90" s="76" t="s">
        <v>125</v>
      </c>
      <c r="I90" s="77" t="s">
        <v>154</v>
      </c>
      <c r="J90" s="78" t="s">
        <v>60</v>
      </c>
    </row>
    <row r="91" spans="1:10" ht="24" customHeight="1" x14ac:dyDescent="0.2">
      <c r="A91" s="72" t="s">
        <v>251</v>
      </c>
      <c r="B91" s="89">
        <v>45748</v>
      </c>
      <c r="C91" s="73">
        <v>10116236</v>
      </c>
      <c r="D91" s="74" t="s">
        <v>263</v>
      </c>
      <c r="E91" s="101" t="s">
        <v>49</v>
      </c>
      <c r="F91" s="75" t="s">
        <v>166</v>
      </c>
      <c r="G91" s="75" t="s">
        <v>264</v>
      </c>
      <c r="H91" s="79" t="s">
        <v>265</v>
      </c>
      <c r="I91" s="77" t="s">
        <v>154</v>
      </c>
      <c r="J91" s="77" t="s">
        <v>60</v>
      </c>
    </row>
    <row r="92" spans="1:10" ht="24" customHeight="1" x14ac:dyDescent="0.2">
      <c r="A92" s="58" t="s">
        <v>208</v>
      </c>
      <c r="B92" s="90">
        <v>45761</v>
      </c>
      <c r="C92" s="59">
        <v>10116457</v>
      </c>
      <c r="D92" s="60" t="s">
        <v>266</v>
      </c>
      <c r="E92" s="104" t="s">
        <v>66</v>
      </c>
      <c r="F92" s="61" t="s">
        <v>50</v>
      </c>
      <c r="G92" s="61" t="s">
        <v>210</v>
      </c>
      <c r="H92" s="62" t="s">
        <v>260</v>
      </c>
      <c r="I92" s="63" t="s">
        <v>154</v>
      </c>
      <c r="J92" s="63" t="s">
        <v>60</v>
      </c>
    </row>
    <row r="93" spans="1:10" ht="24" customHeight="1" x14ac:dyDescent="0.2">
      <c r="A93" s="80" t="s">
        <v>55</v>
      </c>
      <c r="B93" s="91">
        <v>45776</v>
      </c>
      <c r="C93" s="81">
        <v>10116644</v>
      </c>
      <c r="D93" s="82" t="s">
        <v>267</v>
      </c>
      <c r="E93" s="102" t="s">
        <v>66</v>
      </c>
      <c r="F93" s="83" t="s">
        <v>50</v>
      </c>
      <c r="G93" s="84" t="s">
        <v>268</v>
      </c>
      <c r="H93" s="85" t="s">
        <v>254</v>
      </c>
      <c r="I93" s="78" t="s">
        <v>154</v>
      </c>
      <c r="J93" s="78" t="s">
        <v>60</v>
      </c>
    </row>
    <row r="94" spans="1:10" ht="24" customHeight="1" x14ac:dyDescent="0.2">
      <c r="A94" s="58" t="s">
        <v>47</v>
      </c>
      <c r="B94" s="90">
        <v>45820</v>
      </c>
      <c r="C94" s="59">
        <v>10117499</v>
      </c>
      <c r="D94" s="60" t="s">
        <v>269</v>
      </c>
      <c r="E94" s="104" t="s">
        <v>66</v>
      </c>
      <c r="F94" s="61" t="s">
        <v>166</v>
      </c>
      <c r="G94" s="61" t="s">
        <v>240</v>
      </c>
      <c r="H94" s="60" t="s">
        <v>115</v>
      </c>
      <c r="I94" s="63" t="s">
        <v>154</v>
      </c>
      <c r="J94" s="63" t="s">
        <v>270</v>
      </c>
    </row>
    <row r="95" spans="1:10" ht="18.95" customHeight="1" x14ac:dyDescent="0.2">
      <c r="A95" s="184" t="s">
        <v>271</v>
      </c>
      <c r="B95" s="184"/>
      <c r="C95" s="184"/>
      <c r="D95" s="184"/>
    </row>
    <row r="96" spans="1:10" ht="20.45" customHeight="1" x14ac:dyDescent="0.2">
      <c r="A96" s="184" t="s">
        <v>272</v>
      </c>
      <c r="B96" s="184"/>
      <c r="C96" s="184"/>
      <c r="D96" s="184"/>
    </row>
    <row r="97" spans="1:8" ht="20.45" customHeight="1" x14ac:dyDescent="0.2">
      <c r="A97" s="182" t="s">
        <v>273</v>
      </c>
      <c r="B97" s="182"/>
      <c r="C97" s="182"/>
      <c r="D97" s="182"/>
      <c r="E97" s="182"/>
      <c r="F97" s="182"/>
      <c r="G97" s="182"/>
      <c r="H97" s="182"/>
    </row>
    <row r="98" spans="1:8" ht="20.45" customHeight="1" x14ac:dyDescent="0.2">
      <c r="A98" s="182"/>
      <c r="B98" s="182"/>
      <c r="C98" s="182"/>
      <c r="D98" s="182"/>
      <c r="E98" s="182"/>
      <c r="F98" s="182"/>
      <c r="G98" s="182"/>
      <c r="H98" s="182"/>
    </row>
  </sheetData>
  <autoFilter ref="A2:K96" xr:uid="{C03DF658-0A15-4DFC-BCA2-375A96494B8C}">
    <sortState xmlns:xlrd2="http://schemas.microsoft.com/office/spreadsheetml/2017/richdata2" ref="A3:K96">
      <sortCondition ref="B2:B96"/>
    </sortState>
  </autoFilter>
  <mergeCells count="4">
    <mergeCell ref="A97:H98"/>
    <mergeCell ref="A1:J1"/>
    <mergeCell ref="A95:D95"/>
    <mergeCell ref="A96:D96"/>
  </mergeCells>
  <pageMargins left="0.7" right="0.7" top="0.75" bottom="0.75" header="0.3" footer="0.3"/>
  <pageSetup paperSize="66"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CC49087CBAF749BEA397E09F04586E" ma:contentTypeVersion="19" ma:contentTypeDescription="Create a new document." ma:contentTypeScope="" ma:versionID="097d5f151a81db5ffd03d0508f06e92d">
  <xsd:schema xmlns:xsd="http://www.w3.org/2001/XMLSchema" xmlns:xs="http://www.w3.org/2001/XMLSchema" xmlns:p="http://schemas.microsoft.com/office/2006/metadata/properties" xmlns:ns2="5eff49fa-fdc5-439e-aa03-034da97b653b" xmlns:ns3="4d6e3fb7-5a6e-44ec-bba8-0f5edb349e10" targetNamespace="http://schemas.microsoft.com/office/2006/metadata/properties" ma:root="true" ma:fieldsID="97f6dfa58bb59c786dbe4e5271b6e4de" ns2:_="" ns3:_="">
    <xsd:import namespace="5eff49fa-fdc5-439e-aa03-034da97b653b"/>
    <xsd:import namespace="4d6e3fb7-5a6e-44ec-bba8-0f5edb349e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Topic_x007c_Proceeding"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Assignedto" minOccurs="0"/>
                <xsd:element ref="ns2:Industry"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f49fa-fdc5-439e-aa03-034da97b65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Topic_x007c_Proceeding" ma:index="17" nillable="true" ma:displayName="Topic  |  Proceeding" ma:format="Dropdown" ma:internalName="Topic_x007c_Proceeding">
      <xsd:simpleType>
        <xsd:restriction base="dms:Choice">
          <xsd:enumeration value="PSPS R.18-12-010"/>
          <xsd:enumeration value="Microgrids R.19-09-009"/>
          <xsd:enumeration value="EDPP R.15-06-009"/>
          <xsd:enumeration value="Primary"/>
          <xsd:enumeration value="CCORE"/>
        </xsd:restriction>
      </xsd:simpleType>
    </xsd:element>
    <xsd:element name="MediaLengthInSeconds" ma:index="18" nillable="true" ma:displayName="Length (seconds)"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58c64cc-ee56-435d-b6d0-239f1a5e0d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Assignedto" ma:index="24" nillable="true" ma:displayName="Assigned to" ma:format="Dropdown" ma:list="UserInfo" ma:SharePointGroup="0" ma:internalName="Assigned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ustry" ma:index="25" nillable="true" ma:displayName="Industry" ma:format="Dropdown" ma:internalName="Industry">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6e3fb7-5a6e-44ec-bba8-0f5edb349e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3ab7159-fb12-4e21-93d7-06cef4d8fa5b}" ma:internalName="TaxCatchAll" ma:showField="CatchAllData" ma:web="4d6e3fb7-5a6e-44ec-bba8-0f5edb349e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b06c99b3-cd83-43e5-b4c1-d62f316c1e37" ContentTypeId="0x0101" PreviousValue="false" LastSyncTimeStamp="2020-01-27T23:41:31.003Z"/>
</file>

<file path=customXml/item4.xml><?xml version="1.0" encoding="utf-8"?>
<p:properties xmlns:p="http://schemas.microsoft.com/office/2006/metadata/properties" xmlns:xsi="http://www.w3.org/2001/XMLSchema-instance" xmlns:pc="http://schemas.microsoft.com/office/infopath/2007/PartnerControls">
  <documentManagement>
    <TaxCatchAll xmlns="4d6e3fb7-5a6e-44ec-bba8-0f5edb349e10" xsi:nil="true"/>
    <Topic_x007c_Proceeding xmlns="5eff49fa-fdc5-439e-aa03-034da97b653b" xsi:nil="true"/>
    <Industry xmlns="5eff49fa-fdc5-439e-aa03-034da97b653b" xsi:nil="true"/>
    <lcf76f155ced4ddcb4097134ff3c332f xmlns="5eff49fa-fdc5-439e-aa03-034da97b653b">
      <Terms xmlns="http://schemas.microsoft.com/office/infopath/2007/PartnerControls"/>
    </lcf76f155ced4ddcb4097134ff3c332f>
    <Assignedto xmlns="5eff49fa-fdc5-439e-aa03-034da97b653b">
      <UserInfo>
        <DisplayName/>
        <AccountId xsi:nil="true"/>
        <AccountType/>
      </UserInfo>
    </Assignedto>
    <SharedWithUsers xmlns="4d6e3fb7-5a6e-44ec-bba8-0f5edb349e10">
      <UserInfo>
        <DisplayName/>
        <AccountId xsi:nil="true"/>
        <AccountType/>
      </UserInfo>
    </SharedWithUsers>
  </documentManagement>
</p:properties>
</file>

<file path=customXml/itemProps1.xml><?xml version="1.0" encoding="utf-8"?>
<ds:datastoreItem xmlns:ds="http://schemas.openxmlformats.org/officeDocument/2006/customXml" ds:itemID="{E9D68051-9155-457C-A2E9-A2ABF3F75C68}"/>
</file>

<file path=customXml/itemProps2.xml><?xml version="1.0" encoding="utf-8"?>
<ds:datastoreItem xmlns:ds="http://schemas.openxmlformats.org/officeDocument/2006/customXml" ds:itemID="{AA13F733-7701-4D5F-AE88-EB1EB437D725}">
  <ds:schemaRefs>
    <ds:schemaRef ds:uri="http://schemas.microsoft.com/sharepoint/v3/contenttype/forms"/>
  </ds:schemaRefs>
</ds:datastoreItem>
</file>

<file path=customXml/itemProps3.xml><?xml version="1.0" encoding="utf-8"?>
<ds:datastoreItem xmlns:ds="http://schemas.openxmlformats.org/officeDocument/2006/customXml" ds:itemID="{7DB50A7D-92AB-4F8F-85C8-237BB532D4A6}">
  <ds:schemaRefs>
    <ds:schemaRef ds:uri="Microsoft.SharePoint.Taxonomy.ContentTypeSync"/>
  </ds:schemaRefs>
</ds:datastoreItem>
</file>

<file path=customXml/itemProps4.xml><?xml version="1.0" encoding="utf-8"?>
<ds:datastoreItem xmlns:ds="http://schemas.openxmlformats.org/officeDocument/2006/customXml" ds:itemID="{7E307E2A-82E1-41CD-8C2D-4588AFA5347D}">
  <ds:schemaRefs>
    <ds:schemaRef ds:uri="http://schemas.microsoft.com/office/2006/metadata/properties"/>
    <ds:schemaRef ds:uri="http://purl.org/dc/elements/1.1/"/>
    <ds:schemaRef ds:uri="97e57212-3e02-407f-8b2d-05f7d7f19b15"/>
    <ds:schemaRef ds:uri="5d5b96cd-bc1c-4037-90c3-cc9fb9d0389f"/>
    <ds:schemaRef ds:uri="http://schemas.openxmlformats.org/package/2006/metadata/core-properties"/>
    <ds:schemaRef ds:uri="http://purl.org/dc/terms/"/>
    <ds:schemaRef ds:uri="http://www.w3.org/XML/1998/namespace"/>
    <ds:schemaRef ds:uri="http://schemas.microsoft.com/office/infopath/2007/PartnerControls"/>
    <ds:schemaRef ds:uri="http://schemas.microsoft.com/office/2006/documentManagement/types"/>
    <ds:schemaRef ds:uri="http://purl.org/dc/dcmitype/"/>
  </ds:schemaRefs>
</ds:datastoreItem>
</file>

<file path=docMetadata/LabelInfo.xml><?xml version="1.0" encoding="utf-8"?>
<clbl:labelList xmlns:clbl="http://schemas.microsoft.com/office/2020/mipLabelMetadata">
  <clbl:label id="{fe50d7ff-dac2-44e7-b4b1-f9f0ac2f0a92}"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EEI OSHC Criteria</vt:lpstr>
      <vt:lpstr>EEI OSHC Criteria Counts</vt:lpstr>
      <vt:lpstr>2017 - Q2_2025 Incident Detail</vt:lpstr>
      <vt:lpstr>'EEI OSHC Criteria'!Print_Area</vt:lpstr>
      <vt:lpstr>'EEI OSHC Criteria Counts'!Print_Area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Keller, Hannah</dc:creator>
  <cp:keywords/>
  <dc:description/>
  <cp:lastModifiedBy>Mason, Diane</cp:lastModifiedBy>
  <cp:revision/>
  <dcterms:created xsi:type="dcterms:W3CDTF">2020-01-09T21:30:51Z</dcterms:created>
  <dcterms:modified xsi:type="dcterms:W3CDTF">2025-09-25T13:22:39Z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0x0101002FCC49087CBAF749BEA397E09F04586E</vt:lpwstr>
  </property>
  <property fmtid="{D5CDD505-2E9C-101B-9397-08002B2CF9AE}" pid="3" name="pgeRecordCategory">
    <vt:lpwstr/>
  </property>
  <property fmtid="{D5CDD505-2E9C-101B-9397-08002B2CF9AE}" pid="4" name="Order">
    <vt:r8>43500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MSIP_Label_fe50d7ff-dac2-44e7-b4b1-f9f0ac2f0a92_Enabled">
    <vt:lpwstr>true</vt:lpwstr>
  </property>
  <property fmtid="{D5CDD505-2E9C-101B-9397-08002B2CF9AE}" pid="12" name="MSIP_Label_fe50d7ff-dac2-44e7-b4b1-f9f0ac2f0a92_SetDate">
    <vt:lpwstr>2022-08-11T21:03:41Z</vt:lpwstr>
  </property>
  <property fmtid="{D5CDD505-2E9C-101B-9397-08002B2CF9AE}" pid="13" name="MSIP_Label_fe50d7ff-dac2-44e7-b4b1-f9f0ac2f0a92_Method">
    <vt:lpwstr>Privileged</vt:lpwstr>
  </property>
  <property fmtid="{D5CDD505-2E9C-101B-9397-08002B2CF9AE}" pid="14" name="MSIP_Label_fe50d7ff-dac2-44e7-b4b1-f9f0ac2f0a92_Name">
    <vt:lpwstr>Internal</vt:lpwstr>
  </property>
  <property fmtid="{D5CDD505-2E9C-101B-9397-08002B2CF9AE}" pid="15" name="MSIP_Label_fe50d7ff-dac2-44e7-b4b1-f9f0ac2f0a92_SiteId">
    <vt:lpwstr>44ae661a-ece6-41aa-bc96-7c2c85a08941</vt:lpwstr>
  </property>
  <property fmtid="{D5CDD505-2E9C-101B-9397-08002B2CF9AE}" pid="16" name="MSIP_Label_fe50d7ff-dac2-44e7-b4b1-f9f0ac2f0a92_ActionId">
    <vt:lpwstr>563a673f-4a24-47e9-8e4b-46de6ca8b5fe</vt:lpwstr>
  </property>
  <property fmtid="{D5CDD505-2E9C-101B-9397-08002B2CF9AE}" pid="17" name="MSIP_Label_fe50d7ff-dac2-44e7-b4b1-f9f0ac2f0a92_ContentBits">
    <vt:lpwstr>3</vt:lpwstr>
  </property>
  <property fmtid="{D5CDD505-2E9C-101B-9397-08002B2CF9AE}" pid="18" name="SharedWithUsers">
    <vt:lpwstr/>
  </property>
</Properties>
</file>