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f5filesrv5\Energy\RA Filings\2021\YA Allocations\CAM\Final YA CAM Allocation\"/>
    </mc:Choice>
  </mc:AlternateContent>
  <xr:revisionPtr revIDLastSave="0" documentId="13_ncr:1_{77FE2904-110A-4794-8C46-9916D28A5519}" xr6:coauthVersionLast="45" xr6:coauthVersionMax="45" xr10:uidLastSave="{00000000-0000-0000-0000-000000000000}"/>
  <bookViews>
    <workbookView xWindow="-98" yWindow="-98" windowWidth="20715" windowHeight="13276" xr2:uid="{C0C283D8-7251-42A7-97BE-3E19C89D6A94}"/>
  </bookViews>
  <sheets>
    <sheet name="PG&amp;E CAM List 2021" sheetId="4" r:id="rId1"/>
    <sheet name="SCE CAM List 2021" sheetId="1" r:id="rId2"/>
    <sheet name="SCE CAM List 2022" sheetId="2" r:id="rId3"/>
    <sheet name="SCE CAM List 2023" sheetId="3" r:id="rId4"/>
    <sheet name="SDG&amp;E CAM List 2021"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'PG&amp;E CAM List 2021'!$A$3:$S$37</definedName>
    <definedName name="_xlnm._FilterDatabase" localSheetId="1" hidden="1">'SCE CAM List 2021'!$A$3:$AP$111</definedName>
    <definedName name="_xlnm._FilterDatabase" localSheetId="2" hidden="1">'SCE CAM List 2022'!$A$3:$AP$103</definedName>
    <definedName name="_xlnm._FilterDatabase" localSheetId="3" hidden="1">'SCE CAM List 2023'!$A$3:$AP$97</definedName>
    <definedName name="Balancing_Authority">[1]Choices!$A$2:$A$41</definedName>
    <definedName name="Boolean">[1]Choices!$AG$2:$AG$3</definedName>
    <definedName name="Bucket" localSheetId="4">#REF!</definedName>
    <definedName name="Bucket">#REF!</definedName>
    <definedName name="Bundled_Unbundled">[1]Choices!$B$2:$B$3</definedName>
    <definedName name="Construction_Status">[1]Choices!$G$2:$G$5</definedName>
    <definedName name="ContractType">[2]DataValidation!$D$2:$D$5</definedName>
    <definedName name="counter_party_list">[3]List_Data!$D$2:$D$55</definedName>
    <definedName name="Country">[1]Choices!$AO$2:$AO$5</definedName>
    <definedName name="CPUC_Approval_Status">[1]Choices!$E$2:$E$8</definedName>
    <definedName name="CREZ">[1]Choices!$F$2:$F$39</definedName>
    <definedName name="Delay_Termination_Reason">[1]Choices!$K$2:$K$4</definedName>
    <definedName name="DeliverabilityOptions" localSheetId="4">[14]Lists!#REF!</definedName>
    <definedName name="DeliverabilityOptions">[4]Lists!#REF!</definedName>
    <definedName name="DeliverabilityStatusOptions">[5]Lists!$B$36:$B$37</definedName>
    <definedName name="Draft2016EFC">#REF!</definedName>
    <definedName name="EndMonth" localSheetId="4">#REF!</definedName>
    <definedName name="EndMonth">#REF!</definedName>
    <definedName name="EnergyTitle">#REF!</definedName>
    <definedName name="EPC_Contract_Status">[1]Choices!$AW$2:$AW$7</definedName>
    <definedName name="Facility_Status">[1]Choices!$N$2:$N$7</definedName>
    <definedName name="Financing_Status">[1]Choices!$O$2:$O$7</definedName>
    <definedName name="LocalAreaOptions" localSheetId="0">[11]Lists!$B$11:$B$21</definedName>
    <definedName name="LocalAreaOptions">[6]Lists!$B$11:$B$21</definedName>
    <definedName name="LSEs">[2]DataValidation!$A$2:$A$22</definedName>
    <definedName name="Month" localSheetId="0">#REF!</definedName>
    <definedName name="Month" localSheetId="4">#REF!</definedName>
    <definedName name="Month">#REF!</definedName>
    <definedName name="Month2">#REF!</definedName>
    <definedName name="MyYear">#REF!</definedName>
    <definedName name="no">#REF!</definedName>
    <definedName name="nono">#REF!</definedName>
    <definedName name="nonono">#REF!</definedName>
    <definedName name="Overall_Project_Status">[1]Choices!$T$2:$T$6</definedName>
    <definedName name="Party_that_Terminated_Contract">[1]Choices!$AY$2:$AY$4</definedName>
    <definedName name="Path26DesignationOptions">[5]Lists!$B$28:$B$29</definedName>
    <definedName name="PCC_Classification">[1]Choices!$U$2:$U$5</definedName>
    <definedName name="Program_Origination">[1]Choices!$I$2:$I$13</definedName>
    <definedName name="RA_Capacity" localSheetId="4">#REF!</definedName>
    <definedName name="RA_Capacity">#REF!</definedName>
    <definedName name="RAM_Auction_Round">[1]Choices!$AX$2:$AX$6</definedName>
    <definedName name="raw_data" localSheetId="0">#REF!</definedName>
    <definedName name="raw_data" localSheetId="1">#REF!</definedName>
    <definedName name="raw_data" localSheetId="2">#REF!</definedName>
    <definedName name="raw_data" localSheetId="3">#REF!</definedName>
    <definedName name="raw_data">#REF!</definedName>
    <definedName name="Reporting_LSE">[1]Choices!$J$2:$J$5</definedName>
    <definedName name="Resource_Designation">[7]Lists!$A$6:$A$8</definedName>
    <definedName name="Resource_ID">'[8]ID and Local Area'!$A$2:$A$1008</definedName>
    <definedName name="ResourceIDs">[2]DataValidation!$X$2:$X$1235</definedName>
    <definedName name="RMR">'[8]ID and Local Area'!$F$22:$F$23</definedName>
    <definedName name="SchedulingID" localSheetId="4">#REF!</definedName>
    <definedName name="SchedulingID">#REF!</definedName>
    <definedName name="sds">[5]Lists!$B$11:$B$21</definedName>
    <definedName name="StartMonth" localSheetId="4">#REF!</definedName>
    <definedName name="StartMonth">#REF!</definedName>
    <definedName name="Status_of_Facility_Study___Phase_II_Study">[1]Choices!$AA$2:$AA$10</definedName>
    <definedName name="Status_of_Feasibility_Study">[1]Choices!$AB$2:$AB$10</definedName>
    <definedName name="Status_of_Interconnection_Agreement">[1]Choices!$Q$2:$Q$22</definedName>
    <definedName name="Status_of_System_Impact_Study___Phase_I_Study">[1]Choices!$AC$2:$AC$10</definedName>
    <definedName name="Submittal">[9]Lists!$A$2:$A$3</definedName>
    <definedName name="TACCalcOptions">[10]Lists!$B$32:$B$34</definedName>
    <definedName name="Technology_SubType">[1]Choices!$AV$2:$AV$8</definedName>
    <definedName name="Technology_Type">[1]Choices!$AD$2:$AD$19</definedName>
    <definedName name="TechnologyType">[2]DataValidation!$F$2:$F$8</definedName>
    <definedName name="test">#REF!</definedName>
    <definedName name="YesOrNo">[2]DataValidation!$H$2:$H$3</definedName>
    <definedName name="Zone" localSheetId="4">#REF!</definedName>
    <definedName name="Zon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46" i="5" l="1"/>
  <c r="M46" i="5"/>
  <c r="L46" i="5"/>
  <c r="K46" i="5"/>
  <c r="J46" i="5"/>
  <c r="I46" i="5"/>
  <c r="H46" i="5"/>
  <c r="G46" i="5"/>
  <c r="F46" i="5"/>
  <c r="E46" i="5"/>
  <c r="D46" i="5"/>
  <c r="C46" i="5"/>
  <c r="N45" i="5"/>
  <c r="N47" i="5" s="1"/>
  <c r="M45" i="5"/>
  <c r="M47" i="5" s="1"/>
  <c r="L45" i="5"/>
  <c r="L47" i="5" s="1"/>
  <c r="K45" i="5"/>
  <c r="K47" i="5" s="1"/>
  <c r="J45" i="5"/>
  <c r="J47" i="5" s="1"/>
  <c r="I45" i="5"/>
  <c r="I47" i="5" s="1"/>
  <c r="H45" i="5"/>
  <c r="H47" i="5" s="1"/>
  <c r="G45" i="5"/>
  <c r="G47" i="5" s="1"/>
  <c r="F45" i="5"/>
  <c r="F47" i="5" s="1"/>
  <c r="E45" i="5"/>
  <c r="E47" i="5" s="1"/>
  <c r="D45" i="5"/>
  <c r="D47" i="5" s="1"/>
  <c r="C45" i="5"/>
  <c r="C47" i="5" s="1"/>
  <c r="O22" i="5"/>
  <c r="O21" i="5"/>
  <c r="O20" i="5"/>
  <c r="O19" i="5"/>
  <c r="O18" i="5"/>
  <c r="O17" i="5"/>
  <c r="O16" i="5"/>
  <c r="O15" i="5"/>
  <c r="O14" i="5"/>
  <c r="O13" i="5"/>
  <c r="H4" i="5"/>
  <c r="O12" i="5"/>
  <c r="O11" i="5"/>
  <c r="O10" i="5"/>
  <c r="O9" i="5"/>
  <c r="O8" i="5"/>
  <c r="O7" i="5"/>
  <c r="O6" i="5"/>
  <c r="M4" i="5"/>
  <c r="K4" i="5"/>
  <c r="I4" i="5"/>
  <c r="G4" i="5"/>
  <c r="E4" i="5"/>
  <c r="C4" i="5"/>
  <c r="J24" i="5"/>
  <c r="N4" i="5"/>
  <c r="L4" i="5"/>
  <c r="J4" i="5"/>
  <c r="F4" i="5"/>
  <c r="D4" i="5"/>
  <c r="O5" i="5" l="1"/>
  <c r="J23" i="5"/>
  <c r="J25" i="5"/>
  <c r="N34" i="4" l="1"/>
  <c r="N40" i="4" s="1"/>
  <c r="M34" i="4"/>
  <c r="M40" i="4" s="1"/>
  <c r="L34" i="4"/>
  <c r="L40" i="4" s="1"/>
  <c r="K34" i="4"/>
  <c r="K40" i="4" s="1"/>
  <c r="J34" i="4"/>
  <c r="J40" i="4" s="1"/>
  <c r="I34" i="4"/>
  <c r="I40" i="4" s="1"/>
  <c r="H34" i="4"/>
  <c r="H40" i="4" s="1"/>
  <c r="G34" i="4"/>
  <c r="G40" i="4" s="1"/>
  <c r="F34" i="4"/>
  <c r="F40" i="4" s="1"/>
  <c r="E34" i="4"/>
  <c r="E40" i="4" s="1"/>
  <c r="D34" i="4"/>
  <c r="D40" i="4" s="1"/>
  <c r="C34" i="4"/>
  <c r="C40" i="4" s="1"/>
  <c r="G47" i="4"/>
  <c r="AG25" i="4"/>
  <c r="AE25" i="4"/>
  <c r="AC25" i="4"/>
  <c r="AA25" i="4"/>
  <c r="Y25" i="4"/>
  <c r="W25" i="4"/>
  <c r="AF25" i="4"/>
  <c r="AD25" i="4"/>
  <c r="AB25" i="4"/>
  <c r="Z25" i="4"/>
  <c r="X25" i="4"/>
  <c r="V25" i="4"/>
  <c r="G46" i="4"/>
  <c r="C42" i="4" l="1"/>
  <c r="G42" i="4"/>
  <c r="G43" i="4"/>
  <c r="C45" i="4"/>
  <c r="C46" i="4"/>
  <c r="C47" i="4"/>
  <c r="D47" i="4" s="1"/>
  <c r="C43" i="4"/>
  <c r="C44" i="4"/>
  <c r="G45" i="4"/>
  <c r="C49" i="4" l="1"/>
  <c r="D49" i="4" s="1"/>
  <c r="D42" i="4"/>
  <c r="C51" i="4"/>
  <c r="D51" i="4" s="1"/>
  <c r="G49" i="4"/>
  <c r="N114" i="2" l="1"/>
  <c r="N115" i="2"/>
  <c r="N123" i="1"/>
  <c r="N122" i="1"/>
  <c r="K114" i="2" l="1"/>
  <c r="K115" i="2"/>
  <c r="K113" i="2"/>
  <c r="K122" i="1"/>
  <c r="K123" i="1"/>
  <c r="K121" i="1"/>
  <c r="L106" i="3"/>
  <c r="M106" i="3"/>
  <c r="N106" i="3"/>
  <c r="O106" i="3"/>
  <c r="P106" i="3"/>
  <c r="Q106" i="3"/>
  <c r="R106" i="3"/>
  <c r="S106" i="3"/>
  <c r="T106" i="3"/>
  <c r="U106" i="3"/>
  <c r="V106" i="3"/>
  <c r="K106" i="3"/>
  <c r="L105" i="3"/>
  <c r="M105" i="3"/>
  <c r="N105" i="3"/>
  <c r="O105" i="3"/>
  <c r="P105" i="3"/>
  <c r="Q105" i="3"/>
  <c r="R105" i="3"/>
  <c r="S105" i="3"/>
  <c r="T105" i="3"/>
  <c r="U105" i="3"/>
  <c r="V105" i="3"/>
  <c r="K105" i="3"/>
  <c r="L111" i="2"/>
  <c r="M111" i="2"/>
  <c r="N111" i="2"/>
  <c r="O111" i="2"/>
  <c r="P111" i="2"/>
  <c r="Q111" i="2"/>
  <c r="R111" i="2"/>
  <c r="S111" i="2"/>
  <c r="T111" i="2"/>
  <c r="U111" i="2"/>
  <c r="V111" i="2"/>
  <c r="K111" i="2"/>
  <c r="L110" i="2"/>
  <c r="M110" i="2"/>
  <c r="N110" i="2"/>
  <c r="O110" i="2"/>
  <c r="P110" i="2"/>
  <c r="Q110" i="2"/>
  <c r="R110" i="2"/>
  <c r="S110" i="2"/>
  <c r="T110" i="2"/>
  <c r="U110" i="2"/>
  <c r="V110" i="2"/>
  <c r="K110" i="2"/>
  <c r="L119" i="1"/>
  <c r="M119" i="1"/>
  <c r="N119" i="1"/>
  <c r="O119" i="1"/>
  <c r="P119" i="1"/>
  <c r="Q119" i="1"/>
  <c r="R119" i="1"/>
  <c r="S119" i="1"/>
  <c r="T119" i="1"/>
  <c r="U119" i="1"/>
  <c r="V119" i="1"/>
  <c r="K119" i="1"/>
  <c r="L118" i="1"/>
  <c r="M118" i="1"/>
  <c r="N118" i="1"/>
  <c r="O118" i="1"/>
  <c r="P118" i="1"/>
  <c r="Q118" i="1"/>
  <c r="R118" i="1"/>
  <c r="S118" i="1"/>
  <c r="T118" i="1"/>
  <c r="U118" i="1"/>
  <c r="V118" i="1"/>
  <c r="K118" i="1"/>
  <c r="K116" i="2" l="1"/>
  <c r="K124" i="1"/>
  <c r="X121" i="1"/>
  <c r="X118" i="1"/>
  <c r="AI109" i="3" l="1"/>
  <c r="AH109" i="3"/>
  <c r="AG109" i="3"/>
  <c r="AF109" i="3"/>
  <c r="AE109" i="3"/>
  <c r="AD109" i="3"/>
  <c r="AC109" i="3"/>
  <c r="AB109" i="3"/>
  <c r="AA109" i="3"/>
  <c r="Z109" i="3"/>
  <c r="Y109" i="3"/>
  <c r="X109" i="3"/>
  <c r="AI108" i="3"/>
  <c r="AH108" i="3"/>
  <c r="AG108" i="3"/>
  <c r="AF108" i="3"/>
  <c r="AE108" i="3"/>
  <c r="AD108" i="3"/>
  <c r="AC108" i="3"/>
  <c r="AB108" i="3"/>
  <c r="AA108" i="3"/>
  <c r="Z108" i="3"/>
  <c r="Y108" i="3"/>
  <c r="X108" i="3"/>
  <c r="AI107" i="3"/>
  <c r="AH107" i="3"/>
  <c r="AG107" i="3"/>
  <c r="AF107" i="3"/>
  <c r="AE107" i="3"/>
  <c r="AD107" i="3"/>
  <c r="AC107" i="3"/>
  <c r="AB107" i="3"/>
  <c r="AA107" i="3"/>
  <c r="Z107" i="3"/>
  <c r="Y107" i="3"/>
  <c r="X107" i="3"/>
  <c r="AI105" i="3"/>
  <c r="AH105" i="3"/>
  <c r="AG105" i="3"/>
  <c r="AF105" i="3"/>
  <c r="AE105" i="3"/>
  <c r="AD105" i="3"/>
  <c r="AC105" i="3"/>
  <c r="AB105" i="3"/>
  <c r="AA105" i="3"/>
  <c r="Z105" i="3"/>
  <c r="Y105" i="3"/>
  <c r="X105" i="3"/>
  <c r="AI114" i="2"/>
  <c r="AH114" i="2"/>
  <c r="AG114" i="2"/>
  <c r="AF114" i="2"/>
  <c r="AE114" i="2"/>
  <c r="AD114" i="2"/>
  <c r="AC114" i="2"/>
  <c r="AB114" i="2"/>
  <c r="AA114" i="2"/>
  <c r="Z114" i="2"/>
  <c r="Y114" i="2"/>
  <c r="X114" i="2"/>
  <c r="AI113" i="2"/>
  <c r="AH113" i="2"/>
  <c r="AG113" i="2"/>
  <c r="AF113" i="2"/>
  <c r="AE113" i="2"/>
  <c r="AD113" i="2"/>
  <c r="AC113" i="2"/>
  <c r="AB113" i="2"/>
  <c r="AA113" i="2"/>
  <c r="Z113" i="2"/>
  <c r="Y113" i="2"/>
  <c r="X113" i="2"/>
  <c r="AI112" i="2"/>
  <c r="AH112" i="2"/>
  <c r="AG112" i="2"/>
  <c r="AF112" i="2"/>
  <c r="AE112" i="2"/>
  <c r="AD112" i="2"/>
  <c r="AC112" i="2"/>
  <c r="AB112" i="2"/>
  <c r="AA112" i="2"/>
  <c r="Z112" i="2"/>
  <c r="Y112" i="2"/>
  <c r="X112" i="2"/>
  <c r="AI110" i="2"/>
  <c r="AH110" i="2"/>
  <c r="AG110" i="2"/>
  <c r="AF110" i="2"/>
  <c r="AE110" i="2"/>
  <c r="AD110" i="2"/>
  <c r="AC110" i="2"/>
  <c r="AB110" i="2"/>
  <c r="AA110" i="2"/>
  <c r="Z110" i="2"/>
  <c r="Y110" i="2"/>
  <c r="X110" i="2"/>
  <c r="Y118" i="1"/>
  <c r="Z118" i="1"/>
  <c r="AA118" i="1"/>
  <c r="AB118" i="1"/>
  <c r="AC118" i="1"/>
  <c r="AD118" i="1"/>
  <c r="AE118" i="1"/>
  <c r="AF118" i="1"/>
  <c r="AG118" i="1"/>
  <c r="AH118" i="1"/>
  <c r="AI118" i="1"/>
  <c r="Y120" i="1"/>
  <c r="Z120" i="1"/>
  <c r="AA120" i="1"/>
  <c r="AB120" i="1"/>
  <c r="AC120" i="1"/>
  <c r="AD120" i="1"/>
  <c r="AE120" i="1"/>
  <c r="AF120" i="1"/>
  <c r="AG120" i="1"/>
  <c r="AH120" i="1"/>
  <c r="AI120" i="1"/>
  <c r="Y121" i="1"/>
  <c r="Z121" i="1"/>
  <c r="AA121" i="1"/>
  <c r="AB121" i="1"/>
  <c r="AC121" i="1"/>
  <c r="AD121" i="1"/>
  <c r="AE121" i="1"/>
  <c r="AF121" i="1"/>
  <c r="AG121" i="1"/>
  <c r="AH121" i="1"/>
  <c r="AI121" i="1"/>
  <c r="Y122" i="1"/>
  <c r="Z122" i="1"/>
  <c r="AA122" i="1"/>
  <c r="AB122" i="1"/>
  <c r="AC122" i="1"/>
  <c r="AD122" i="1"/>
  <c r="AE122" i="1"/>
  <c r="AF122" i="1"/>
  <c r="AG122" i="1"/>
  <c r="AH122" i="1"/>
  <c r="AI122" i="1"/>
  <c r="X122" i="1"/>
  <c r="X120" i="1"/>
  <c r="AG115" i="2" l="1"/>
  <c r="AF115" i="2"/>
  <c r="AB110" i="3"/>
  <c r="X110" i="3"/>
  <c r="AA110" i="3"/>
  <c r="AF110" i="3"/>
  <c r="AC115" i="2"/>
  <c r="AA115" i="2"/>
  <c r="X115" i="2"/>
  <c r="Y115" i="2"/>
  <c r="Z115" i="2"/>
  <c r="AC123" i="1"/>
  <c r="AC110" i="3"/>
  <c r="AH110" i="3"/>
  <c r="Z110" i="3"/>
  <c r="AD110" i="3"/>
  <c r="AI110" i="3"/>
  <c r="AE110" i="3"/>
  <c r="Y110" i="3"/>
  <c r="AG110" i="3"/>
  <c r="AD115" i="2"/>
  <c r="AH115" i="2"/>
  <c r="AI115" i="2"/>
  <c r="AE115" i="2"/>
  <c r="AB115" i="2"/>
  <c r="AD123" i="1"/>
  <c r="AG123" i="1"/>
  <c r="Y123" i="1"/>
  <c r="X123" i="1"/>
  <c r="AF123" i="1"/>
  <c r="AI123" i="1"/>
  <c r="AA123" i="1"/>
  <c r="AB123" i="1"/>
  <c r="AE123" i="1"/>
  <c r="AH123" i="1"/>
  <c r="Z1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tc={7D340D66-09BD-4640-AB64-F0302188AB1A}</author>
    <author>tc={1E3DECD2-9416-452D-B41B-0C2C56A25C27}</author>
  </authors>
  <commentList>
    <comment ref="G33" authorId="0" shapeId="0" xr:uid="{7D340D66-09BD-4640-AB64-F0302188AB1A}">
      <text>
        <t>[Threaded comment]
Your version of Excel allows you to read this threaded comment; however, any edits to it will get removed if the file is opened in a newer version of Excel. Learn more: https://go.microsoft.com/fwlink/?linkid=870924
Comment:
    Contract ending in 05/2021, so August NQC is 0.</t>
      </text>
    </comment>
    <comment ref="G36" authorId="1" shapeId="0" xr:uid="{1E3DECD2-9416-452D-B41B-0C2C56A25C27}">
      <text>
        <t>[Threaded comment]
Your version of Excel allows you to read this threaded comment; however, any edits to it will get removed if the file is opened in a newer version of Excel. Learn more: https://go.microsoft.com/fwlink/?linkid=870924
Comment:
    Contract ending in 06/2021, so August NQC is 0.</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tc={74A3F8A7-5D37-49E5-B99E-CA89625A8AA6}</author>
  </authors>
  <commentList>
    <comment ref="G30" authorId="0" shapeId="0" xr:uid="{74A3F8A7-5D37-49E5-B99E-CA89625A8AA6}">
      <text>
        <t>[Threaded comment]
Your version of Excel allows you to read this threaded comment; however, any edits to it will get removed if the file is opened in a newer version of Excel. Learn more: https://go.microsoft.com/fwlink/?linkid=870924
Comment:
    Contract ending in 06/2022, so August NQC is 0.</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tc={8C00162B-3047-4A36-BE03-D70894E7A877}</author>
  </authors>
  <commentList>
    <comment ref="G30" authorId="0" shapeId="0" xr:uid="{8C00162B-3047-4A36-BE03-D70894E7A877}">
      <text>
        <t>[Threaded comment]
Your version of Excel allows you to read this threaded comment; however, any edits to it will get removed if the file is opened in a newer version of Excel. Learn more: https://go.microsoft.com/fwlink/?linkid=870924
Comment:
    Contract ending 03/2023, so NQC for August is 0.</t>
      </text>
    </comment>
  </commentList>
</comments>
</file>

<file path=xl/sharedStrings.xml><?xml version="1.0" encoding="utf-8"?>
<sst xmlns="http://schemas.openxmlformats.org/spreadsheetml/2006/main" count="2936" uniqueCount="437">
  <si>
    <t>January</t>
  </si>
  <si>
    <t>February</t>
  </si>
  <si>
    <t>March</t>
  </si>
  <si>
    <t>April</t>
  </si>
  <si>
    <t>May</t>
  </si>
  <si>
    <t>June</t>
  </si>
  <si>
    <t>July</t>
  </si>
  <si>
    <t>August</t>
  </si>
  <si>
    <t>September</t>
  </si>
  <si>
    <t>October</t>
  </si>
  <si>
    <t>November</t>
  </si>
  <si>
    <t>December</t>
  </si>
  <si>
    <t>Decision or Resolution Authorizing Contract</t>
  </si>
  <si>
    <t>Is this contract a tolling agreement? (Y/N)</t>
  </si>
  <si>
    <t>Notes for ED</t>
  </si>
  <si>
    <t>Contract Name</t>
  </si>
  <si>
    <t xml:space="preserve">Scheduling Resource ID </t>
  </si>
  <si>
    <t>Local RA Area</t>
  </si>
  <si>
    <t xml:space="preserve">Local RA </t>
  </si>
  <si>
    <t>Flexible RA category</t>
  </si>
  <si>
    <t>CAM Allocation Effective Date (mm/dd/yyyy)</t>
  </si>
  <si>
    <t>Capacity End Date (mm/dd/yyyy)</t>
  </si>
  <si>
    <t>System RA Allocated (MW)</t>
  </si>
  <si>
    <t>System EFC Allocated (MW)</t>
  </si>
  <si>
    <t>E-4804</t>
  </si>
  <si>
    <t>N</t>
  </si>
  <si>
    <t>AltaGas Pomona Energy Storage (PES_2018)</t>
  </si>
  <si>
    <t>CHINO_2_APEBT1</t>
  </si>
  <si>
    <t>LA Basin</t>
  </si>
  <si>
    <t>Grand Johanna Energy Storage</t>
  </si>
  <si>
    <t>SANTGO_2_MABBT1</t>
  </si>
  <si>
    <t>E-4860</t>
  </si>
  <si>
    <t>Y</t>
  </si>
  <si>
    <t>O.L.S. Energy - Chino (11226)</t>
  </si>
  <si>
    <t>CHINO_6_CIMGEN</t>
  </si>
  <si>
    <t>D.08-09-041</t>
  </si>
  <si>
    <t>El Segundo Energy Center LLC</t>
  </si>
  <si>
    <t>ELSEGN_2_UN1011</t>
  </si>
  <si>
    <t>ELSEGN_2_UN2021</t>
  </si>
  <si>
    <t>D.08-04-011/D.08-09-041</t>
  </si>
  <si>
    <t>CPV Sentinel, LLC</t>
  </si>
  <si>
    <t>SENTNL_2_CTG1</t>
  </si>
  <si>
    <t>SENTNL_2_CTG2</t>
  </si>
  <si>
    <t>SENTNL_2_CTG3</t>
  </si>
  <si>
    <t>SENTNL_2_CTG4</t>
  </si>
  <si>
    <t>SENTNL_2_CTG5</t>
  </si>
  <si>
    <t>SENTNL_2_CTG6</t>
  </si>
  <si>
    <t>SENTNL_2_CTG7</t>
  </si>
  <si>
    <t>SENTNL_2_CTG8</t>
  </si>
  <si>
    <t>Delano Energy Center, LLC</t>
  </si>
  <si>
    <t>VESTAL_2_WELLHD</t>
  </si>
  <si>
    <t>Big Creek-Ventura</t>
  </si>
  <si>
    <t>Walnut Creek Energy, LLC</t>
  </si>
  <si>
    <t>WALCRK_2_CTG1</t>
  </si>
  <si>
    <t>WALCRK_2_CTG2</t>
  </si>
  <si>
    <t>WALCRK_2_CTG3</t>
  </si>
  <si>
    <t>WALCRK_2_CTG4</t>
  </si>
  <si>
    <t>WALCRK_2_CTG5</t>
  </si>
  <si>
    <t>D.09-03-031</t>
  </si>
  <si>
    <t>SCE-Barre Peaker</t>
  </si>
  <si>
    <t>BARRE_6_PEAKER</t>
  </si>
  <si>
    <t>UOG</t>
  </si>
  <si>
    <t>SCE-Center Peaker</t>
  </si>
  <si>
    <t>CENTER_6_PEAKER</t>
  </si>
  <si>
    <t>SCE-Grapeland Peaker</t>
  </si>
  <si>
    <t>ETIWND_6_GRPLND</t>
  </si>
  <si>
    <t>D.14-06-043</t>
  </si>
  <si>
    <t>SCE-McGrath Peaker</t>
  </si>
  <si>
    <t>MNDALY_6_MCGRTH</t>
  </si>
  <si>
    <t>SCE-Mira Loma Peaker</t>
  </si>
  <si>
    <t>MIRLOM_6_PEAKER</t>
  </si>
  <si>
    <t>D.18-06-009</t>
  </si>
  <si>
    <t>Mira Loma BESS A</t>
  </si>
  <si>
    <t>MIRLOM_2_MLBBTA</t>
  </si>
  <si>
    <t>Mira Loma BESS B</t>
  </si>
  <si>
    <t>MIRLOM_2_MLBBTB</t>
  </si>
  <si>
    <t>E-4714</t>
  </si>
  <si>
    <t>Watson Cogeneration Company (f/k/a 2809)</t>
  </si>
  <si>
    <t>ARCOGN_2_UNITS</t>
  </si>
  <si>
    <t/>
  </si>
  <si>
    <t>D.14-7-019</t>
  </si>
  <si>
    <t>Chevron USA</t>
  </si>
  <si>
    <t>CHEVMN_2_UNITS</t>
  </si>
  <si>
    <t>E-4681</t>
  </si>
  <si>
    <t>New-Indy Ontario  (f/k/a 2045)</t>
  </si>
  <si>
    <t>ETIWND_2_UNIT1</t>
  </si>
  <si>
    <t>E-4800</t>
  </si>
  <si>
    <t>Tesoro Refining &amp; Marketing Company, LLC</t>
  </si>
  <si>
    <t>HINSON_6_CARBGN</t>
  </si>
  <si>
    <t>U.S. Borax Inc.  (f/k/a 2806)</t>
  </si>
  <si>
    <t>HOLGAT_1_BORAX</t>
  </si>
  <si>
    <t>CAISO System</t>
  </si>
  <si>
    <t>New-Indy Oxnard  (f/k/a 2055)</t>
  </si>
  <si>
    <t>SNCLRA_2_UNIT1</t>
  </si>
  <si>
    <t>E-4553</t>
  </si>
  <si>
    <t>Berry Petroleum Company (f/k/a 2805)</t>
  </si>
  <si>
    <t>TENGEN_2_PL1X2</t>
  </si>
  <si>
    <t>Berry Petroleum Company, LLC</t>
  </si>
  <si>
    <t>UNVRSY_1_UNIT 1</t>
  </si>
  <si>
    <t>D.15-11-041</t>
  </si>
  <si>
    <t>RA Purchase Agreement</t>
  </si>
  <si>
    <t>AES Alamitos Energy, LLC</t>
  </si>
  <si>
    <t>ALAMIT_2_PL1X3</t>
  </si>
  <si>
    <t>AES Huntington Beach Energy, LLC</t>
  </si>
  <si>
    <t>HNTGBH_2_PL1X3</t>
  </si>
  <si>
    <t>Stanton Energy Reliability Center, LLC</t>
  </si>
  <si>
    <t>STANTN_2_STAGT1</t>
  </si>
  <si>
    <t>STANTN_2_STAGT2</t>
  </si>
  <si>
    <t>AES ES Alamitos, LLC</t>
  </si>
  <si>
    <t>A.19-04-016</t>
  </si>
  <si>
    <t>Strata Saticoy, LLC</t>
  </si>
  <si>
    <t>AL 4002-E</t>
  </si>
  <si>
    <t>RA Purchase Agreement. COD is expected to slip to 12/2021 and NQC increase to 60 MW. We are currently in the process of officially exercising the option for the additional 20 MW (increasing total capacity to 60 MW).  Additional changes to start and end date of the contract will be negotiated and formalized later.</t>
  </si>
  <si>
    <t>Goleta Energy Storage (f.k.a. AltaGas Power Holdings (U.S.) Inc.)</t>
  </si>
  <si>
    <t>Orni 34 LLC</t>
  </si>
  <si>
    <t>Silverstrand Grid, LLC</t>
  </si>
  <si>
    <t>Painter Energy Storage, LLC</t>
  </si>
  <si>
    <t>Enel Bella Energy Storage, LLC</t>
  </si>
  <si>
    <t>AL 3882-E</t>
  </si>
  <si>
    <t>CHP RFO</t>
  </si>
  <si>
    <t>The Procter &amp; Gamble Paper Products Company</t>
  </si>
  <si>
    <t>SNCLRA_6_PROCGN</t>
  </si>
  <si>
    <t>Pending</t>
  </si>
  <si>
    <t>CHP RFO (please refer to the email (09/02/2020) for detailed notes on this unit)</t>
  </si>
  <si>
    <t>CHARMN_2_PGONG1</t>
  </si>
  <si>
    <t>AL 4123-E</t>
  </si>
  <si>
    <t>Elk Hills Power, LLC</t>
  </si>
  <si>
    <t>ELKHIL_2_PL1X3</t>
  </si>
  <si>
    <t xml:space="preserve">DRAM RFO </t>
  </si>
  <si>
    <t>DRAM VI (System)</t>
  </si>
  <si>
    <t>[TBD]</t>
  </si>
  <si>
    <t>AL 4234-E, AL 4231-E-A</t>
  </si>
  <si>
    <t>DRAM RFO</t>
  </si>
  <si>
    <t>Enerwise Global Technologies, LLC</t>
  </si>
  <si>
    <t>Leapfrog Power, Inc.</t>
  </si>
  <si>
    <t>OhmConnect California, LLC</t>
  </si>
  <si>
    <t>Voltus, Inc.</t>
  </si>
  <si>
    <t>BTM-DRES</t>
  </si>
  <si>
    <t xml:space="preserve">Hybrid Electric Irvine 1 -467009 </t>
  </si>
  <si>
    <t>SCEW_2_PDRP03</t>
  </si>
  <si>
    <t>Hybrid Electric Irvine 2 -467010</t>
  </si>
  <si>
    <t>SCEW_2_PDRP09; SCEW_2_PDRP10</t>
  </si>
  <si>
    <t>Hybrid Electric West LA 1 - 467022</t>
  </si>
  <si>
    <t>SCEW_2_PDRP22; SCEW_2_PDRP114; SCEW_2_PDRP115; SCEC_1_PDRP124; SCEW_2_PDRP158; SCEW_2_PDRP159; SCEC_1_PDRP172
SCEW_2_PDRP167</t>
  </si>
  <si>
    <t>BTM-DRES; AMS has requested amendment to delay 5 MW until summer 2020 due to interconnection delays</t>
  </si>
  <si>
    <t>Hybrid Electric West LA 2 - 467205</t>
  </si>
  <si>
    <t>SCEC_1_PDRP173; 
SCEW_2_PDRP160;
SCEW_2_PDRP161; 
SCEW_2_PDRP162; 
SCEW_2_PDRP163; 
SCEW_2_PDRP164</t>
  </si>
  <si>
    <t>Stem 1 - 402040</t>
  </si>
  <si>
    <t>SCEC_1_PDRP21; SCEC_1_PDRP22; SCEC_1_PDRP60; SCEW_2_PDRP85; SCEW_2_PDRP86; SCEW_2_PDRP87; SCEW_2_PDRP88; SCEW_2_PDRP89; SCEW_2_PDRP90; SCEW_2_PDRP91</t>
  </si>
  <si>
    <t>BTM DR-ES STEM has indicated that they are planning on terminating this contract; we have entered 0 MW delivery across the board until the termination becomes final</t>
  </si>
  <si>
    <t>Stem 2 - 402039</t>
  </si>
  <si>
    <t>TBD</t>
  </si>
  <si>
    <t>BTM EE-Came in below expected MW of 2.5 @ the Project Completion Deadline, MWs have been adjusted</t>
  </si>
  <si>
    <t>Generate Evaporcool, LLC -447150</t>
  </si>
  <si>
    <t>NA</t>
  </si>
  <si>
    <t>BTM EE-Came in below expected MW of 5 @ the Project Completion Deadline, MWs have been adjusted</t>
  </si>
  <si>
    <t>Generate Evaporcool, LLC -447151</t>
  </si>
  <si>
    <t>BTM EE-Came in below expected MW of 60 @ the Project Completion Deadline, MWs have been adjusted</t>
  </si>
  <si>
    <t>Generate Evaporcool, LLC -447153</t>
  </si>
  <si>
    <t>BTM EE - Seller has issued a Notice of Force Majeure due to COVID-19 that may impact their ability to maintain MW installed.</t>
  </si>
  <si>
    <t>FSG Energy Efficiency, LLC - 447101</t>
  </si>
  <si>
    <t>BTM EE - Seller has issued a Notice of Force Majeure due to COVID-19 that may impact their ability to deliver the required MW. Possible indications of reduction in MW fullfillment,~3MW of 12.5 MW.</t>
  </si>
  <si>
    <t>FSG Energy Efficiency, LLC - 447102</t>
  </si>
  <si>
    <t xml:space="preserve">BTM EE - Seller has issued a Notice of Force Majeure due to COVID-19 that may impact their ability to deliver the required MW. Possible indications that there will be 0 MW performance. </t>
  </si>
  <si>
    <t>FSG Energy Efficiency, LLC - 447103</t>
  </si>
  <si>
    <t>BTM PLS</t>
  </si>
  <si>
    <t>Ice Bear (NRG, SPV #1 LLC)-431058</t>
  </si>
  <si>
    <t>Ice Bear (NRG, SPV #1 LLC)-431061</t>
  </si>
  <si>
    <t>Ice Bear (NRG, SPV #1 LLC)-431151</t>
  </si>
  <si>
    <t>BTM PLS-Deadline date was extended through an amendment to 10/1/2020</t>
  </si>
  <si>
    <t>Ice Bear (NRG, SPV #1 LLC)-431154</t>
  </si>
  <si>
    <t>Ice Bear (NRG, SPV #1 LLC)-431157</t>
  </si>
  <si>
    <t>Ice Bear (NRG, SPV #1 LLC)-431160</t>
  </si>
  <si>
    <t>Ice Bear (NRG, SPV #1 LLC)-431163</t>
  </si>
  <si>
    <t>Ice Bear (NRG, SPV #1 LLC)-431166</t>
  </si>
  <si>
    <t>BTM DR</t>
  </si>
  <si>
    <t>NRG Curtailment Solutions LLC - 447250</t>
  </si>
  <si>
    <t>SCEW_2_PDRP07; SCEW_2_PDRP11; SCEC_1_PDRP40</t>
  </si>
  <si>
    <t>BTM EE - Came in below 1 MW contract amount @ Project Completion Deadline; MWs adjusted</t>
  </si>
  <si>
    <t>Onsite Energy Corporation - 408001</t>
  </si>
  <si>
    <t>D.16-05-050</t>
  </si>
  <si>
    <t>BTM EE - Seller has issued a Notice of Force Majeure due to COVID-19 that may impact their ability to deliver the required MW.</t>
  </si>
  <si>
    <t>Onsite Energy Corporation - 408002</t>
  </si>
  <si>
    <t>Onsite Energy Corporation -408003</t>
  </si>
  <si>
    <t xml:space="preserve">BTM EE </t>
  </si>
  <si>
    <t>Onsite Energy Corporation- 408004</t>
  </si>
  <si>
    <t>Onsite Energy Corporation-408005</t>
  </si>
  <si>
    <t>Onsite Energy Corporation-408006</t>
  </si>
  <si>
    <t>Onsite Energy Corporation-408007</t>
  </si>
  <si>
    <t>BTM EE  - Seller has issued a Notice of Force Majeure due to COVID-19 that may impact their ability to deliver the required MW</t>
  </si>
  <si>
    <t>Onsite Energy Corporation-408008</t>
  </si>
  <si>
    <t>Onsite Energy Corporation-408009</t>
  </si>
  <si>
    <t>BTM EE - Post Installation came in at 1048 kW which is capped at 1000 kW</t>
  </si>
  <si>
    <t>Onsite Energy Corporation - 408010</t>
  </si>
  <si>
    <t xml:space="preserve">BTM EE  - Amendment is under legal review to extend the PCD Date 90 days to 9/28/20.  Seller has issued a Notice of Force Majeure due to COVID-19 that may impact their ability to deliver the required MW. </t>
  </si>
  <si>
    <t>Onsite Energy Corporation-408011</t>
  </si>
  <si>
    <t>Onsite Energy Corporation - 408012</t>
  </si>
  <si>
    <t>Onsite Energy Corporation - 408013</t>
  </si>
  <si>
    <t>BTM EE- - Seller issued a Notice of Force Majeure due to COVID-19 on 3/16/20. As of 3/17/20 (COD date) Seller delivered 710.78 kW. On 4/16/20, Seller requested to extend the PCD date. 8/31/20 - No extension was granted but a letter agreement was executed to limit transfer of sites that have not been constructed to other agreements.</t>
  </si>
  <si>
    <t>Onsite Energy Corporation-408014</t>
  </si>
  <si>
    <t>BTM EE</t>
  </si>
  <si>
    <t>Onsite Energy Corporation - 408015</t>
  </si>
  <si>
    <t>Onsite Energy Corporation-408016</t>
  </si>
  <si>
    <t>BTM EE Seller has issued a Notice of Force Majeure due to COVID-19 that may impact their ability to deliver the required MW</t>
  </si>
  <si>
    <t>Onsite Energy Corporation-408017</t>
  </si>
  <si>
    <t>BTM DG</t>
  </si>
  <si>
    <t>Solar Star California XXXIV, LLC -490001</t>
  </si>
  <si>
    <t>Solar Star California XXXVII, LLC -490004</t>
  </si>
  <si>
    <t>Solar Star California XXXIX, LLC -490005</t>
  </si>
  <si>
    <t>BTM DG - Capacity End Date was corrected from 2/1/2035 to 2/28/2035 due to coming on-line after the 1st of the month</t>
  </si>
  <si>
    <t>Solar Star California XXXVIII, LLC -490006</t>
  </si>
  <si>
    <t>LA Basin Solar II - 490009</t>
  </si>
  <si>
    <t>LA Basin Solar III - 490010</t>
  </si>
  <si>
    <t>BTM DG- Paid for extension to 7/2/2020. Online date of 7/2 may be delayed due to Covid-19 issues</t>
  </si>
  <si>
    <t>Solar Star LCR LA 1, LLC - 490011</t>
  </si>
  <si>
    <t>Solar Star LCR LA 2, LLC - 490012</t>
  </si>
  <si>
    <t>Solar Star LCR Split 1, LLC - 490013</t>
  </si>
  <si>
    <t>Solar Star LCR Irvine, LLC - 490014</t>
  </si>
  <si>
    <t>BTM EE-Came in below expected MW of 2.36 @ the Project Completion Deadline, MWs have been adjusted</t>
  </si>
  <si>
    <t>Sterling Analytics, LLC (429002)</t>
  </si>
  <si>
    <t>BTM EE-Came in below expected MW of 3.05 @ the Project Completion Deadline, MWs have been adjusted</t>
  </si>
  <si>
    <t>Sterling Analytics, LLC (429005)</t>
  </si>
  <si>
    <t>Sterling Analytics, LLC (429006)</t>
  </si>
  <si>
    <t>BTM EE-Came in below expected MW of 2.73 @ the Project Completion Deadline, MWs have been adjusted</t>
  </si>
  <si>
    <t>Sterling Analytics, LLC (429007)</t>
  </si>
  <si>
    <t>D.18-07-023</t>
  </si>
  <si>
    <t>BTM DRES</t>
  </si>
  <si>
    <t>Swell Energy Fund 2016-1, LLC</t>
  </si>
  <si>
    <t>BTM DGES - NEW APPROVED CONTRACT</t>
  </si>
  <si>
    <t>Swell Energy VPP Fund</t>
  </si>
  <si>
    <t>Total CAM</t>
  </si>
  <si>
    <t>Total LCR</t>
  </si>
  <si>
    <t>Category 1 Totals</t>
  </si>
  <si>
    <t>Category 2 Totals</t>
  </si>
  <si>
    <t>Category 3 Totals</t>
  </si>
  <si>
    <t>Pending SCE's Application A16-11-005 on how to allocate cost</t>
  </si>
  <si>
    <t>BioRAM</t>
  </si>
  <si>
    <t xml:space="preserve">Pacific Ultrapower Chinese Station </t>
  </si>
  <si>
    <t>ULTPCH_1_UNIT 1</t>
  </si>
  <si>
    <t>Stockton</t>
  </si>
  <si>
    <t>RIO BRAVO FRESNO (AKA ULTRAPOWER)</t>
  </si>
  <si>
    <t>ULTPFR_1_UNIT 1</t>
  </si>
  <si>
    <t>Fresno</t>
  </si>
  <si>
    <t>Rio Bravo Rocklin</t>
  </si>
  <si>
    <t>ULTRCK_2_UNIT</t>
  </si>
  <si>
    <t>Sierra</t>
  </si>
  <si>
    <t>D. 09-12-042 (as modified by D. 10-04-055, D. 10-12-055 and D. 11-04-033)</t>
  </si>
  <si>
    <t>AB 1613 resource</t>
  </si>
  <si>
    <t>Houweling Nurseries Oxnard, Inc.</t>
  </si>
  <si>
    <t>SNCLRA_2_HOWLNG</t>
  </si>
  <si>
    <t>GFP Ethanol, LLC (Pixley Cogen Partners, LLC)</t>
  </si>
  <si>
    <t>VESTAL_2_UNIT1</t>
  </si>
  <si>
    <t>Res. E-4424</t>
  </si>
  <si>
    <t>SunSelect Produce (California), Inc.</t>
  </si>
  <si>
    <t>CUMMNG_6_SUNCT1</t>
  </si>
  <si>
    <t xml:space="preserve">Techni-Cast Corporation </t>
  </si>
  <si>
    <t>CENTER_2_TECNG1</t>
  </si>
  <si>
    <t>Future Contracts/Pending NQC and CAISO ID</t>
  </si>
  <si>
    <t>Contract ID</t>
  </si>
  <si>
    <t>Project/CP Name</t>
  </si>
  <si>
    <t>Family/Parent</t>
  </si>
  <si>
    <t>Contract/Confirm Name (Conv)</t>
  </si>
  <si>
    <t>Delivery Start (Conv)</t>
  </si>
  <si>
    <t>Delivery End (Conv)</t>
  </si>
  <si>
    <t>Termination Date (last day)</t>
  </si>
  <si>
    <t>Solicitation</t>
  </si>
  <si>
    <t>ERRA/CAM</t>
  </si>
  <si>
    <t>Product Type</t>
  </si>
  <si>
    <t>Technology</t>
  </si>
  <si>
    <t>Technology Details</t>
  </si>
  <si>
    <t>Nameplate Capacity</t>
  </si>
  <si>
    <t>Total Contract Capacity</t>
  </si>
  <si>
    <t>Min Contract Capacity (Conv)</t>
  </si>
  <si>
    <t>Capacity Unit</t>
  </si>
  <si>
    <t>Portfolio</t>
  </si>
  <si>
    <t>NQC (Forecast)</t>
  </si>
  <si>
    <t>EFC</t>
  </si>
  <si>
    <t>AES</t>
  </si>
  <si>
    <t>AES ES Alamitos - LCR - Energy Storage (Energy Put Option)</t>
  </si>
  <si>
    <t>LCR RFO</t>
  </si>
  <si>
    <t>CAM</t>
  </si>
  <si>
    <t>RA (Put Option)</t>
  </si>
  <si>
    <t>Battery Energy Storage</t>
  </si>
  <si>
    <t>Not assigned yet</t>
  </si>
  <si>
    <t>MW</t>
  </si>
  <si>
    <t>2. Conventional</t>
  </si>
  <si>
    <t>Ventura Energy Storage (fka: Strata Saticoy, LLC)</t>
  </si>
  <si>
    <t>Capital Dynamics, Inc. (fka: Strata Solar)</t>
  </si>
  <si>
    <t>Strata Saticoy-ESRAPSA-2019-03-28</t>
  </si>
  <si>
    <t>RA</t>
  </si>
  <si>
    <t>Goleta Energy Storage, LLC-Energy Storage RA Purchase and Sale Agreement-20190401 (AltaGas Power Holdings (U.S.) Inc)</t>
  </si>
  <si>
    <t>AltaGas​</t>
  </si>
  <si>
    <t>AltaGas Power Holdings (U.S.)-Energy Storage RA Purchase and Sale Agreement-20190401</t>
  </si>
  <si>
    <t>ACES RFO</t>
  </si>
  <si>
    <t>Ormat​</t>
  </si>
  <si>
    <t>ORNI 34 LLC-Vallecito Energy Storage 1-ESRAPSA-2019.04.01</t>
  </si>
  <si>
    <t>Able Grid​</t>
  </si>
  <si>
    <t>E. ON</t>
  </si>
  <si>
    <t>Painter Energy Storage (E.ON)-ESRAPSA-2019-03-28</t>
  </si>
  <si>
    <t>Enel Green Power</t>
  </si>
  <si>
    <t>Enel Bella Energy Storage-ESRAPSA-2019-03-28</t>
  </si>
  <si>
    <t>Cogeneration</t>
  </si>
  <si>
    <t>1. Renewables</t>
  </si>
  <si>
    <t>Victorville Energy Center, LLC</t>
  </si>
  <si>
    <t>Airclean Technologies, Inc.</t>
  </si>
  <si>
    <t>2022 DRAM RFO</t>
  </si>
  <si>
    <t>DRAM</t>
  </si>
  <si>
    <t>DRAM RFO Pending (Fall 2019)</t>
  </si>
  <si>
    <t>DRAM #5 (System)</t>
  </si>
  <si>
    <t>RA Purchase Agreement. Delivery start date will likely be amended to 3/1/2022 but end date will not change.  Note that no amendment has been executed as of August 2020.</t>
  </si>
  <si>
    <t>2021 Local CAM</t>
  </si>
  <si>
    <t>Total</t>
  </si>
  <si>
    <t>2022 Local CAM</t>
  </si>
  <si>
    <t>2021 Local BTM LCR</t>
  </si>
  <si>
    <t>2022 Local BTM LCR</t>
  </si>
  <si>
    <t>Updated - 9/3/20</t>
  </si>
  <si>
    <t>YEAR</t>
  </si>
  <si>
    <t>LSE Capacity Contract Identifier</t>
  </si>
  <si>
    <t>Flexible Category</t>
  </si>
  <si>
    <t>Flex RA Commitments for CAM Resources</t>
  </si>
  <si>
    <t>33B121</t>
  </si>
  <si>
    <t>BDGRCK_1_UNITS</t>
  </si>
  <si>
    <t>Flex Category</t>
  </si>
  <si>
    <t>Notes</t>
  </si>
  <si>
    <t>33B112</t>
  </si>
  <si>
    <t>BEARMT_1_UNIT</t>
  </si>
  <si>
    <t>33B208</t>
  </si>
  <si>
    <t>CALPIN_1_AGNEW</t>
  </si>
  <si>
    <t>33B124</t>
  </si>
  <si>
    <t>CHALK_1_UNIT</t>
  </si>
  <si>
    <t>33B093</t>
  </si>
  <si>
    <t>COCOPP_2_CTG1</t>
  </si>
  <si>
    <t>COCOPP_2_CTG2</t>
  </si>
  <si>
    <t>COCOPP_2_CTG3</t>
  </si>
  <si>
    <t>COCOPP_2_CTG4</t>
  </si>
  <si>
    <t>25C138QPA</t>
  </si>
  <si>
    <t>DEXZEL_1_UNIT</t>
  </si>
  <si>
    <t>33B105QSA</t>
  </si>
  <si>
    <t>DOUBLC_1_UNITS</t>
  </si>
  <si>
    <t>LIVOAK_1_UNIT 1</t>
  </si>
  <si>
    <t>01C084QAA</t>
  </si>
  <si>
    <t>GRZZLY_1_BERKLY</t>
  </si>
  <si>
    <t>MKTRCK_1_UNIT 1</t>
  </si>
  <si>
    <t>33B107QSA</t>
  </si>
  <si>
    <t>KERNFT_1_UNITS</t>
  </si>
  <si>
    <t>OMAR_2_UNIT 1</t>
  </si>
  <si>
    <t>33B122</t>
  </si>
  <si>
    <t>OMAR_2_UNIT 2</t>
  </si>
  <si>
    <t>33B123</t>
  </si>
  <si>
    <t>OMAR_2_UNIT 3</t>
  </si>
  <si>
    <t>33B118</t>
  </si>
  <si>
    <t>OROVIL_6_UNIT</t>
  </si>
  <si>
    <t>SUNSET_2_UNITS</t>
  </si>
  <si>
    <r>
      <t>40S013</t>
    </r>
    <r>
      <rPr>
        <vertAlign val="subscript"/>
        <sz val="10"/>
        <rFont val="Arial"/>
        <family val="2"/>
      </rPr>
      <t>1</t>
    </r>
  </si>
  <si>
    <t>See footnote 1</t>
  </si>
  <si>
    <t>OMAR_2_UNIT 4</t>
  </si>
  <si>
    <r>
      <t>PGEMOSSLANDING</t>
    </r>
    <r>
      <rPr>
        <vertAlign val="subscript"/>
        <sz val="10"/>
        <rFont val="Arial"/>
        <family val="2"/>
      </rPr>
      <t>2</t>
    </r>
  </si>
  <si>
    <t>See footnote 2</t>
  </si>
  <si>
    <t>33B116</t>
  </si>
  <si>
    <r>
      <t>40S014</t>
    </r>
    <r>
      <rPr>
        <vertAlign val="subscript"/>
        <sz val="10"/>
        <rFont val="Arial"/>
        <family val="2"/>
      </rPr>
      <t>3</t>
    </r>
  </si>
  <si>
    <t>See footnote 3</t>
  </si>
  <si>
    <t>33B106QSA</t>
  </si>
  <si>
    <t>SIERRA_1_UNITS</t>
  </si>
  <si>
    <t>01C202QAA</t>
  </si>
  <si>
    <t>STOILS_1_UNITS</t>
  </si>
  <si>
    <t>33B126</t>
  </si>
  <si>
    <t>33B221</t>
  </si>
  <si>
    <t>TIDWTR_2_UNITS</t>
  </si>
  <si>
    <t>25C049QAA2</t>
  </si>
  <si>
    <t>KERNRG_1_UNITS</t>
  </si>
  <si>
    <t>25C151QPA2</t>
  </si>
  <si>
    <t>TANHIL_6_SOLART</t>
  </si>
  <si>
    <t>25C063QPA2</t>
  </si>
  <si>
    <t>FRITO_1_LAY</t>
  </si>
  <si>
    <t>[NOT YET ASSIGNED]</t>
  </si>
  <si>
    <t>Bay Area</t>
  </si>
  <si>
    <r>
      <t>2021 DRAM Total Monthly</t>
    </r>
    <r>
      <rPr>
        <vertAlign val="subscript"/>
        <sz val="10"/>
        <rFont val="Arial"/>
        <family val="2"/>
      </rPr>
      <t>4</t>
    </r>
  </si>
  <si>
    <t>System</t>
  </si>
  <si>
    <t>Local Other PG&amp;E Area</t>
  </si>
  <si>
    <t>Local Bay Area</t>
  </si>
  <si>
    <t>Totals Including DRAM+PRM</t>
  </si>
  <si>
    <t>numbers with DRAM</t>
  </si>
  <si>
    <t>Kern</t>
  </si>
  <si>
    <t>other PG&amp;E</t>
  </si>
  <si>
    <t>1. Dallas Energy Storage (Dynegy Marketing and Trade Energy Storage - Vistra) -- Amendment modified IDD, approved - 2/20/2020, Resolution E-5049.  This resource has a COD of 3/1/2021, however we do not expect RA deliveries until 6/1/2021.  As such, the CAM Allocation effective date is listed as 6/1/2021.</t>
  </si>
  <si>
    <t>2. Elkhorn Energy Storage (PGE Moss Landing Energy Storage) --  This resource has a COD of 7/1/2021, however we do not expect RA deliveries until 10/1/2021.  As such, the CAM Allocation effective date is listed as 10/1/2021.</t>
  </si>
  <si>
    <t>3. Hummingbird Energy Storage -- Amendment modified IDD, approved - 12/8/2019, Resolution E-5027.  This resource has a COD of 12/1/2021, however we do not expect RA deliveries until 3/1/2022. As such, the CAM Allocation effective date is listed as 3/1/2022.</t>
  </si>
  <si>
    <t xml:space="preserve">4. PG&amp;E submitted the advice letter seeking CPUC approval of the 2021 DRAM RFO executed contracts on July 22, 2020, under PG&amp;E Advice 5886-E. The advice letter is pending approval. </t>
  </si>
  <si>
    <t>0.00</t>
  </si>
  <si>
    <t>CAM System RA NQC Allocated (MW)</t>
  </si>
  <si>
    <t>Local RA</t>
  </si>
  <si>
    <t>Jan</t>
  </si>
  <si>
    <t>Feb</t>
  </si>
  <si>
    <t>Mar</t>
  </si>
  <si>
    <t>Apr</t>
  </si>
  <si>
    <t>Jun</t>
  </si>
  <si>
    <t>Jul</t>
  </si>
  <si>
    <t>Aug</t>
  </si>
  <si>
    <t>Sep</t>
  </si>
  <si>
    <t>Oct</t>
  </si>
  <si>
    <t>Nov</t>
  </si>
  <si>
    <t>Dec</t>
  </si>
  <si>
    <t>SDGECAM_ESCNDO</t>
  </si>
  <si>
    <t>ESCNDO_6_PL1X2</t>
  </si>
  <si>
    <t>San Diego-IV</t>
  </si>
  <si>
    <t>PIOPIC_2_CTG1</t>
  </si>
  <si>
    <t>PIOPIC_2_CTG2</t>
  </si>
  <si>
    <t>PIOPIC_2_CTG3</t>
  </si>
  <si>
    <t>ESCNDO_6_EB1BT1</t>
  </si>
  <si>
    <t>03/06/2017</t>
  </si>
  <si>
    <t>12/30/2099</t>
  </si>
  <si>
    <t>ESCNDO_6_EB2BT2</t>
  </si>
  <si>
    <t>ESCNDO_6_EB3BT3</t>
  </si>
  <si>
    <t>ELCAJN_6_EB1BT1</t>
  </si>
  <si>
    <t>02/21/2017</t>
  </si>
  <si>
    <t>SAMPSN_6_KELCO1</t>
  </si>
  <si>
    <t>CARLS1_2_CARCT1</t>
  </si>
  <si>
    <t>CARLS2_1_CARCT1</t>
  </si>
  <si>
    <t>Miramar Energy Storage</t>
  </si>
  <si>
    <t>Fallbrook Energy Storage</t>
  </si>
  <si>
    <t>2021 DRAM Contracts</t>
  </si>
  <si>
    <t>Stem</t>
  </si>
  <si>
    <t>Leapfrog</t>
  </si>
  <si>
    <t>OhmConnect</t>
  </si>
  <si>
    <t>residential and non-residential</t>
  </si>
  <si>
    <t>LCR Track IV CONTRACTS</t>
  </si>
  <si>
    <t>OhmConnect, Inc.</t>
  </si>
  <si>
    <t xml:space="preserve">Energia Sierra Juarez II </t>
  </si>
  <si>
    <t>PMAX 105 -Wind</t>
  </si>
  <si>
    <t>2021 CAM for local</t>
  </si>
  <si>
    <t>2022 CAM for local</t>
  </si>
  <si>
    <t>2023 CAM for local</t>
  </si>
  <si>
    <t>Flexible RA</t>
  </si>
  <si>
    <t>2020 EFC</t>
  </si>
  <si>
    <t>Category 1</t>
  </si>
  <si>
    <t>Category 2</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</si>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</sst>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yy;@"/>
    <numFmt numFmtId="165" formatCode="[$-409]mmm\-yy;@"/>
  </numFmts>
  <fonts count="24"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sz val="10"/>
      <color theme="3"/>
      <name val="Calibri"/>
      <family val="2"/>
      <scheme val="minor"/>
    </font>
    <font>
      <b/>
      <sz val="10"/>
      <name val="Calibri"/>
      <family val="2"/>
      <scheme val="minor"/>
    </font>
    <font>
      <b/>
      <sz val="11"/>
      <name val="Calibri"/>
      <family val="2"/>
      <scheme val="minor"/>
    </font>
    <font>
      <sz val="10"/>
      <color theme="1"/>
      <name val="Calibri"/>
      <family val="2"/>
      <scheme val="minor"/>
    </font>
    <font>
      <sz val="10"/>
      <color indexed="8"/>
      <name val="Arial"/>
      <family val="2"/>
    </font>
    <font>
      <sz val="11"/>
      <color indexed="8"/>
      <name val="Calibri"/>
      <family val="2"/>
      <scheme val="minor"/>
    </font>
    <font>
      <sz val="10"/>
      <color rgb="FF000000"/>
      <name val="Calibri"/>
      <family val="2"/>
      <scheme val="minor"/>
    </font>
    <font>
      <b/>
      <i/>
      <sz val="10"/>
      <name val="Calibri"/>
      <family val="2"/>
      <scheme val="minor"/>
    </font>
    <font>
      <b/>
      <sz val="10"/>
      <color theme="3"/>
      <name val="Calibri"/>
      <family val="2"/>
      <scheme val="minor"/>
    </font>
    <font>
      <sz val="10"/>
      <color rgb="FFFF0000"/>
      <name val="Calibri"/>
      <family val="2"/>
      <scheme val="minor"/>
    </font>
    <font>
      <b/>
      <sz val="10"/>
      <name val="Arial"/>
      <family val="2"/>
    </font>
    <font>
      <sz val="11"/>
      <color theme="1"/>
      <name val="Calibri"/>
      <family val="2"/>
    </font>
    <font>
      <sz val="10"/>
      <color theme="3"/>
      <name val="Arial"/>
      <family val="2"/>
    </font>
    <font>
      <sz val="10"/>
      <name val="Arial"/>
    </font>
    <font>
      <b/>
      <sz val="10"/>
      <color indexed="8"/>
      <name val="Arial"/>
      <family val="2"/>
    </font>
    <font>
      <sz val="10"/>
      <color rgb="FF000000"/>
      <name val="Arial"/>
      <family val="2"/>
    </font>
    <font>
      <sz val="10"/>
      <color theme="1"/>
      <name val="Arial"/>
      <family val="2"/>
    </font>
    <font>
      <vertAlign val="subscript"/>
      <sz val="10"/>
      <name val="Arial"/>
      <family val="2"/>
    </font>
    <font>
      <u/>
      <sz val="10"/>
      <name val="Arial"/>
      <family val="2"/>
    </font>
    <font>
      <b/>
      <sz val="10"/>
      <color theme="1"/>
      <name val="Arial"/>
      <family val="2"/>
    </font>
  </fonts>
  <fills count="12">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E2EFDA"/>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10">
    <xf numFmtId="0" fontId="0" fillId="0" borderId="0"/>
    <xf numFmtId="0" fontId="2" fillId="0" borderId="0"/>
    <xf numFmtId="0" fontId="8" fillId="0" borderId="0"/>
    <xf numFmtId="0" fontId="2" fillId="0" borderId="0"/>
    <xf numFmtId="0" fontId="1" fillId="0" borderId="0"/>
    <xf numFmtId="0" fontId="2" fillId="0" borderId="0"/>
    <xf numFmtId="43" fontId="1" fillId="0" borderId="0" applyFont="0" applyFill="0" applyBorder="0" applyAlignment="0" applyProtection="0"/>
    <xf numFmtId="0" fontId="17" fillId="0" borderId="0"/>
    <xf numFmtId="0" fontId="1" fillId="0" borderId="0"/>
    <xf numFmtId="0" fontId="2" fillId="0" borderId="0"/>
  </cellStyleXfs>
  <cellXfs count="263">
    <xf numFmtId="0" fontId="0" fillId="0" borderId="0" xfId="0"/>
    <xf numFmtId="0" fontId="3" fillId="0" borderId="0" xfId="1" applyFont="1"/>
    <xf numFmtId="0" fontId="3" fillId="0" borderId="0" xfId="1" applyFont="1" applyAlignment="1">
      <alignment horizontal="left"/>
    </xf>
    <xf numFmtId="0" fontId="4" fillId="0" borderId="0" xfId="1" applyFont="1"/>
    <xf numFmtId="0" fontId="5" fillId="0" borderId="1" xfId="1" applyFont="1" applyBorder="1" applyAlignment="1" applyProtection="1">
      <alignment horizontal="center" wrapText="1"/>
      <protection locked="0"/>
    </xf>
    <xf numFmtId="0" fontId="6" fillId="0" borderId="2" xfId="1" applyFont="1" applyBorder="1" applyAlignment="1">
      <alignment horizontal="center" wrapText="1"/>
    </xf>
    <xf numFmtId="0" fontId="6" fillId="0" borderId="1" xfId="1" applyFont="1" applyBorder="1" applyAlignment="1">
      <alignment horizontal="center" wrapText="1"/>
    </xf>
    <xf numFmtId="0" fontId="6" fillId="0" borderId="1" xfId="1" applyFont="1" applyBorder="1" applyAlignment="1" applyProtection="1">
      <alignment horizontal="left" wrapText="1"/>
      <protection locked="0"/>
    </xf>
    <xf numFmtId="0" fontId="6" fillId="0" borderId="3" xfId="1" applyFont="1" applyBorder="1" applyAlignment="1" applyProtection="1">
      <alignment horizontal="center" wrapText="1"/>
      <protection locked="0"/>
    </xf>
    <xf numFmtId="0" fontId="6" fillId="0" borderId="1" xfId="1" applyFont="1" applyBorder="1" applyAlignment="1" applyProtection="1">
      <alignment horizontal="center" wrapText="1"/>
      <protection locked="0"/>
    </xf>
    <xf numFmtId="0" fontId="5" fillId="0" borderId="3" xfId="1" applyFont="1" applyBorder="1" applyAlignment="1" applyProtection="1">
      <alignment horizontal="center" wrapText="1"/>
      <protection locked="0"/>
    </xf>
    <xf numFmtId="0" fontId="3" fillId="0" borderId="1" xfId="1" applyFont="1" applyBorder="1"/>
    <xf numFmtId="0" fontId="3" fillId="0" borderId="2" xfId="1" applyFont="1" applyBorder="1"/>
    <xf numFmtId="0" fontId="3" fillId="0" borderId="4" xfId="1" applyFont="1" applyBorder="1"/>
    <xf numFmtId="0" fontId="3" fillId="0" borderId="4" xfId="1" applyFont="1" applyBorder="1" applyAlignment="1" applyProtection="1">
      <alignment horizontal="left"/>
      <protection locked="0"/>
    </xf>
    <xf numFmtId="0" fontId="7" fillId="0" borderId="1" xfId="1" applyFont="1" applyBorder="1"/>
    <xf numFmtId="2" fontId="3" fillId="0" borderId="1" xfId="1" applyNumberFormat="1" applyFont="1" applyBorder="1" applyAlignment="1" applyProtection="1">
      <alignment horizontal="center"/>
      <protection locked="0"/>
    </xf>
    <xf numFmtId="2" fontId="3" fillId="3" borderId="1" xfId="1" applyNumberFormat="1" applyFont="1" applyFill="1" applyBorder="1" applyAlignment="1" applyProtection="1">
      <alignment horizontal="center"/>
      <protection locked="0"/>
    </xf>
    <xf numFmtId="2" fontId="3" fillId="0" borderId="0" xfId="1" applyNumberFormat="1" applyFont="1"/>
    <xf numFmtId="1" fontId="3" fillId="3" borderId="1" xfId="1" applyNumberFormat="1" applyFont="1" applyFill="1" applyBorder="1" applyAlignment="1" applyProtection="1">
      <alignment horizontal="center"/>
      <protection locked="0"/>
    </xf>
    <xf numFmtId="0" fontId="3" fillId="0" borderId="1" xfId="1" applyFont="1" applyBorder="1" applyAlignment="1">
      <alignment horizontal="left"/>
    </xf>
    <xf numFmtId="0" fontId="9" fillId="0" borderId="1" xfId="2" applyFont="1" applyBorder="1" applyAlignment="1">
      <alignment horizontal="left"/>
    </xf>
    <xf numFmtId="0" fontId="3" fillId="0" borderId="4" xfId="1" applyFont="1" applyBorder="1" applyAlignment="1">
      <alignment horizontal="left"/>
    </xf>
    <xf numFmtId="164" fontId="3" fillId="3" borderId="1" xfId="1" applyNumberFormat="1" applyFont="1" applyFill="1" applyBorder="1" applyAlignment="1" applyProtection="1">
      <alignment horizontal="center"/>
      <protection locked="0"/>
    </xf>
    <xf numFmtId="0" fontId="3" fillId="0" borderId="2" xfId="1" applyFont="1" applyBorder="1" applyAlignment="1">
      <alignment horizontal="left"/>
    </xf>
    <xf numFmtId="14" fontId="3" fillId="3" borderId="1" xfId="1" applyNumberFormat="1" applyFont="1" applyFill="1" applyBorder="1" applyAlignment="1">
      <alignment horizontal="center"/>
    </xf>
    <xf numFmtId="0" fontId="3" fillId="3" borderId="1" xfId="1" applyFont="1" applyFill="1" applyBorder="1"/>
    <xf numFmtId="0" fontId="11" fillId="3" borderId="2" xfId="1" applyFont="1" applyFill="1" applyBorder="1" applyAlignment="1" applyProtection="1">
      <alignment horizontal="left"/>
      <protection locked="0"/>
    </xf>
    <xf numFmtId="0" fontId="11" fillId="3" borderId="1" xfId="1" applyFont="1" applyFill="1" applyBorder="1" applyAlignment="1" applyProtection="1">
      <alignment horizontal="left"/>
      <protection locked="0"/>
    </xf>
    <xf numFmtId="0" fontId="3" fillId="3" borderId="1" xfId="1" applyFont="1" applyFill="1" applyBorder="1" applyAlignment="1">
      <alignment horizontal="center"/>
    </xf>
    <xf numFmtId="2" fontId="11" fillId="3" borderId="1" xfId="1" applyNumberFormat="1" applyFont="1" applyFill="1" applyBorder="1" applyAlignment="1" applyProtection="1">
      <alignment horizontal="center"/>
      <protection locked="0"/>
    </xf>
    <xf numFmtId="2" fontId="3" fillId="0" borderId="1" xfId="1" applyNumberFormat="1" applyFont="1" applyFill="1" applyBorder="1" applyAlignment="1" applyProtection="1">
      <alignment horizontal="center"/>
      <protection locked="0"/>
    </xf>
    <xf numFmtId="0" fontId="7" fillId="0" borderId="1" xfId="1" applyFont="1" applyFill="1" applyBorder="1"/>
    <xf numFmtId="2" fontId="3" fillId="0" borderId="2" xfId="1" applyNumberFormat="1" applyFont="1" applyFill="1" applyBorder="1" applyAlignment="1" applyProtection="1">
      <alignment horizontal="center"/>
      <protection locked="0"/>
    </xf>
    <xf numFmtId="1" fontId="3" fillId="0" borderId="1" xfId="1" applyNumberFormat="1" applyFont="1" applyFill="1" applyBorder="1" applyAlignment="1" applyProtection="1">
      <alignment horizontal="center"/>
      <protection locked="0"/>
    </xf>
    <xf numFmtId="164" fontId="3" fillId="0" borderId="1" xfId="1" applyNumberFormat="1" applyFont="1" applyFill="1" applyBorder="1" applyAlignment="1" applyProtection="1">
      <alignment horizontal="center"/>
      <protection locked="0"/>
    </xf>
    <xf numFmtId="14" fontId="3" fillId="0" borderId="1" xfId="1" applyNumberFormat="1" applyFont="1" applyFill="1" applyBorder="1" applyAlignment="1">
      <alignment horizontal="center"/>
    </xf>
    <xf numFmtId="0" fontId="3" fillId="0" borderId="1" xfId="1" applyFont="1" applyFill="1" applyBorder="1" applyAlignment="1">
      <alignment horizontal="left"/>
    </xf>
    <xf numFmtId="0" fontId="10" fillId="0" borderId="1" xfId="1" applyFont="1" applyFill="1" applyBorder="1" applyAlignment="1">
      <alignment horizontal="center" vertical="center"/>
    </xf>
    <xf numFmtId="0" fontId="3" fillId="0" borderId="2" xfId="1" applyFont="1" applyFill="1" applyBorder="1"/>
    <xf numFmtId="0" fontId="3" fillId="0" borderId="1" xfId="1" applyFont="1" applyFill="1" applyBorder="1"/>
    <xf numFmtId="0" fontId="3" fillId="0" borderId="4" xfId="1" applyFont="1" applyFill="1" applyBorder="1" applyAlignment="1" applyProtection="1">
      <alignment horizontal="left"/>
      <protection locked="0"/>
    </xf>
    <xf numFmtId="0" fontId="0" fillId="4" borderId="1" xfId="0" applyFill="1" applyBorder="1" applyAlignment="1">
      <alignment vertical="center"/>
    </xf>
    <xf numFmtId="0" fontId="0" fillId="4" borderId="1" xfId="0" applyFill="1" applyBorder="1" applyAlignment="1">
      <alignment horizontal="center" vertical="center"/>
    </xf>
    <xf numFmtId="0" fontId="2" fillId="4" borderId="1" xfId="0" applyFont="1" applyFill="1" applyBorder="1" applyAlignment="1" applyProtection="1">
      <alignment horizontal="left" vertical="center"/>
      <protection locked="0"/>
    </xf>
    <xf numFmtId="0" fontId="2" fillId="4" borderId="4" xfId="0" applyFont="1" applyFill="1" applyBorder="1" applyAlignment="1" applyProtection="1">
      <alignment horizontal="left" vertical="center"/>
      <protection locked="0"/>
    </xf>
    <xf numFmtId="0" fontId="0" fillId="4" borderId="1" xfId="0" applyFill="1" applyBorder="1" applyAlignment="1">
      <alignment horizontal="left" vertical="center"/>
    </xf>
    <xf numFmtId="2" fontId="2" fillId="4" borderId="1" xfId="0" applyNumberFormat="1" applyFont="1" applyFill="1" applyBorder="1" applyAlignment="1" applyProtection="1">
      <alignment horizontal="center" vertical="center"/>
      <protection locked="0"/>
    </xf>
    <xf numFmtId="2" fontId="2" fillId="4" borderId="2" xfId="0" applyNumberFormat="1" applyFont="1" applyFill="1" applyBorder="1" applyAlignment="1" applyProtection="1">
      <alignment horizontal="center" vertical="center"/>
      <protection locked="0"/>
    </xf>
    <xf numFmtId="1" fontId="2" fillId="4" borderId="1" xfId="0" applyNumberFormat="1" applyFont="1" applyFill="1" applyBorder="1" applyAlignment="1" applyProtection="1">
      <alignment horizontal="center" vertical="center"/>
      <protection locked="0"/>
    </xf>
    <xf numFmtId="164" fontId="2" fillId="4" borderId="1" xfId="0" applyNumberFormat="1" applyFont="1" applyFill="1" applyBorder="1" applyAlignment="1" applyProtection="1">
      <alignment horizontal="center" vertical="center"/>
      <protection locked="0"/>
    </xf>
    <xf numFmtId="14" fontId="2" fillId="2" borderId="1" xfId="0" applyNumberFormat="1" applyFont="1" applyFill="1" applyBorder="1" applyAlignment="1">
      <alignment horizontal="center" vertical="center"/>
    </xf>
    <xf numFmtId="0" fontId="0" fillId="4" borderId="1" xfId="0" applyFill="1" applyBorder="1" applyAlignment="1">
      <alignment horizontal="left" vertical="center" wrapText="1"/>
    </xf>
    <xf numFmtId="14" fontId="2" fillId="4" borderId="1" xfId="0" applyNumberFormat="1" applyFont="1" applyFill="1"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pplyProtection="1">
      <alignment horizontal="left" vertical="center" wrapText="1"/>
      <protection locked="0"/>
    </xf>
    <xf numFmtId="14" fontId="0" fillId="4" borderId="1" xfId="0" applyNumberFormat="1" applyFill="1" applyBorder="1" applyAlignment="1">
      <alignment horizontal="center" vertical="center"/>
    </xf>
    <xf numFmtId="0" fontId="2" fillId="4" borderId="1" xfId="0" applyFont="1" applyFill="1" applyBorder="1" applyAlignment="1">
      <alignment horizontal="center" vertical="center"/>
    </xf>
    <xf numFmtId="0" fontId="0" fillId="4" borderId="4" xfId="0" applyFill="1" applyBorder="1" applyAlignment="1" applyProtection="1">
      <alignment horizontal="left" vertical="center"/>
      <protection locked="0"/>
    </xf>
    <xf numFmtId="2" fontId="0" fillId="4" borderId="1" xfId="0" applyNumberFormat="1" applyFill="1" applyBorder="1" applyAlignment="1" applyProtection="1">
      <alignment horizontal="center" vertical="center"/>
      <protection locked="0"/>
    </xf>
    <xf numFmtId="2" fontId="0" fillId="4" borderId="2" xfId="0" applyNumberFormat="1" applyFill="1" applyBorder="1" applyAlignment="1" applyProtection="1">
      <alignment horizontal="center" vertical="center"/>
      <protection locked="0"/>
    </xf>
    <xf numFmtId="1" fontId="0" fillId="4" borderId="1" xfId="0" applyNumberFormat="1" applyFill="1" applyBorder="1" applyAlignment="1" applyProtection="1">
      <alignment horizontal="center" vertical="center"/>
      <protection locked="0"/>
    </xf>
    <xf numFmtId="164" fontId="0" fillId="4" borderId="1" xfId="0" applyNumberFormat="1" applyFill="1" applyBorder="1" applyAlignment="1" applyProtection="1">
      <alignment horizontal="center" vertical="center"/>
      <protection locked="0"/>
    </xf>
    <xf numFmtId="164"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left" vertical="center" wrapText="1"/>
      <protection locked="0"/>
    </xf>
    <xf numFmtId="2" fontId="2" fillId="2" borderId="2" xfId="0" applyNumberFormat="1" applyFont="1" applyFill="1" applyBorder="1" applyAlignment="1" applyProtection="1">
      <alignment horizontal="center" vertical="center"/>
      <protection locked="0"/>
    </xf>
    <xf numFmtId="14" fontId="2" fillId="4" borderId="1" xfId="0" applyNumberFormat="1" applyFont="1" applyFill="1" applyBorder="1" applyAlignment="1" applyProtection="1">
      <alignment horizontal="center" vertical="center"/>
      <protection locked="0"/>
    </xf>
    <xf numFmtId="14" fontId="2" fillId="4" borderId="2" xfId="0" applyNumberFormat="1" applyFont="1" applyFill="1" applyBorder="1" applyAlignment="1">
      <alignment horizontal="center" vertical="center"/>
    </xf>
    <xf numFmtId="0" fontId="2" fillId="4" borderId="1" xfId="4" applyFont="1" applyFill="1" applyBorder="1" applyAlignment="1">
      <alignment horizontal="left" vertical="center"/>
    </xf>
    <xf numFmtId="0" fontId="0" fillId="5" borderId="5" xfId="0" applyFill="1" applyBorder="1" applyAlignment="1">
      <alignment vertical="center"/>
    </xf>
    <xf numFmtId="0" fontId="0" fillId="5" borderId="5" xfId="0" applyFill="1" applyBorder="1" applyAlignment="1">
      <alignment horizontal="center" vertical="center"/>
    </xf>
    <xf numFmtId="0" fontId="2" fillId="5" borderId="5" xfId="0" applyFont="1" applyFill="1" applyBorder="1" applyAlignment="1" applyProtection="1">
      <alignment horizontal="left" vertical="center"/>
      <protection locked="0"/>
    </xf>
    <xf numFmtId="0" fontId="2" fillId="5" borderId="6" xfId="0" applyFont="1" applyFill="1" applyBorder="1" applyAlignment="1" applyProtection="1">
      <alignment horizontal="left" vertical="center"/>
      <protection locked="0"/>
    </xf>
    <xf numFmtId="0" fontId="2" fillId="5" borderId="1" xfId="0" applyFont="1" applyFill="1" applyBorder="1" applyAlignment="1">
      <alignment horizontal="center" vertical="center"/>
    </xf>
    <xf numFmtId="2" fontId="2" fillId="5" borderId="1" xfId="0" applyNumberFormat="1" applyFont="1" applyFill="1" applyBorder="1" applyAlignment="1" applyProtection="1">
      <alignment horizontal="center" vertical="center"/>
      <protection locked="0"/>
    </xf>
    <xf numFmtId="2" fontId="2" fillId="5" borderId="7" xfId="0" applyNumberFormat="1" applyFont="1" applyFill="1" applyBorder="1" applyAlignment="1" applyProtection="1">
      <alignment horizontal="center" vertical="center"/>
      <protection locked="0"/>
    </xf>
    <xf numFmtId="1" fontId="2" fillId="5" borderId="5" xfId="0" applyNumberFormat="1" applyFont="1" applyFill="1" applyBorder="1" applyAlignment="1" applyProtection="1">
      <alignment horizontal="center" vertical="center"/>
      <protection locked="0"/>
    </xf>
    <xf numFmtId="164" fontId="2" fillId="5" borderId="5" xfId="0" applyNumberFormat="1" applyFont="1" applyFill="1" applyBorder="1" applyAlignment="1" applyProtection="1">
      <alignment horizontal="center" vertical="center"/>
      <protection locked="0"/>
    </xf>
    <xf numFmtId="14" fontId="2" fillId="5" borderId="5" xfId="0" applyNumberFormat="1" applyFont="1" applyFill="1" applyBorder="1" applyAlignment="1">
      <alignment horizontal="center" vertical="center"/>
    </xf>
    <xf numFmtId="2" fontId="2" fillId="4" borderId="5" xfId="0" applyNumberFormat="1" applyFont="1" applyFill="1" applyBorder="1" applyAlignment="1" applyProtection="1">
      <alignment horizontal="center" vertical="center"/>
      <protection locked="0"/>
    </xf>
    <xf numFmtId="0" fontId="14" fillId="0" borderId="1" xfId="0" applyFont="1" applyBorder="1" applyAlignment="1">
      <alignment horizontal="center" wrapText="1"/>
    </xf>
    <xf numFmtId="2"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left"/>
      <protection locked="0"/>
    </xf>
    <xf numFmtId="0" fontId="0" fillId="0" borderId="0" xfId="0" applyAlignment="1">
      <alignment horizontal="left"/>
    </xf>
    <xf numFmtId="0" fontId="5" fillId="0" borderId="0" xfId="5" applyFont="1" applyAlignment="1">
      <alignment horizontal="left"/>
    </xf>
    <xf numFmtId="0" fontId="5" fillId="0" borderId="1" xfId="5" applyFont="1" applyBorder="1" applyAlignment="1">
      <alignment horizontal="center"/>
    </xf>
    <xf numFmtId="0" fontId="3" fillId="0" borderId="1" xfId="5" applyFont="1" applyBorder="1" applyAlignment="1">
      <alignment horizontal="left"/>
    </xf>
    <xf numFmtId="2" fontId="2" fillId="0" borderId="1" xfId="0" applyNumberFormat="1" applyFont="1" applyBorder="1" applyAlignment="1" applyProtection="1">
      <alignment horizontal="left"/>
      <protection locked="0"/>
    </xf>
    <xf numFmtId="0" fontId="15" fillId="0" borderId="1" xfId="3" applyFont="1" applyBorder="1"/>
    <xf numFmtId="0" fontId="0" fillId="0" borderId="1" xfId="0" applyBorder="1"/>
    <xf numFmtId="0" fontId="3" fillId="0" borderId="0" xfId="5" applyFont="1"/>
    <xf numFmtId="0" fontId="3" fillId="0" borderId="1" xfId="5" applyFont="1" applyBorder="1"/>
    <xf numFmtId="0" fontId="3" fillId="2" borderId="1" xfId="5" applyFont="1" applyFill="1" applyBorder="1"/>
    <xf numFmtId="0" fontId="14" fillId="0" borderId="1" xfId="0" applyFont="1" applyBorder="1" applyAlignment="1" applyProtection="1">
      <alignment horizontal="left" wrapText="1"/>
      <protection locked="0"/>
    </xf>
    <xf numFmtId="0" fontId="0" fillId="0" borderId="1" xfId="0" applyBorder="1" applyAlignment="1">
      <alignment horizontal="left"/>
    </xf>
    <xf numFmtId="0" fontId="14" fillId="0" borderId="3" xfId="0" applyFont="1" applyBorder="1" applyAlignment="1" applyProtection="1">
      <alignment horizontal="center" wrapText="1"/>
      <protection locked="0"/>
    </xf>
    <xf numFmtId="0" fontId="2" fillId="0" borderId="1" xfId="0" applyFont="1" applyBorder="1" applyAlignment="1" applyProtection="1">
      <alignment horizontal="center"/>
      <protection locked="0"/>
    </xf>
    <xf numFmtId="14" fontId="3" fillId="0" borderId="1" xfId="5" applyNumberFormat="1" applyFont="1" applyBorder="1"/>
    <xf numFmtId="14" fontId="3" fillId="2" borderId="1" xfId="5" applyNumberFormat="1" applyFont="1" applyFill="1" applyBorder="1"/>
    <xf numFmtId="0" fontId="14" fillId="0" borderId="1" xfId="0" applyFont="1" applyBorder="1" applyAlignment="1" applyProtection="1">
      <alignment horizontal="center" wrapText="1"/>
      <protection locked="0"/>
    </xf>
    <xf numFmtId="1" fontId="2" fillId="0" borderId="1" xfId="0" applyNumberFormat="1" applyFont="1" applyBorder="1" applyAlignment="1" applyProtection="1">
      <alignment horizontal="center"/>
      <protection locked="0"/>
    </xf>
    <xf numFmtId="1" fontId="2" fillId="0" borderId="0" xfId="0" applyNumberFormat="1" applyFont="1" applyAlignment="1" applyProtection="1">
      <alignment horizontal="center"/>
      <protection locked="0"/>
    </xf>
    <xf numFmtId="1" fontId="3" fillId="0" borderId="0" xfId="5" applyNumberFormat="1" applyFont="1" applyAlignment="1" applyProtection="1">
      <alignment horizontal="center"/>
      <protection locked="0"/>
    </xf>
    <xf numFmtId="1" fontId="5" fillId="0" borderId="1" xfId="5" applyNumberFormat="1" applyFont="1" applyBorder="1" applyAlignment="1" applyProtection="1">
      <alignment horizontal="center"/>
      <protection locked="0"/>
    </xf>
    <xf numFmtId="14" fontId="3" fillId="0" borderId="1" xfId="5" applyNumberFormat="1" applyFont="1" applyBorder="1" applyAlignment="1" applyProtection="1">
      <alignment horizontal="right" vertical="center"/>
      <protection locked="0"/>
    </xf>
    <xf numFmtId="14" fontId="3" fillId="2" borderId="1" xfId="5" applyNumberFormat="1" applyFont="1" applyFill="1" applyBorder="1" applyAlignment="1" applyProtection="1">
      <alignment horizontal="right" vertical="center"/>
      <protection locked="0"/>
    </xf>
    <xf numFmtId="14" fontId="0" fillId="0" borderId="1" xfId="0" applyNumberFormat="1" applyBorder="1" applyAlignment="1">
      <alignment horizontal="center"/>
    </xf>
    <xf numFmtId="164" fontId="2" fillId="0" borderId="1" xfId="0" applyNumberFormat="1" applyFont="1" applyBorder="1" applyAlignment="1" applyProtection="1">
      <alignment horizontal="center"/>
      <protection locked="0"/>
    </xf>
    <xf numFmtId="0" fontId="16" fillId="0" borderId="0" xfId="0" applyFont="1"/>
    <xf numFmtId="0" fontId="4" fillId="0" borderId="0" xfId="5" applyFont="1"/>
    <xf numFmtId="0" fontId="12" fillId="0" borderId="1" xfId="5" applyFont="1" applyBorder="1" applyAlignment="1">
      <alignment horizontal="center"/>
    </xf>
    <xf numFmtId="0" fontId="4" fillId="0" borderId="1" xfId="5" applyFont="1" applyBorder="1"/>
    <xf numFmtId="14" fontId="2" fillId="0" borderId="1" xfId="0" applyNumberFormat="1" applyFont="1" applyBorder="1" applyAlignment="1" applyProtection="1">
      <alignment horizontal="center"/>
      <protection locked="0"/>
    </xf>
    <xf numFmtId="4" fontId="0" fillId="0" borderId="1" xfId="0" applyNumberFormat="1" applyBorder="1" applyAlignment="1">
      <alignment horizontal="center"/>
    </xf>
    <xf numFmtId="2" fontId="2" fillId="0" borderId="0" xfId="0" applyNumberFormat="1" applyFont="1" applyAlignment="1" applyProtection="1">
      <alignment horizontal="center"/>
      <protection locked="0"/>
    </xf>
    <xf numFmtId="2" fontId="14" fillId="0" borderId="1" xfId="0" applyNumberFormat="1" applyFont="1" applyBorder="1" applyAlignment="1" applyProtection="1">
      <alignment horizontal="center" wrapText="1"/>
      <protection locked="0"/>
    </xf>
    <xf numFmtId="0" fontId="14" fillId="0" borderId="0" xfId="0" applyFont="1"/>
    <xf numFmtId="0" fontId="14" fillId="0" borderId="0" xfId="0" applyFont="1" applyAlignment="1">
      <alignment wrapText="1"/>
    </xf>
    <xf numFmtId="0" fontId="2" fillId="0" borderId="0" xfId="0" applyFont="1"/>
    <xf numFmtId="2" fontId="0" fillId="0" borderId="0" xfId="0" applyNumberFormat="1"/>
    <xf numFmtId="0" fontId="13" fillId="0" borderId="4" xfId="1" applyFont="1" applyBorder="1" applyAlignment="1" applyProtection="1">
      <alignment horizontal="left"/>
      <protection locked="0"/>
    </xf>
    <xf numFmtId="2" fontId="2" fillId="2" borderId="1" xfId="0" applyNumberFormat="1" applyFont="1" applyFill="1" applyBorder="1" applyAlignment="1" applyProtection="1">
      <alignment horizontal="center"/>
      <protection locked="0"/>
    </xf>
    <xf numFmtId="2" fontId="3" fillId="2" borderId="1" xfId="1" applyNumberFormat="1" applyFont="1" applyFill="1" applyBorder="1" applyAlignment="1" applyProtection="1">
      <alignment horizontal="center"/>
      <protection locked="0"/>
    </xf>
    <xf numFmtId="1" fontId="3" fillId="2" borderId="1" xfId="1" applyNumberFormat="1" applyFont="1" applyFill="1" applyBorder="1" applyAlignment="1" applyProtection="1">
      <alignment horizontal="center"/>
      <protection locked="0"/>
    </xf>
    <xf numFmtId="0" fontId="11" fillId="0" borderId="2" xfId="1" applyFont="1" applyFill="1" applyBorder="1" applyAlignment="1" applyProtection="1">
      <alignment horizontal="left"/>
      <protection locked="0"/>
    </xf>
    <xf numFmtId="0" fontId="11" fillId="0" borderId="4" xfId="1" applyFont="1" applyFill="1" applyBorder="1" applyAlignment="1" applyProtection="1">
      <alignment horizontal="left"/>
      <protection locked="0"/>
    </xf>
    <xf numFmtId="0" fontId="3" fillId="0" borderId="1" xfId="1" applyFont="1" applyFill="1" applyBorder="1" applyAlignment="1">
      <alignment horizontal="center"/>
    </xf>
    <xf numFmtId="0" fontId="3" fillId="0" borderId="0" xfId="1" applyFont="1" applyFill="1"/>
    <xf numFmtId="2" fontId="3" fillId="0" borderId="0" xfId="1" applyNumberFormat="1" applyFont="1" applyFill="1" applyBorder="1" applyAlignment="1" applyProtection="1">
      <alignment horizontal="center"/>
      <protection locked="0"/>
    </xf>
    <xf numFmtId="2" fontId="3" fillId="0" borderId="0" xfId="1" applyNumberFormat="1" applyFont="1" applyFill="1"/>
    <xf numFmtId="2" fontId="3" fillId="0" borderId="1" xfId="1" applyNumberFormat="1" applyFont="1" applyFill="1" applyBorder="1" applyAlignment="1">
      <alignment horizontal="center"/>
    </xf>
    <xf numFmtId="0" fontId="3" fillId="2" borderId="1" xfId="1" applyFont="1" applyFill="1" applyBorder="1"/>
    <xf numFmtId="0" fontId="3" fillId="0" borderId="1" xfId="5" applyFont="1" applyFill="1" applyBorder="1"/>
    <xf numFmtId="14" fontId="3" fillId="0" borderId="1" xfId="5" applyNumberFormat="1" applyFont="1" applyFill="1" applyBorder="1"/>
    <xf numFmtId="14" fontId="3" fillId="0" borderId="1" xfId="5" applyNumberFormat="1" applyFont="1" applyFill="1" applyBorder="1" applyAlignment="1" applyProtection="1">
      <alignment horizontal="right" vertical="center"/>
      <protection locked="0"/>
    </xf>
    <xf numFmtId="0" fontId="4" fillId="0" borderId="1" xfId="5" applyFont="1" applyFill="1" applyBorder="1"/>
    <xf numFmtId="14" fontId="3" fillId="0" borderId="1" xfId="5" applyNumberFormat="1" applyFont="1" applyFill="1" applyBorder="1" applyAlignment="1">
      <alignment horizontal="right"/>
    </xf>
    <xf numFmtId="14" fontId="3" fillId="0" borderId="1" xfId="5" applyNumberFormat="1" applyFont="1" applyFill="1" applyBorder="1" applyAlignment="1" applyProtection="1">
      <alignment horizontal="right"/>
      <protection locked="0"/>
    </xf>
    <xf numFmtId="0" fontId="3" fillId="2" borderId="4" xfId="1" applyFont="1" applyFill="1" applyBorder="1" applyAlignment="1" applyProtection="1">
      <alignment horizontal="left"/>
      <protection locked="0"/>
    </xf>
    <xf numFmtId="164" fontId="2" fillId="0" borderId="1" xfId="0" applyNumberFormat="1" applyFont="1" applyFill="1" applyBorder="1" applyAlignment="1" applyProtection="1">
      <alignment horizontal="center"/>
      <protection locked="0"/>
    </xf>
    <xf numFmtId="2" fontId="2" fillId="2" borderId="1" xfId="0" applyNumberFormat="1" applyFont="1" applyFill="1" applyBorder="1" applyAlignment="1" applyProtection="1">
      <alignment horizontal="center" vertical="center"/>
      <protection locked="0"/>
    </xf>
    <xf numFmtId="2" fontId="0" fillId="2" borderId="2" xfId="0" applyNumberFormat="1" applyFill="1" applyBorder="1" applyAlignment="1" applyProtection="1">
      <alignment horizontal="center" vertical="center"/>
      <protection locked="0"/>
    </xf>
    <xf numFmtId="0" fontId="2" fillId="6" borderId="1" xfId="0" applyFont="1" applyFill="1" applyBorder="1" applyAlignment="1" applyProtection="1">
      <alignment horizontal="left" vertical="center" wrapText="1"/>
      <protection locked="0"/>
    </xf>
    <xf numFmtId="0" fontId="0" fillId="6" borderId="0" xfId="0" applyFill="1" applyAlignment="1">
      <alignment vertical="center" wrapText="1"/>
    </xf>
    <xf numFmtId="14" fontId="2" fillId="6" borderId="1" xfId="0" applyNumberFormat="1" applyFont="1" applyFill="1" applyBorder="1" applyAlignment="1">
      <alignment horizontal="center" vertical="center"/>
    </xf>
    <xf numFmtId="43" fontId="2" fillId="4" borderId="1" xfId="6" applyFont="1" applyFill="1" applyBorder="1" applyAlignment="1" applyProtection="1">
      <alignment horizontal="center" vertical="center"/>
      <protection locked="0"/>
    </xf>
    <xf numFmtId="43" fontId="2" fillId="2" borderId="1" xfId="6" applyFont="1" applyFill="1" applyBorder="1" applyAlignment="1" applyProtection="1">
      <alignment horizontal="center" vertical="center"/>
      <protection locked="0"/>
    </xf>
    <xf numFmtId="43" fontId="2" fillId="4" borderId="5" xfId="6" applyFont="1" applyFill="1" applyBorder="1" applyAlignment="1" applyProtection="1">
      <alignment horizontal="center" vertical="center"/>
      <protection locked="0"/>
    </xf>
    <xf numFmtId="43" fontId="2" fillId="4" borderId="1" xfId="6" applyNumberFormat="1" applyFont="1" applyFill="1" applyBorder="1" applyAlignment="1" applyProtection="1">
      <alignment horizontal="center" vertical="center"/>
      <protection locked="0"/>
    </xf>
    <xf numFmtId="43" fontId="2" fillId="2" borderId="1" xfId="6" applyNumberFormat="1" applyFont="1" applyFill="1" applyBorder="1" applyAlignment="1" applyProtection="1">
      <alignment horizontal="center" vertical="center"/>
      <protection locked="0"/>
    </xf>
    <xf numFmtId="43" fontId="2" fillId="4" borderId="5" xfId="6" applyNumberFormat="1" applyFont="1" applyFill="1" applyBorder="1" applyAlignment="1" applyProtection="1">
      <alignment horizontal="center" vertical="center"/>
      <protection locked="0"/>
    </xf>
    <xf numFmtId="0" fontId="0" fillId="6" borderId="5" xfId="0" applyFill="1" applyBorder="1" applyAlignment="1">
      <alignment vertical="center"/>
    </xf>
    <xf numFmtId="0" fontId="0" fillId="6" borderId="5" xfId="0" applyFill="1" applyBorder="1" applyAlignment="1">
      <alignment horizontal="center" vertical="center"/>
    </xf>
    <xf numFmtId="0" fontId="2" fillId="6" borderId="5" xfId="0" applyFont="1" applyFill="1" applyBorder="1" applyAlignment="1" applyProtection="1">
      <alignment horizontal="left" vertical="center"/>
      <protection locked="0"/>
    </xf>
    <xf numFmtId="0" fontId="2" fillId="6" borderId="6" xfId="0" applyFont="1" applyFill="1" applyBorder="1" applyAlignment="1" applyProtection="1">
      <alignment horizontal="left" vertical="center"/>
      <protection locked="0"/>
    </xf>
    <xf numFmtId="0" fontId="2" fillId="6" borderId="1" xfId="0" applyFont="1" applyFill="1" applyBorder="1" applyAlignment="1">
      <alignment horizontal="center" vertical="center"/>
    </xf>
    <xf numFmtId="2" fontId="2" fillId="6" borderId="1" xfId="0" applyNumberFormat="1" applyFont="1" applyFill="1" applyBorder="1" applyAlignment="1" applyProtection="1">
      <alignment horizontal="center" vertical="center"/>
      <protection locked="0"/>
    </xf>
    <xf numFmtId="2" fontId="2" fillId="6" borderId="7" xfId="0" applyNumberFormat="1" applyFont="1" applyFill="1" applyBorder="1" applyAlignment="1" applyProtection="1">
      <alignment horizontal="center" vertical="center"/>
      <protection locked="0"/>
    </xf>
    <xf numFmtId="1" fontId="2" fillId="6" borderId="5" xfId="0" applyNumberFormat="1" applyFont="1" applyFill="1" applyBorder="1" applyAlignment="1" applyProtection="1">
      <alignment horizontal="center" vertical="center"/>
      <protection locked="0"/>
    </xf>
    <xf numFmtId="164" fontId="2" fillId="6" borderId="5" xfId="0" applyNumberFormat="1" applyFont="1" applyFill="1" applyBorder="1" applyAlignment="1" applyProtection="1">
      <alignment horizontal="center" vertical="center"/>
      <protection locked="0"/>
    </xf>
    <xf numFmtId="14" fontId="2" fillId="6" borderId="5" xfId="0" applyNumberFormat="1" applyFont="1" applyFill="1" applyBorder="1" applyAlignment="1">
      <alignment horizontal="center" vertical="center"/>
    </xf>
    <xf numFmtId="0" fontId="3" fillId="2" borderId="1" xfId="5" applyFont="1" applyFill="1" applyBorder="1" applyAlignment="1">
      <alignment horizontal="left"/>
    </xf>
    <xf numFmtId="14" fontId="3" fillId="2" borderId="1" xfId="5" applyNumberFormat="1" applyFont="1" applyFill="1" applyBorder="1" applyAlignment="1">
      <alignment horizontal="right"/>
    </xf>
    <xf numFmtId="0" fontId="4" fillId="2" borderId="1" xfId="5" applyFont="1" applyFill="1" applyBorder="1"/>
    <xf numFmtId="0" fontId="3" fillId="0" borderId="0" xfId="5" applyFont="1" applyBorder="1"/>
    <xf numFmtId="0" fontId="3" fillId="2" borderId="1" xfId="1" applyFont="1" applyFill="1" applyBorder="1" applyAlignment="1">
      <alignment horizontal="left" vertical="top" wrapText="1"/>
    </xf>
    <xf numFmtId="0" fontId="13" fillId="2" borderId="4" xfId="1" applyFont="1" applyFill="1" applyBorder="1" applyAlignment="1" applyProtection="1">
      <alignment horizontal="left"/>
      <protection locked="0"/>
    </xf>
    <xf numFmtId="0" fontId="5" fillId="0" borderId="0" xfId="1" applyFont="1"/>
    <xf numFmtId="0" fontId="14" fillId="3" borderId="0" xfId="0" applyFont="1" applyFill="1" applyAlignment="1">
      <alignment horizontal="center" vertical="center" wrapText="1"/>
    </xf>
    <xf numFmtId="0" fontId="17" fillId="0" borderId="0" xfId="7"/>
    <xf numFmtId="0" fontId="2" fillId="0" borderId="0" xfId="7" applyFont="1" applyAlignment="1">
      <alignment horizontal="right"/>
    </xf>
    <xf numFmtId="0" fontId="16" fillId="0" borderId="0" xfId="7" applyFont="1"/>
    <xf numFmtId="0" fontId="14" fillId="0" borderId="4" xfId="7" applyFont="1" applyBorder="1" applyAlignment="1">
      <alignment horizontal="left"/>
    </xf>
    <xf numFmtId="0" fontId="17" fillId="0" borderId="1" xfId="7" applyBorder="1"/>
    <xf numFmtId="0" fontId="14" fillId="0" borderId="8" xfId="7" applyFont="1" applyBorder="1" applyAlignment="1">
      <alignment horizontal="left"/>
    </xf>
    <xf numFmtId="0" fontId="14" fillId="0" borderId="1" xfId="7" applyFont="1" applyBorder="1" applyAlignment="1" applyProtection="1">
      <alignment horizontal="center" wrapText="1"/>
      <protection locked="0"/>
    </xf>
    <xf numFmtId="165" fontId="14" fillId="0" borderId="1" xfId="7" applyNumberFormat="1" applyFont="1" applyBorder="1" applyAlignment="1" applyProtection="1">
      <alignment horizontal="center" wrapText="1"/>
      <protection locked="0"/>
    </xf>
    <xf numFmtId="0" fontId="14" fillId="7" borderId="1" xfId="7" applyFont="1" applyFill="1" applyBorder="1" applyAlignment="1" applyProtection="1">
      <alignment horizontal="center" wrapText="1"/>
      <protection locked="0"/>
    </xf>
    <xf numFmtId="0" fontId="14" fillId="0" borderId="0" xfId="7" applyFont="1" applyAlignment="1" applyProtection="1">
      <alignment horizontal="center" wrapText="1"/>
      <protection locked="0"/>
    </xf>
    <xf numFmtId="0" fontId="2" fillId="0" borderId="0" xfId="7" applyFont="1"/>
    <xf numFmtId="2" fontId="14" fillId="0" borderId="1" xfId="7" applyNumberFormat="1" applyFont="1" applyBorder="1" applyAlignment="1" applyProtection="1">
      <alignment horizontal="center" wrapText="1"/>
      <protection locked="0"/>
    </xf>
    <xf numFmtId="0" fontId="14" fillId="7" borderId="0" xfId="7" applyFont="1" applyFill="1"/>
    <xf numFmtId="0" fontId="2" fillId="8" borderId="1" xfId="7" applyFont="1" applyFill="1" applyBorder="1" applyAlignment="1" applyProtection="1">
      <alignment horizontal="center"/>
      <protection locked="0"/>
    </xf>
    <xf numFmtId="0" fontId="2" fillId="8" borderId="1" xfId="7" applyFont="1" applyFill="1" applyBorder="1"/>
    <xf numFmtId="2" fontId="2" fillId="8" borderId="1" xfId="7" applyNumberFormat="1" applyFont="1" applyFill="1" applyBorder="1" applyAlignment="1" applyProtection="1">
      <alignment horizontal="center"/>
      <protection locked="0"/>
    </xf>
    <xf numFmtId="164" fontId="2" fillId="8" borderId="1" xfId="7" applyNumberFormat="1" applyFont="1" applyFill="1" applyBorder="1" applyAlignment="1" applyProtection="1">
      <alignment horizontal="center"/>
      <protection locked="0"/>
    </xf>
    <xf numFmtId="14" fontId="2" fillId="8" borderId="1" xfId="7" applyNumberFormat="1" applyFont="1" applyFill="1" applyBorder="1" applyAlignment="1">
      <alignment horizontal="center"/>
    </xf>
    <xf numFmtId="14" fontId="2" fillId="0" borderId="0" xfId="7" applyNumberFormat="1" applyFont="1" applyAlignment="1">
      <alignment horizontal="center"/>
    </xf>
    <xf numFmtId="165" fontId="18" fillId="9" borderId="9" xfId="7" applyNumberFormat="1" applyFont="1" applyFill="1" applyBorder="1" applyAlignment="1">
      <alignment horizontal="center"/>
    </xf>
    <xf numFmtId="165" fontId="18" fillId="9" borderId="10" xfId="7" applyNumberFormat="1" applyFont="1" applyFill="1" applyBorder="1" applyAlignment="1">
      <alignment horizontal="center"/>
    </xf>
    <xf numFmtId="165" fontId="18" fillId="9" borderId="11" xfId="7" applyNumberFormat="1" applyFont="1" applyFill="1" applyBorder="1" applyAlignment="1">
      <alignment horizontal="center"/>
    </xf>
    <xf numFmtId="0" fontId="19" fillId="8" borderId="1" xfId="7" applyFont="1" applyFill="1" applyBorder="1" applyAlignment="1">
      <alignment horizontal="left" vertical="center"/>
    </xf>
    <xf numFmtId="2" fontId="20" fillId="8" borderId="1" xfId="8" applyNumberFormat="1" applyFont="1" applyFill="1" applyBorder="1"/>
    <xf numFmtId="1" fontId="20" fillId="8" borderId="1" xfId="8" applyNumberFormat="1" applyFont="1" applyFill="1" applyBorder="1" applyAlignment="1">
      <alignment horizontal="center"/>
    </xf>
    <xf numFmtId="2" fontId="17" fillId="0" borderId="1" xfId="7" applyNumberFormat="1" applyBorder="1"/>
    <xf numFmtId="0" fontId="2" fillId="10" borderId="1" xfId="7" applyFont="1" applyFill="1" applyBorder="1" applyAlignment="1" applyProtection="1">
      <alignment horizontal="center"/>
      <protection locked="0"/>
    </xf>
    <xf numFmtId="0" fontId="2" fillId="10" borderId="1" xfId="7" applyFont="1" applyFill="1" applyBorder="1"/>
    <xf numFmtId="2" fontId="2" fillId="10" borderId="1" xfId="7" applyNumberFormat="1" applyFont="1" applyFill="1" applyBorder="1" applyAlignment="1" applyProtection="1">
      <alignment horizontal="center"/>
      <protection locked="0"/>
    </xf>
    <xf numFmtId="164" fontId="2" fillId="10" borderId="1" xfId="7" applyNumberFormat="1" applyFont="1" applyFill="1" applyBorder="1" applyAlignment="1" applyProtection="1">
      <alignment horizontal="center"/>
      <protection locked="0"/>
    </xf>
    <xf numFmtId="164" fontId="2" fillId="0" borderId="0" xfId="7" applyNumberFormat="1" applyFont="1" applyAlignment="1" applyProtection="1">
      <alignment horizontal="center"/>
      <protection locked="0"/>
    </xf>
    <xf numFmtId="2" fontId="20" fillId="10" borderId="1" xfId="8" applyNumberFormat="1" applyFont="1" applyFill="1" applyBorder="1"/>
    <xf numFmtId="14" fontId="2" fillId="8" borderId="1" xfId="7" applyNumberFormat="1" applyFont="1" applyFill="1" applyBorder="1" applyAlignment="1">
      <alignment horizontal="center" vertical="center"/>
    </xf>
    <xf numFmtId="0" fontId="17" fillId="8" borderId="1" xfId="7" applyFill="1" applyBorder="1"/>
    <xf numFmtId="14" fontId="2" fillId="10" borderId="1" xfId="7" applyNumberFormat="1" applyFont="1" applyFill="1" applyBorder="1" applyAlignment="1">
      <alignment horizontal="center" vertical="center"/>
    </xf>
    <xf numFmtId="14" fontId="2" fillId="10" borderId="1" xfId="7" applyNumberFormat="1" applyFont="1" applyFill="1" applyBorder="1" applyAlignment="1">
      <alignment horizontal="center"/>
    </xf>
    <xf numFmtId="0" fontId="17" fillId="10" borderId="1" xfId="7" applyFill="1" applyBorder="1"/>
    <xf numFmtId="1" fontId="20" fillId="10" borderId="1" xfId="8" applyNumberFormat="1" applyFont="1" applyFill="1" applyBorder="1" applyAlignment="1">
      <alignment horizontal="center"/>
    </xf>
    <xf numFmtId="0" fontId="2" fillId="3" borderId="1" xfId="7" applyFont="1" applyFill="1" applyBorder="1" applyAlignment="1" applyProtection="1">
      <alignment horizontal="center" vertical="center"/>
      <protection locked="0"/>
    </xf>
    <xf numFmtId="2" fontId="20" fillId="3" borderId="1" xfId="8" applyNumberFormat="1" applyFont="1" applyFill="1" applyBorder="1"/>
    <xf numFmtId="1" fontId="20" fillId="3" borderId="1" xfId="8" applyNumberFormat="1" applyFont="1" applyFill="1" applyBorder="1" applyAlignment="1">
      <alignment horizontal="center"/>
    </xf>
    <xf numFmtId="0" fontId="2" fillId="3" borderId="1" xfId="7" applyFont="1" applyFill="1" applyBorder="1"/>
    <xf numFmtId="0" fontId="17" fillId="10" borderId="1" xfId="7" applyFill="1" applyBorder="1" applyAlignment="1">
      <alignment horizontal="center"/>
    </xf>
    <xf numFmtId="0" fontId="2" fillId="0" borderId="1" xfId="7" applyFont="1" applyBorder="1"/>
    <xf numFmtId="0" fontId="17" fillId="8" borderId="1" xfId="7" applyFill="1" applyBorder="1" applyAlignment="1">
      <alignment horizontal="center"/>
    </xf>
    <xf numFmtId="0" fontId="14" fillId="0" borderId="1" xfId="7" applyFont="1" applyBorder="1"/>
    <xf numFmtId="2" fontId="14" fillId="0" borderId="1" xfId="7" applyNumberFormat="1" applyFont="1" applyBorder="1"/>
    <xf numFmtId="0" fontId="19" fillId="10" borderId="1" xfId="7" applyFont="1" applyFill="1" applyBorder="1" applyAlignment="1">
      <alignment horizontal="left" vertical="center"/>
    </xf>
    <xf numFmtId="0" fontId="2" fillId="8" borderId="1" xfId="7" applyFont="1" applyFill="1" applyBorder="1" applyAlignment="1" applyProtection="1">
      <alignment horizontal="center" vertical="center"/>
      <protection locked="0"/>
    </xf>
    <xf numFmtId="0" fontId="2" fillId="8" borderId="1" xfId="9" applyFill="1" applyBorder="1" applyAlignment="1" applyProtection="1">
      <alignment horizontal="center" vertical="center"/>
      <protection locked="0"/>
    </xf>
    <xf numFmtId="0" fontId="2" fillId="8" borderId="1" xfId="9" applyFill="1" applyBorder="1" applyAlignment="1" applyProtection="1">
      <alignment horizontal="left" vertical="center"/>
      <protection locked="0"/>
    </xf>
    <xf numFmtId="164" fontId="2" fillId="8" borderId="1" xfId="9" applyNumberFormat="1" applyFill="1" applyBorder="1" applyAlignment="1" applyProtection="1">
      <alignment horizontal="center"/>
      <protection locked="0"/>
    </xf>
    <xf numFmtId="0" fontId="2" fillId="3" borderId="1" xfId="7" applyFont="1" applyFill="1" applyBorder="1" applyAlignment="1" applyProtection="1">
      <alignment horizontal="left" vertical="center"/>
      <protection locked="0"/>
    </xf>
    <xf numFmtId="2" fontId="2" fillId="3" borderId="1" xfId="7" applyNumberFormat="1" applyFont="1" applyFill="1" applyBorder="1" applyAlignment="1" applyProtection="1">
      <alignment horizontal="center"/>
      <protection locked="0"/>
    </xf>
    <xf numFmtId="164" fontId="2" fillId="3" borderId="1" xfId="7" applyNumberFormat="1" applyFont="1" applyFill="1" applyBorder="1" applyAlignment="1" applyProtection="1">
      <alignment horizontal="center"/>
      <protection locked="0"/>
    </xf>
    <xf numFmtId="164" fontId="2" fillId="0" borderId="12" xfId="7" applyNumberFormat="1" applyFont="1" applyBorder="1" applyAlignment="1" applyProtection="1">
      <alignment horizontal="center"/>
      <protection locked="0"/>
    </xf>
    <xf numFmtId="0" fontId="19" fillId="0" borderId="0" xfId="7" applyFont="1" applyAlignment="1">
      <alignment horizontal="left" vertical="center"/>
    </xf>
    <xf numFmtId="0" fontId="2" fillId="3" borderId="0" xfId="7" applyFont="1" applyFill="1" applyAlignment="1" applyProtection="1">
      <alignment horizontal="center" vertical="center"/>
      <protection locked="0"/>
    </xf>
    <xf numFmtId="0" fontId="2" fillId="8" borderId="0" xfId="7" applyFont="1" applyFill="1"/>
    <xf numFmtId="0" fontId="22" fillId="8" borderId="0" xfId="7" applyFont="1" applyFill="1"/>
    <xf numFmtId="0" fontId="17" fillId="8" borderId="0" xfId="7" applyFill="1"/>
    <xf numFmtId="14" fontId="17" fillId="8" borderId="0" xfId="7" applyNumberFormat="1" applyFill="1"/>
    <xf numFmtId="14" fontId="17" fillId="0" borderId="0" xfId="7" applyNumberFormat="1"/>
    <xf numFmtId="0" fontId="2" fillId="0" borderId="0" xfId="7" applyFont="1" applyAlignment="1">
      <alignment wrapText="1"/>
    </xf>
    <xf numFmtId="0" fontId="2" fillId="9" borderId="0" xfId="7" applyFont="1" applyFill="1"/>
    <xf numFmtId="2" fontId="17" fillId="9" borderId="0" xfId="7" applyNumberFormat="1" applyFill="1"/>
    <xf numFmtId="2" fontId="17" fillId="0" borderId="0" xfId="7" applyNumberFormat="1"/>
    <xf numFmtId="0" fontId="2" fillId="2" borderId="1" xfId="7" applyFont="1" applyFill="1" applyBorder="1" applyAlignment="1">
      <alignment vertical="center" wrapText="1"/>
    </xf>
    <xf numFmtId="0" fontId="2" fillId="2" borderId="1" xfId="7" applyFont="1" applyFill="1" applyBorder="1" applyAlignment="1">
      <alignment vertical="center"/>
    </xf>
    <xf numFmtId="0" fontId="20" fillId="0" borderId="0" xfId="0" applyFont="1"/>
    <xf numFmtId="0" fontId="23" fillId="0" borderId="1" xfId="0" applyFont="1" applyBorder="1" applyAlignment="1">
      <alignment horizontal="right"/>
    </xf>
    <xf numFmtId="0" fontId="23" fillId="0" borderId="1" xfId="0" applyFont="1" applyBorder="1" applyAlignment="1">
      <alignment horizontal="center" wrapText="1"/>
    </xf>
    <xf numFmtId="14" fontId="2" fillId="0" borderId="1" xfId="0" applyNumberFormat="1" applyFont="1" applyBorder="1" applyAlignment="1">
      <alignment horizontal="center"/>
    </xf>
    <xf numFmtId="0" fontId="20" fillId="0" borderId="1" xfId="0" applyFont="1" applyBorder="1" applyAlignment="1">
      <alignment horizontal="center"/>
    </xf>
    <xf numFmtId="2" fontId="20" fillId="0" borderId="1" xfId="0" applyNumberFormat="1" applyFont="1" applyBorder="1" applyAlignment="1">
      <alignment horizontal="center"/>
    </xf>
    <xf numFmtId="164" fontId="2" fillId="0" borderId="4" xfId="0" applyNumberFormat="1" applyFont="1" applyBorder="1" applyAlignment="1" applyProtection="1">
      <alignment horizontal="center"/>
      <protection locked="0"/>
    </xf>
    <xf numFmtId="0" fontId="20" fillId="0" borderId="1" xfId="0" applyFont="1" applyBorder="1" applyAlignment="1">
      <alignment horizontal="right"/>
    </xf>
    <xf numFmtId="14" fontId="20" fillId="0" borderId="1" xfId="0" applyNumberFormat="1" applyFont="1" applyBorder="1" applyAlignment="1">
      <alignment horizontal="right"/>
    </xf>
    <xf numFmtId="2" fontId="14" fillId="0" borderId="1" xfId="0" applyNumberFormat="1" applyFont="1" applyBorder="1" applyAlignment="1" applyProtection="1">
      <alignment horizontal="right" wrapText="1"/>
      <protection locked="0"/>
    </xf>
    <xf numFmtId="2" fontId="20" fillId="0" borderId="1" xfId="0" applyNumberFormat="1" applyFont="1" applyBorder="1"/>
    <xf numFmtId="14" fontId="20" fillId="0" borderId="1" xfId="0" applyNumberFormat="1" applyFont="1" applyBorder="1" applyAlignment="1">
      <alignment horizontal="center"/>
    </xf>
    <xf numFmtId="0" fontId="2" fillId="0" borderId="1" xfId="0" applyFont="1" applyBorder="1" applyAlignment="1">
      <alignment horizontal="center"/>
    </xf>
    <xf numFmtId="2" fontId="2" fillId="0" borderId="1" xfId="0" applyNumberFormat="1" applyFont="1" applyBorder="1" applyProtection="1">
      <protection locked="0"/>
    </xf>
    <xf numFmtId="2" fontId="2" fillId="0" borderId="4" xfId="0" applyNumberFormat="1" applyFont="1" applyBorder="1" applyProtection="1">
      <protection locked="0"/>
    </xf>
    <xf numFmtId="14" fontId="20" fillId="2" borderId="1" xfId="0" applyNumberFormat="1" applyFont="1" applyFill="1" applyBorder="1" applyAlignment="1">
      <alignment horizontal="center"/>
    </xf>
    <xf numFmtId="0" fontId="20" fillId="0" borderId="1" xfId="0" applyFont="1" applyBorder="1"/>
    <xf numFmtId="0" fontId="20" fillId="0" borderId="4" xfId="0" applyFont="1" applyBorder="1"/>
    <xf numFmtId="164" fontId="2" fillId="11" borderId="1" xfId="0" applyNumberFormat="1" applyFont="1" applyFill="1" applyBorder="1" applyAlignment="1" applyProtection="1">
      <alignment horizontal="center"/>
      <protection locked="0"/>
    </xf>
    <xf numFmtId="2" fontId="20" fillId="0" borderId="0" xfId="0" applyNumberFormat="1" applyFont="1"/>
    <xf numFmtId="1" fontId="2" fillId="0" borderId="1" xfId="0" applyNumberFormat="1" applyFont="1" applyBorder="1" applyProtection="1">
      <protection locked="0"/>
    </xf>
    <xf numFmtId="0" fontId="2" fillId="0" borderId="0" xfId="0" applyFont="1" applyAlignment="1">
      <alignment horizontal="center"/>
    </xf>
    <xf numFmtId="0" fontId="20" fillId="0" borderId="0" xfId="0" applyFont="1" applyAlignment="1">
      <alignment horizontal="center"/>
    </xf>
    <xf numFmtId="0" fontId="23" fillId="0" borderId="0" xfId="0" applyFont="1" applyAlignment="1">
      <alignment horizontal="center"/>
    </xf>
    <xf numFmtId="0" fontId="23" fillId="0" borderId="0" xfId="0" applyFont="1"/>
  </cellXfs>
  <cellStyles count="10">
    <cellStyle name="Comma" xfId="6" builtinId="3"/>
    <cellStyle name="Normal" xfId="0" builtinId="0"/>
    <cellStyle name="Normal 10" xfId="9" xr:uid="{86A407B6-1D0A-4B59-A493-9C690FE7E9D0}"/>
    <cellStyle name="Normal 13" xfId="4" xr:uid="{C92AD78F-6B36-4C5B-8BEA-1B36796B4BA8}"/>
    <cellStyle name="Normal 2" xfId="3" xr:uid="{B47FEC90-9800-4C83-85BA-2AF7FFA046A0}"/>
    <cellStyle name="Normal 3" xfId="7" xr:uid="{949FD9D5-E1E4-4890-BC29-9B7F609BDB15}"/>
    <cellStyle name="Normal 3 3" xfId="8" xr:uid="{02649437-2FCB-47C4-BF9B-630DDA034975}"/>
    <cellStyle name="Normal 4" xfId="1" xr:uid="{CBBD633D-AC58-4975-92E8-A430670E04D6}"/>
    <cellStyle name="Normal 4 2" xfId="5" xr:uid="{A6FFE23E-ABCE-4651-8D7F-8D554452E7A2}"/>
    <cellStyle name="Normal_Sheet1" xfId="2" xr:uid="{D0C1ED85-EF99-4ABB-B78F-E7BABF5AE9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microsoft.com/office/2017/10/relationships/person" Target="persons/person.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sharedStrings" Target="sharedString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mpliance\Monthly%20Energy%20Contracts%20Report\2014-08-August\Archive\SCE_RPS_Database_Monthly_Data_Submittal_File_2014-08-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caiso.com/Documents/NQC%20Requests/59210/2014-02_Batch_2013NetQualifyingCapacityRequestForm_updated_c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pservedio\AppData\Local\Microsoft\Windows\Temporary%20Internet%20Files\Content.Outlook\MU17HYWB\AllRequests_12_9_1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GE/PGE_CAM-EligibleContracts2021_Final_09022020_revised.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DGE/SDGE%20CAM-Eligible%20Contract-2021-2023-%20revised%2009-02-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caiso.com/Documents/NetQualifyingCapacityList-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e.eix.com\workgroup\RA%20Compliance\Data%20Requests%20non-CAISO\2015\JRP\CPUC_JRP_DataRequestTemplate_2015Oct29_SCE_SubmittedBoone_formulas_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indelat\AppData\Local\Microsoft\Windows\Temporary%20Internet%20Files\Content.Outlook\WAZU1Z5G\SCE_Q4_2019_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B6\AppData\Local\Microsoft\Windows\INetCache\Content.Outlook\FB4QUM2C\Copy%20of%20NetQualifyingCapacityList-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aiso.com/Documents/NQC%20Requests/60yyy/2014-02_Batch_2013NetQualifyingCapacityRequestForm_updated_cm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disonintl-my.sharepoint.com/Users/pservedio/AppData/Local/Microsoft/Windows/Temporary%20Internet%20Files/Content.Outlook/MU17HYWB/AllRequests_12_9_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caiso.com/Documents/2013ResourceAdequacyPlan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ce\workgroup\RA%20Compliance\RA%20Compliance%20Filings\2018%20Year-Ahead%20RA%20Compliance%20Filings\Year-Ahead%20Filings\YA%20Local%20Flex%20Filing\2018YALocalFlexRAFiling%20-%20SCE%20Fin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fprojp02.oa.caiso.com/Users/gkatta/AppData/Local/Microsoft/Windows/Temporary%20Internet%20Files/Content.IE5/8WSC1CLA/ResourceAdequacyPlan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 Definitions"/>
      <sheetName val="Project Information"/>
      <sheetName val="Annex-Interconnection"/>
      <sheetName val="Attestation"/>
      <sheetName val="Choices"/>
    </sheetNames>
    <sheetDataSet>
      <sheetData sheetId="0"/>
      <sheetData sheetId="1"/>
      <sheetData sheetId="2"/>
      <sheetData sheetId="3"/>
      <sheetData sheetId="4"/>
      <sheetData sheetId="5">
        <row r="2">
          <cell r="A2" t="str">
            <v>Alberta Electric System Operator (AESO)</v>
          </cell>
          <cell r="B2" t="str">
            <v>Bundled</v>
          </cell>
          <cell r="E2" t="str">
            <v>Not yet submitted for approval</v>
          </cell>
          <cell r="F2" t="str">
            <v>Barstow</v>
          </cell>
          <cell r="G2" t="str">
            <v>Not Yet Begun</v>
          </cell>
          <cell r="I2" t="str">
            <v>PPA - Solicitation</v>
          </cell>
          <cell r="J2" t="str">
            <v>PG&amp;E</v>
          </cell>
          <cell r="K2" t="str">
            <v>Yes</v>
          </cell>
          <cell r="N2" t="str">
            <v>In Development</v>
          </cell>
          <cell r="O2" t="str">
            <v>Not Yet Seeking Financing</v>
          </cell>
          <cell r="Q2" t="str">
            <v>Not started</v>
          </cell>
          <cell r="T2" t="str">
            <v>Under Negotiation</v>
          </cell>
          <cell r="U2" t="str">
            <v>Category 0</v>
          </cell>
          <cell r="AA2" t="str">
            <v>Not Yet Filed</v>
          </cell>
          <cell r="AB2" t="str">
            <v>Not Yet Filed</v>
          </cell>
          <cell r="AC2" t="str">
            <v>Not Yet Filed</v>
          </cell>
          <cell r="AD2" t="str">
            <v>Biodiesel</v>
          </cell>
          <cell r="AG2" t="str">
            <v>Yes</v>
          </cell>
          <cell r="AO2" t="str">
            <v>USA</v>
          </cell>
          <cell r="AV2" t="str">
            <v>Solar: Fixed Tilt</v>
          </cell>
          <cell r="AW2" t="str">
            <v>Not Started</v>
          </cell>
          <cell r="AX2" t="str">
            <v>RAM 1</v>
          </cell>
          <cell r="AY2" t="str">
            <v>Utility</v>
          </cell>
        </row>
        <row r="3">
          <cell r="A3" t="str">
            <v>Arizona Public Service Company (AZPS)</v>
          </cell>
          <cell r="B3" t="str">
            <v>REC Only</v>
          </cell>
          <cell r="E3" t="str">
            <v>Pending approval</v>
          </cell>
          <cell r="F3" t="str">
            <v>Baja</v>
          </cell>
          <cell r="G3" t="str">
            <v>Under Construction</v>
          </cell>
          <cell r="I3" t="str">
            <v>PPA - Bilateral</v>
          </cell>
          <cell r="J3" t="str">
            <v>SCE</v>
          </cell>
          <cell r="K3" t="str">
            <v>No</v>
          </cell>
          <cell r="N3" t="str">
            <v>Online-Test Energy</v>
          </cell>
          <cell r="O3" t="str">
            <v>Seeking Financing</v>
          </cell>
          <cell r="Q3" t="str">
            <v>Developer has submitted its Interconnection Request Application</v>
          </cell>
          <cell r="T3" t="str">
            <v>In Development</v>
          </cell>
          <cell r="U3" t="str">
            <v>Category 1</v>
          </cell>
          <cell r="AA3" t="str">
            <v>Filed - Study Tendered</v>
          </cell>
          <cell r="AB3" t="str">
            <v>Filed - Study Tendered</v>
          </cell>
          <cell r="AC3" t="str">
            <v>Filed - Study Tendered</v>
          </cell>
          <cell r="AD3" t="str">
            <v>Biogas</v>
          </cell>
          <cell r="AG3" t="str">
            <v>No</v>
          </cell>
          <cell r="AO3" t="str">
            <v>Canada</v>
          </cell>
          <cell r="AV3" t="str">
            <v>Solar: Tracking (1 Axis)</v>
          </cell>
          <cell r="AW3" t="str">
            <v>Under Negotiation</v>
          </cell>
          <cell r="AX3" t="str">
            <v>RAM 2</v>
          </cell>
          <cell r="AY3" t="str">
            <v>Counterparty</v>
          </cell>
        </row>
        <row r="4">
          <cell r="A4" t="str">
            <v>Arlington Valley LLC (DEAA)</v>
          </cell>
          <cell r="E4" t="str">
            <v>Approved</v>
          </cell>
          <cell r="F4" t="str">
            <v>Carrizo North</v>
          </cell>
          <cell r="G4" t="str">
            <v>Complete</v>
          </cell>
          <cell r="I4" t="str">
            <v>PSA - Bilateral</v>
          </cell>
          <cell r="J4" t="str">
            <v>SDG&amp;E</v>
          </cell>
          <cell r="K4" t="str">
            <v>Prime</v>
          </cell>
          <cell r="N4" t="str">
            <v>Online-Partially Delivering</v>
          </cell>
          <cell r="O4" t="str">
            <v>Partial Financing Secured</v>
          </cell>
          <cell r="Q4" t="str">
            <v>Developer has submitted requirements for maintaining queue position</v>
          </cell>
          <cell r="T4" t="str">
            <v>Online</v>
          </cell>
          <cell r="U4" t="str">
            <v>Category 2</v>
          </cell>
          <cell r="AA4" t="str">
            <v>Filed - Study in Progress</v>
          </cell>
          <cell r="AB4" t="str">
            <v>Filed - Study in Progress</v>
          </cell>
          <cell r="AC4" t="str">
            <v>Filed - Study in Progress</v>
          </cell>
          <cell r="AD4" t="str">
            <v>Biomass</v>
          </cell>
          <cell r="AO4" t="str">
            <v>Multiple</v>
          </cell>
          <cell r="AV4" t="str">
            <v>Solar: Tracking (2 Axis)</v>
          </cell>
          <cell r="AW4" t="str">
            <v>Signed</v>
          </cell>
          <cell r="AX4" t="str">
            <v>RAM 3</v>
          </cell>
          <cell r="AY4" t="str">
            <v>Mutual</v>
          </cell>
        </row>
        <row r="5">
          <cell r="A5" t="str">
            <v>Avista Corporation (AVA)</v>
          </cell>
          <cell r="E5" t="str">
            <v>No approval needed</v>
          </cell>
          <cell r="F5" t="str">
            <v>Carrizo South</v>
          </cell>
          <cell r="G5" t="str">
            <v>Unknown</v>
          </cell>
          <cell r="I5" t="str">
            <v>FIT - 1969</v>
          </cell>
          <cell r="J5" t="str">
            <v>Other</v>
          </cell>
          <cell r="N5" t="str">
            <v>Online-Fully Delivering</v>
          </cell>
          <cell r="O5" t="str">
            <v>All Financing Secured</v>
          </cell>
          <cell r="Q5" t="str">
            <v>Project accepted through Fast Track Process</v>
          </cell>
          <cell r="T5" t="str">
            <v>Expired</v>
          </cell>
          <cell r="U5" t="str">
            <v>Category 3</v>
          </cell>
          <cell r="AA5" t="str">
            <v>Filed - Re-Study Required</v>
          </cell>
          <cell r="AB5" t="str">
            <v>Filed - Re-Study Required</v>
          </cell>
          <cell r="AC5" t="str">
            <v>Filed - Re-Study Required</v>
          </cell>
          <cell r="AD5" t="str">
            <v>Conduit hydro</v>
          </cell>
          <cell r="AO5" t="str">
            <v>TBD</v>
          </cell>
          <cell r="AV5" t="str">
            <v>Hydro: Run-of-River</v>
          </cell>
          <cell r="AW5" t="str">
            <v>Self-Perform</v>
          </cell>
          <cell r="AX5" t="str">
            <v>RAM 4</v>
          </cell>
        </row>
        <row r="6">
          <cell r="A6" t="str">
            <v>Balancing Authority of Northern (BANC)</v>
          </cell>
          <cell r="E6" t="str">
            <v>Approved-Amendment pending approval</v>
          </cell>
          <cell r="F6" t="str">
            <v>Cuyama</v>
          </cell>
          <cell r="I6" t="str">
            <v>FIT - ReMAT</v>
          </cell>
          <cell r="N6" t="str">
            <v>Expired</v>
          </cell>
          <cell r="O6" t="str">
            <v>N/A-No Financing Required</v>
          </cell>
          <cell r="Q6" t="str">
            <v>Project has technical scoping meeting</v>
          </cell>
          <cell r="T6" t="str">
            <v>Terminated</v>
          </cell>
          <cell r="AA6" t="str">
            <v>Complete</v>
          </cell>
          <cell r="AB6" t="str">
            <v>Complete</v>
          </cell>
          <cell r="AC6" t="str">
            <v>Complete</v>
          </cell>
          <cell r="AD6" t="str">
            <v>Digester gas</v>
          </cell>
          <cell r="AV6" t="str">
            <v>Hydro: Reservoir</v>
          </cell>
          <cell r="AW6" t="str">
            <v>N/A</v>
          </cell>
          <cell r="AX6" t="str">
            <v>RAM 5</v>
          </cell>
        </row>
        <row r="7">
          <cell r="A7" t="str">
            <v>Bonneville Power Administration (BPAT)</v>
          </cell>
          <cell r="E7" t="str">
            <v>Advice letter withdrawn</v>
          </cell>
          <cell r="F7" t="str">
            <v>Fairmont</v>
          </cell>
          <cell r="I7" t="str">
            <v>FIT - SB1122</v>
          </cell>
          <cell r="N7" t="str">
            <v>Terminated</v>
          </cell>
          <cell r="O7" t="str">
            <v>Unknown</v>
          </cell>
          <cell r="Q7" t="str">
            <v>Project is undergoing Phase I Study</v>
          </cell>
          <cell r="AA7" t="str">
            <v>Waived</v>
          </cell>
          <cell r="AB7" t="str">
            <v>Waived</v>
          </cell>
          <cell r="AC7" t="str">
            <v>Waived</v>
          </cell>
          <cell r="AD7" t="str">
            <v>Geothermal</v>
          </cell>
          <cell r="AV7" t="str">
            <v>Hydro: Unknown</v>
          </cell>
          <cell r="AW7" t="str">
            <v>Unknown</v>
          </cell>
        </row>
        <row r="8">
          <cell r="A8" t="str">
            <v>British Columbia Hydro Authority (BCHA)</v>
          </cell>
          <cell r="E8" t="str">
            <v>Rejected</v>
          </cell>
          <cell r="F8" t="str">
            <v>Imperial East</v>
          </cell>
          <cell r="I8" t="str">
            <v>PV PPA Programs</v>
          </cell>
          <cell r="Q8" t="str">
            <v>Developer has received results of Phase I Interconnection Study</v>
          </cell>
          <cell r="AA8" t="str">
            <v>Withdrawn</v>
          </cell>
          <cell r="AB8" t="str">
            <v>Withdrawn</v>
          </cell>
          <cell r="AC8" t="str">
            <v>Withdrawn</v>
          </cell>
          <cell r="AD8" t="str">
            <v>Hybrid</v>
          </cell>
          <cell r="AV8" t="str">
            <v>N/A</v>
          </cell>
        </row>
        <row r="9">
          <cell r="A9" t="str">
            <v>California Independent System Operator (CAISO)</v>
          </cell>
          <cell r="F9" t="str">
            <v>Imperial North</v>
          </cell>
          <cell r="I9" t="str">
            <v>Renewable Standard Contract (RSC)</v>
          </cell>
          <cell r="Q9" t="str">
            <v>Developer filed application for Phase II Interconnection study</v>
          </cell>
          <cell r="AA9" t="str">
            <v>Unknown</v>
          </cell>
          <cell r="AB9" t="str">
            <v>Unknown</v>
          </cell>
          <cell r="AC9" t="str">
            <v>Unknown</v>
          </cell>
          <cell r="AD9" t="str">
            <v>Landfill gas</v>
          </cell>
        </row>
        <row r="10">
          <cell r="A10" t="str">
            <v>Comision Federal de Electricidad (CFE)</v>
          </cell>
          <cell r="F10" t="str">
            <v>Imperial South</v>
          </cell>
          <cell r="I10" t="str">
            <v>Utility-Owned Generation (UOG)</v>
          </cell>
          <cell r="Q10" t="str">
            <v>(GIDAP) ISO performs reassesment study based on developer decisions from phase I results</v>
          </cell>
          <cell r="AA10" t="str">
            <v>N/A</v>
          </cell>
          <cell r="AB10" t="str">
            <v>N/A</v>
          </cell>
          <cell r="AC10" t="str">
            <v>N/A</v>
          </cell>
          <cell r="AD10" t="str">
            <v>Muni solid waste</v>
          </cell>
        </row>
        <row r="11">
          <cell r="A11" t="str">
            <v>El Paso Electric Company (EPE)</v>
          </cell>
          <cell r="F11" t="str">
            <v>Inyokern</v>
          </cell>
          <cell r="I11" t="str">
            <v>Renewable Auction Mechanism (RAM)</v>
          </cell>
          <cell r="Q11" t="str">
            <v>Project is undergoing Phase II Interconnection Study</v>
          </cell>
          <cell r="AD11" t="str">
            <v>Ocean/tidal</v>
          </cell>
        </row>
        <row r="12">
          <cell r="A12" t="str">
            <v>Gila River Power LP (GRMA)</v>
          </cell>
          <cell r="F12" t="str">
            <v>Iron Mountain</v>
          </cell>
          <cell r="I12" t="str">
            <v>QF Standard Contract</v>
          </cell>
          <cell r="Q12" t="str">
            <v>Developer has received results of Phase II interconnection study</v>
          </cell>
          <cell r="AD12" t="str">
            <v>Small hydro</v>
          </cell>
        </row>
        <row r="13">
          <cell r="A13" t="str">
            <v>Griffith Energy LLC (GRIF)</v>
          </cell>
          <cell r="F13" t="str">
            <v>Kramer</v>
          </cell>
          <cell r="I13" t="str">
            <v>QF CHP</v>
          </cell>
          <cell r="Q13" t="str">
            <v>(GIDAP) Developer has received results and  submitted affidavits attesting to progress on specified milestones</v>
          </cell>
          <cell r="AD13" t="str">
            <v>Solar PV - Rooftop</v>
          </cell>
        </row>
        <row r="14">
          <cell r="A14" t="str">
            <v>Idaho Power Company (IPCO)</v>
          </cell>
          <cell r="F14" t="str">
            <v>Lassen North</v>
          </cell>
          <cell r="Q14" t="str">
            <v>(GIDAP) CAISO provides TP Deliverability allocation results to customers for eligible projects</v>
          </cell>
          <cell r="AD14" t="str">
            <v>Solar PV - Ground mount</v>
          </cell>
        </row>
        <row r="15">
          <cell r="A15" t="str">
            <v>Imperial Irrigation District (IID)</v>
          </cell>
          <cell r="F15" t="str">
            <v>Lassen South</v>
          </cell>
          <cell r="Q15" t="str">
            <v>Project is negotiating its GIA</v>
          </cell>
          <cell r="AD15" t="str">
            <v>Solar Thermal - No Storage</v>
          </cell>
        </row>
        <row r="16">
          <cell r="A16" t="str">
            <v>Lassen Municipal Utility District (LMUD)</v>
          </cell>
          <cell r="F16" t="str">
            <v>Mountain Pass</v>
          </cell>
          <cell r="Q16" t="str">
            <v>GIA executed and developer has posted 2nd IFS</v>
          </cell>
          <cell r="AD16" t="str">
            <v>Solar Thermal - With Storage (molten salt)</v>
          </cell>
        </row>
        <row r="17">
          <cell r="A17" t="str">
            <v>Los Angeles Department of Water and Power (LDWP)</v>
          </cell>
          <cell r="F17" t="str">
            <v>N/A</v>
          </cell>
          <cell r="Q17" t="str">
            <v>Project makes third financial posting at start of construction activities</v>
          </cell>
          <cell r="AD17" t="str">
            <v>Space solar</v>
          </cell>
        </row>
        <row r="18">
          <cell r="A18" t="str">
            <v>Missouri Region (Colorado)</v>
          </cell>
          <cell r="F18" t="str">
            <v>Needles</v>
          </cell>
          <cell r="Q18" t="str">
            <v>Self Perform</v>
          </cell>
          <cell r="AD18" t="str">
            <v>Wind</v>
          </cell>
        </row>
        <row r="19">
          <cell r="A19" t="str">
            <v>NaturEner Power Watch LLC (GWA)</v>
          </cell>
          <cell r="F19" t="str">
            <v>Nevada N</v>
          </cell>
          <cell r="Q19" t="str">
            <v>Complete</v>
          </cell>
          <cell r="AD19" t="str">
            <v>Various</v>
          </cell>
        </row>
        <row r="20">
          <cell r="A20" t="str">
            <v>Nevada Power Company (NEVP)</v>
          </cell>
          <cell r="F20" t="str">
            <v>Nevada C</v>
          </cell>
          <cell r="Q20" t="str">
            <v>Withdrawn</v>
          </cell>
        </row>
        <row r="21">
          <cell r="A21" t="str">
            <v>New Harquahala Generating Company (HGMA)</v>
          </cell>
          <cell r="F21" t="str">
            <v>NonCREZ</v>
          </cell>
          <cell r="Q21" t="str">
            <v>Unknown</v>
          </cell>
        </row>
        <row r="22">
          <cell r="A22" t="str">
            <v>NorthWestern Energy (NWMT)</v>
          </cell>
          <cell r="F22" t="str">
            <v>Owens Valley</v>
          </cell>
          <cell r="Q22" t="str">
            <v>N/A</v>
          </cell>
        </row>
        <row r="23">
          <cell r="A23" t="str">
            <v>PacifiCorp East (PACE)</v>
          </cell>
          <cell r="F23" t="str">
            <v>Palm Springs</v>
          </cell>
        </row>
        <row r="24">
          <cell r="A24" t="str">
            <v>PacifiCorp West (PACW)</v>
          </cell>
          <cell r="F24" t="str">
            <v>Pisgah</v>
          </cell>
        </row>
        <row r="25">
          <cell r="A25" t="str">
            <v>Portland General Electric Company (PGE)</v>
          </cell>
          <cell r="F25" t="str">
            <v>Riverside East</v>
          </cell>
        </row>
        <row r="26">
          <cell r="A26" t="str">
            <v>Public Service Company of Colorado (PSCO)</v>
          </cell>
          <cell r="F26" t="str">
            <v>Round Mountain</v>
          </cell>
        </row>
        <row r="27">
          <cell r="A27" t="str">
            <v>Public Service Company of New Mexico (PNM)</v>
          </cell>
          <cell r="F27" t="str">
            <v>San Bernardino - Bakersfield</v>
          </cell>
        </row>
        <row r="28">
          <cell r="A28" t="str">
            <v>PUD No. 1 of Chelan County (CHPD)</v>
          </cell>
          <cell r="F28" t="str">
            <v>San Bernardino - Lucerne</v>
          </cell>
        </row>
        <row r="29">
          <cell r="A29" t="str">
            <v>PUD No. 1 of Douglas County (DOPD)</v>
          </cell>
          <cell r="F29" t="str">
            <v>San Diego North Central</v>
          </cell>
        </row>
        <row r="30">
          <cell r="A30" t="str">
            <v>PUD No. 2 of Grant County (GCPD)</v>
          </cell>
          <cell r="F30" t="str">
            <v>San Diego South</v>
          </cell>
        </row>
        <row r="31">
          <cell r="A31" t="str">
            <v>Puget Sound Energy (PSEI)</v>
          </cell>
          <cell r="F31" t="str">
            <v>Santa Barbara</v>
          </cell>
        </row>
        <row r="32">
          <cell r="A32" t="str">
            <v>Salt River Project (SRP)</v>
          </cell>
          <cell r="F32" t="str">
            <v>Solano</v>
          </cell>
        </row>
        <row r="33">
          <cell r="A33" t="str">
            <v>Seattle City Light (SCL)</v>
          </cell>
          <cell r="F33" t="str">
            <v>TBD</v>
          </cell>
        </row>
        <row r="34">
          <cell r="A34" t="str">
            <v>Sierra Pacific Power Company (SPPC)</v>
          </cell>
          <cell r="F34" t="str">
            <v>Tehachapi</v>
          </cell>
        </row>
        <row r="35">
          <cell r="A35" t="str">
            <v>City of Tacoma Department of Public Utilities (TPWR)</v>
          </cell>
          <cell r="F35" t="str">
            <v>Twenty-nine Palms</v>
          </cell>
        </row>
        <row r="36">
          <cell r="A36" t="str">
            <v>Tucson Electric Power Company (TEPC)</v>
          </cell>
          <cell r="F36" t="str">
            <v>Unidentified</v>
          </cell>
        </row>
        <row r="37">
          <cell r="A37" t="str">
            <v>Turlock Irrigation District (TIDC)</v>
          </cell>
          <cell r="F37" t="str">
            <v>Unknown</v>
          </cell>
        </row>
        <row r="38">
          <cell r="A38" t="str">
            <v>Western Area Power Administration (WACM)</v>
          </cell>
          <cell r="F38" t="str">
            <v>Victorville</v>
          </cell>
        </row>
        <row r="39">
          <cell r="A39" t="str">
            <v>Unknown</v>
          </cell>
          <cell r="F39" t="str">
            <v>Westlands</v>
          </cell>
        </row>
        <row r="40">
          <cell r="A40" t="str">
            <v>Western Area Power Administration (WALC)</v>
          </cell>
        </row>
        <row r="41">
          <cell r="A41" t="str">
            <v>Western Area Power Administration (WAUW)</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 val="Sheet1"/>
    </sheetNames>
    <sheetDataSet>
      <sheetData sheetId="0"/>
      <sheetData sheetId="1"/>
      <sheetData sheetId="2"/>
      <sheetData sheetId="3">
        <row r="32">
          <cell r="B32" t="str">
            <v>Yes - SOLR</v>
          </cell>
        </row>
        <row r="33">
          <cell r="B33" t="str">
            <v>Yes - WIND</v>
          </cell>
        </row>
        <row r="34">
          <cell r="B34" t="str">
            <v>No</v>
          </cell>
        </row>
      </sheetData>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s>
    <sheetDataSet>
      <sheetData sheetId="0" refreshError="1"/>
      <sheetData sheetId="1" refreshError="1"/>
      <sheetData sheetId="2" refreshError="1"/>
      <sheetData sheetId="3">
        <row r="11">
          <cell r="B11" t="str">
            <v>CAISO System</v>
          </cell>
        </row>
        <row r="12">
          <cell r="B12" t="str">
            <v>Big Creek-Ventura</v>
          </cell>
        </row>
        <row r="13">
          <cell r="B13" t="str">
            <v>Bay Area</v>
          </cell>
        </row>
        <row r="14">
          <cell r="B14" t="str">
            <v>Fresno</v>
          </cell>
        </row>
        <row r="15">
          <cell r="B15" t="str">
            <v>Humboldt</v>
          </cell>
        </row>
        <row r="16">
          <cell r="B16" t="str">
            <v>Kern</v>
          </cell>
        </row>
        <row r="17">
          <cell r="B17" t="str">
            <v>LA Basin</v>
          </cell>
        </row>
        <row r="18">
          <cell r="B18" t="str">
            <v>NCNB</v>
          </cell>
        </row>
        <row r="19">
          <cell r="B19" t="str">
            <v>San Diego-IV</v>
          </cell>
        </row>
        <row r="20">
          <cell r="B20" t="str">
            <v>Sierra</v>
          </cell>
        </row>
        <row r="21">
          <cell r="B21" t="str">
            <v>Stockton</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 eligible contracts"/>
      <sheetName val="2021 Draft NQC_08172020"/>
      <sheetName val="2021 Draft EFC_08172020"/>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GE CAM eligible contracts"/>
      <sheetName val="2020 NQC List"/>
      <sheetName val="2020 EFC"/>
    </sheetNames>
    <sheetDataSet>
      <sheetData sheetId="0" refreshError="1"/>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19 NQC List"/>
      <sheetName val="2019 Other"/>
      <sheetName val="2019 Technology Factors"/>
      <sheetName val="Lists"/>
    </sheetNames>
    <sheetDataSet>
      <sheetData sheetId="0"/>
      <sheetData sheetId="1">
        <row r="2">
          <cell r="A2" t="str">
            <v>7STDRD_1_SOLAR1</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 Info"/>
      <sheetName val="Contract Info NotYetOnline"/>
      <sheetName val="Instructions"/>
      <sheetName val="Contract Info_sys_FULL"/>
      <sheetName val="Contract Info_sys"/>
      <sheetName val="Contract Info_loc"/>
      <sheetName val="Contract Info_flex"/>
      <sheetName val="Contract Info_EO"/>
      <sheetName val="Contract Info_FULL"/>
      <sheetName val="Notes"/>
      <sheetName val="DataValidation"/>
    </sheetNames>
    <sheetDataSet>
      <sheetData sheetId="0"/>
      <sheetData sheetId="1"/>
      <sheetData sheetId="2"/>
      <sheetData sheetId="3"/>
      <sheetData sheetId="4"/>
      <sheetData sheetId="5"/>
      <sheetData sheetId="6"/>
      <sheetData sheetId="7"/>
      <sheetData sheetId="8"/>
      <sheetData sheetId="9"/>
      <sheetData sheetId="10">
        <row r="2">
          <cell r="A2" t="str">
            <v>3Phase</v>
          </cell>
          <cell r="D2" t="str">
            <v>IOU/LSE Owned</v>
          </cell>
          <cell r="F2" t="str">
            <v>Nuclear</v>
          </cell>
          <cell r="H2" t="str">
            <v>Y</v>
          </cell>
          <cell r="X2" t="str">
            <v>ADLIN_1_UNIT 1</v>
          </cell>
        </row>
        <row r="3">
          <cell r="A3" t="str">
            <v>Calpine</v>
          </cell>
          <cell r="D3" t="str">
            <v>RA Only</v>
          </cell>
          <cell r="F3" t="str">
            <v>Fossil</v>
          </cell>
          <cell r="H3" t="str">
            <v>N</v>
          </cell>
          <cell r="X3" t="str">
            <v>ADLIN_1_UNIT 2</v>
          </cell>
        </row>
        <row r="4">
          <cell r="A4" t="str">
            <v>Commerce</v>
          </cell>
          <cell r="D4" t="str">
            <v>RA + Other</v>
          </cell>
          <cell r="F4" t="str">
            <v>Hydro</v>
          </cell>
          <cell r="X4" t="str">
            <v>ADLIN_1_UNITS</v>
          </cell>
        </row>
        <row r="5">
          <cell r="A5" t="str">
            <v>Montana</v>
          </cell>
          <cell r="D5" t="str">
            <v>Energy Only</v>
          </cell>
          <cell r="F5" t="str">
            <v>Renewable</v>
          </cell>
          <cell r="X5" t="str">
            <v>ADOBEE_1_SOLAR</v>
          </cell>
        </row>
        <row r="6">
          <cell r="A6" t="str">
            <v>Constellation</v>
          </cell>
          <cell r="F6" t="str">
            <v>Storage</v>
          </cell>
          <cell r="X6" t="str">
            <v>AGRICO_6_PL3N5</v>
          </cell>
        </row>
        <row r="7">
          <cell r="A7" t="str">
            <v>Direct</v>
          </cell>
          <cell r="F7" t="str">
            <v>Demand Response</v>
          </cell>
          <cell r="X7" t="str">
            <v>AGRICO_7_CTG3</v>
          </cell>
        </row>
        <row r="8">
          <cell r="A8" t="str">
            <v>EDF</v>
          </cell>
          <cell r="F8" t="str">
            <v>Other</v>
          </cell>
          <cell r="X8" t="str">
            <v>AGRICO_7_ICE5</v>
          </cell>
        </row>
        <row r="9">
          <cell r="A9" t="str">
            <v>Gexa</v>
          </cell>
          <cell r="X9" t="str">
            <v>AGRICO_7_UNIT</v>
          </cell>
        </row>
        <row r="10">
          <cell r="A10" t="str">
            <v>Glacial</v>
          </cell>
          <cell r="X10" t="str">
            <v>AGRICO_7_UNIT 2</v>
          </cell>
        </row>
        <row r="11">
          <cell r="A11" t="str">
            <v>Lancaster</v>
          </cell>
          <cell r="X11" t="str">
            <v>AGRICO_7_UNIT 4</v>
          </cell>
        </row>
        <row r="12">
          <cell r="A12" t="str">
            <v>Liberty</v>
          </cell>
          <cell r="X12" t="str">
            <v>AGUCAL_5_SOLAR1</v>
          </cell>
        </row>
        <row r="13">
          <cell r="A13" t="str">
            <v>MCE</v>
          </cell>
          <cell r="X13" t="str">
            <v>ALAMIT_7_UNIT 1</v>
          </cell>
        </row>
        <row r="14">
          <cell r="A14" t="str">
            <v>Noble</v>
          </cell>
          <cell r="X14" t="str">
            <v>ALAMIT_7_UNIT 2</v>
          </cell>
        </row>
        <row r="15">
          <cell r="A15" t="str">
            <v>PG&amp;E</v>
          </cell>
          <cell r="X15" t="str">
            <v>ALAMIT_7_UNIT 3</v>
          </cell>
        </row>
        <row r="16">
          <cell r="A16" t="str">
            <v>Pilot</v>
          </cell>
          <cell r="X16" t="str">
            <v>ALAMIT_7_UNIT 4</v>
          </cell>
        </row>
        <row r="17">
          <cell r="A17" t="str">
            <v>SDG&amp;E</v>
          </cell>
          <cell r="X17" t="str">
            <v>ALAMIT_7_UNIT 5</v>
          </cell>
        </row>
        <row r="18">
          <cell r="A18" t="str">
            <v>Shell</v>
          </cell>
          <cell r="X18" t="str">
            <v>ALAMIT_7_UNIT 6</v>
          </cell>
        </row>
        <row r="19">
          <cell r="A19" t="str">
            <v>SCP</v>
          </cell>
          <cell r="X19" t="str">
            <v>ALAMO_6_UNIT</v>
          </cell>
        </row>
        <row r="20">
          <cell r="A20" t="str">
            <v>SCE</v>
          </cell>
          <cell r="X20" t="str">
            <v>ALMEGT_1_UNIT 1</v>
          </cell>
        </row>
        <row r="21">
          <cell r="A21" t="str">
            <v>UCRegents</v>
          </cell>
          <cell r="X21" t="str">
            <v>ALMEGT_1_UNIT 2</v>
          </cell>
        </row>
        <row r="22">
          <cell r="A22" t="str">
            <v>Tiger</v>
          </cell>
          <cell r="X22" t="str">
            <v>ALPSLR_1_NTHSLR</v>
          </cell>
        </row>
        <row r="23">
          <cell r="X23" t="str">
            <v>ALPSLR_1_SPSSLR</v>
          </cell>
        </row>
        <row r="24">
          <cell r="X24" t="str">
            <v>ALT6DN_2_WIND7</v>
          </cell>
        </row>
        <row r="25">
          <cell r="X25" t="str">
            <v>ALT6DS_2_WIND9</v>
          </cell>
        </row>
        <row r="26">
          <cell r="X26" t="str">
            <v>ALTA3A_2_CPCE4</v>
          </cell>
        </row>
        <row r="27">
          <cell r="X27" t="str">
            <v>ALTA3A_2_CPCE5</v>
          </cell>
        </row>
        <row r="28">
          <cell r="X28" t="str">
            <v>ALTA3A_2_CPCE8</v>
          </cell>
        </row>
        <row r="29">
          <cell r="X29" t="str">
            <v>ALTA4A_2_CPCW1</v>
          </cell>
        </row>
        <row r="30">
          <cell r="X30" t="str">
            <v>ALTA4B_2_CPCW2</v>
          </cell>
        </row>
        <row r="31">
          <cell r="X31" t="str">
            <v>ALTA4B_2_CPCW3</v>
          </cell>
        </row>
        <row r="32">
          <cell r="X32" t="str">
            <v>ALTA4B_2_CPCW6</v>
          </cell>
        </row>
        <row r="33">
          <cell r="X33" t="str">
            <v>ALTA6B_2_WIND11</v>
          </cell>
        </row>
        <row r="34">
          <cell r="X34" t="str">
            <v>ALTA6E_2_WIND10</v>
          </cell>
        </row>
        <row r="35">
          <cell r="X35" t="str">
            <v>ALTMID_2_UNIT 1</v>
          </cell>
        </row>
        <row r="36">
          <cell r="X36" t="str">
            <v>ANAHM_2_CANYN1</v>
          </cell>
        </row>
        <row r="37">
          <cell r="X37" t="str">
            <v>ANAHM_2_CANYN2</v>
          </cell>
        </row>
        <row r="38">
          <cell r="X38" t="str">
            <v>ANAHM_2_CANYN3</v>
          </cell>
        </row>
        <row r="39">
          <cell r="X39" t="str">
            <v>ANAHM_2_CANYN4</v>
          </cell>
        </row>
        <row r="40">
          <cell r="X40" t="str">
            <v>ANAHM_7_CT</v>
          </cell>
        </row>
        <row r="41">
          <cell r="X41" t="str">
            <v>ANTLPE_2_QF</v>
          </cell>
        </row>
        <row r="42">
          <cell r="X42" t="str">
            <v>APLHIL_1_SLABCK</v>
          </cell>
        </row>
        <row r="43">
          <cell r="X43" t="str">
            <v>ARBWD_6_QF</v>
          </cell>
        </row>
        <row r="44">
          <cell r="X44" t="str">
            <v>ARCO_6_UCPPET</v>
          </cell>
        </row>
        <row r="45">
          <cell r="X45" t="str">
            <v>ARCOGN_2_UNIT 1</v>
          </cell>
        </row>
        <row r="46">
          <cell r="X46" t="str">
            <v>ARCOGN_2_UNIT 2</v>
          </cell>
        </row>
        <row r="47">
          <cell r="X47" t="str">
            <v>ARCOGN_2_UNIT 3</v>
          </cell>
        </row>
        <row r="48">
          <cell r="X48" t="str">
            <v>ARCOGN_2_UNIT 4</v>
          </cell>
        </row>
        <row r="49">
          <cell r="X49" t="str">
            <v>ARCOGN_2_UNIT 5</v>
          </cell>
        </row>
        <row r="50">
          <cell r="X50" t="str">
            <v>ARCOGN_2_UNIT 6</v>
          </cell>
        </row>
        <row r="51">
          <cell r="X51" t="str">
            <v>ARCOGN_2_UNITS</v>
          </cell>
        </row>
        <row r="52">
          <cell r="X52" t="str">
            <v>ARLVAL_5_SOLAR</v>
          </cell>
        </row>
        <row r="53">
          <cell r="X53" t="str">
            <v>ARVINN_6_ORION1</v>
          </cell>
        </row>
        <row r="54">
          <cell r="X54" t="str">
            <v>ARVINN_6_ORION2</v>
          </cell>
        </row>
        <row r="55">
          <cell r="X55" t="str">
            <v>ATWELL_1_SOLAR</v>
          </cell>
        </row>
        <row r="56">
          <cell r="X56" t="str">
            <v>AVENAL_6_AVPARK</v>
          </cell>
        </row>
        <row r="57">
          <cell r="X57" t="str">
            <v>AVENAL_6_SANDDG</v>
          </cell>
        </row>
        <row r="58">
          <cell r="X58" t="str">
            <v>AVENAL_6_SUNCTY</v>
          </cell>
        </row>
        <row r="59">
          <cell r="X59" t="str">
            <v>AVSOLR_2_SOLAR</v>
          </cell>
        </row>
        <row r="60">
          <cell r="X60" t="str">
            <v>AZUSA_2_HYDRO</v>
          </cell>
        </row>
        <row r="61">
          <cell r="X61" t="str">
            <v>BAHIA_7_UNITA1</v>
          </cell>
        </row>
        <row r="62">
          <cell r="X62" t="str">
            <v>BALCHS_7_UNIT 1</v>
          </cell>
        </row>
        <row r="63">
          <cell r="X63" t="str">
            <v>BALCHS_7_UNIT 2</v>
          </cell>
        </row>
        <row r="64">
          <cell r="X64" t="str">
            <v>BALCHS_7_UNIT 3</v>
          </cell>
        </row>
        <row r="65">
          <cell r="X65" t="str">
            <v>BARRE_2_QF</v>
          </cell>
        </row>
        <row r="66">
          <cell r="X66" t="str">
            <v>BARRE_6_PEAKER</v>
          </cell>
        </row>
        <row r="67">
          <cell r="X67" t="str">
            <v>BASICE_2_UNIT 1</v>
          </cell>
        </row>
        <row r="68">
          <cell r="X68" t="str">
            <v>BASICE_2_UNIT 2</v>
          </cell>
        </row>
        <row r="69">
          <cell r="X69" t="str">
            <v>BASICE_2_UNITS</v>
          </cell>
        </row>
        <row r="70">
          <cell r="X70" t="str">
            <v>BDGRCK_1_UNITS</v>
          </cell>
        </row>
        <row r="71">
          <cell r="X71" t="str">
            <v>BEARCN_2_UNIT 1</v>
          </cell>
        </row>
        <row r="72">
          <cell r="X72" t="str">
            <v>BEARCN_2_UNIT 2</v>
          </cell>
        </row>
        <row r="73">
          <cell r="X73" t="str">
            <v>BEARCN_2_UNITS</v>
          </cell>
        </row>
        <row r="74">
          <cell r="X74" t="str">
            <v>BEARDS_7_UNIT 1</v>
          </cell>
        </row>
        <row r="75">
          <cell r="X75" t="str">
            <v>BEARMT_1_UNIT</v>
          </cell>
        </row>
        <row r="76">
          <cell r="X76" t="str">
            <v>BELDEN_7_UNIT 1</v>
          </cell>
        </row>
        <row r="77">
          <cell r="X77" t="str">
            <v>BGCRK1_7_PORTAL</v>
          </cell>
        </row>
        <row r="78">
          <cell r="X78" t="str">
            <v>BGCRK1_7_UNIT 1</v>
          </cell>
        </row>
        <row r="79">
          <cell r="X79" t="str">
            <v>BGCRK1_7_UNIT 2</v>
          </cell>
        </row>
        <row r="80">
          <cell r="X80" t="str">
            <v>BGCRK1_7_UNIT 3</v>
          </cell>
        </row>
        <row r="81">
          <cell r="X81" t="str">
            <v>BGCRK1_7_UNIT 4</v>
          </cell>
        </row>
        <row r="82">
          <cell r="X82" t="str">
            <v>BGCRK2_7_UNIT 1</v>
          </cell>
        </row>
        <row r="83">
          <cell r="X83" t="str">
            <v>BGCRK2_7_UNIT 2</v>
          </cell>
        </row>
        <row r="84">
          <cell r="X84" t="str">
            <v>BGCRK2_7_UNIT 3</v>
          </cell>
        </row>
        <row r="85">
          <cell r="X85" t="str">
            <v>BGCRK2_7_UNIT 4</v>
          </cell>
        </row>
        <row r="86">
          <cell r="X86" t="str">
            <v>BGCRK2_7_UNIT 5</v>
          </cell>
        </row>
        <row r="87">
          <cell r="X87" t="str">
            <v>BGCRK2_7_UNIT 6</v>
          </cell>
        </row>
        <row r="88">
          <cell r="X88" t="str">
            <v>BGCRK3_7_UNIT 1</v>
          </cell>
        </row>
        <row r="89">
          <cell r="X89" t="str">
            <v>BGCRK3_7_UNIT 2</v>
          </cell>
        </row>
        <row r="90">
          <cell r="X90" t="str">
            <v>BGCRK3_7_UNIT 3</v>
          </cell>
        </row>
        <row r="91">
          <cell r="X91" t="str">
            <v>BGCRK3_7_UNIT 4</v>
          </cell>
        </row>
        <row r="92">
          <cell r="X92" t="str">
            <v>BGCRK3_7_UNIT 5</v>
          </cell>
        </row>
        <row r="93">
          <cell r="X93" t="str">
            <v>BGCRK4_7_UNIT 1</v>
          </cell>
        </row>
        <row r="94">
          <cell r="X94" t="str">
            <v>BGCRK4_7_UNIT 2</v>
          </cell>
        </row>
        <row r="95">
          <cell r="X95" t="str">
            <v>BGCRK8_7_UNIT 1</v>
          </cell>
        </row>
        <row r="96">
          <cell r="X96" t="str">
            <v>BGCRK8_7_UNIT 2</v>
          </cell>
        </row>
        <row r="97">
          <cell r="X97" t="str">
            <v>BIGCRK_2_EXESWD</v>
          </cell>
        </row>
        <row r="98">
          <cell r="X98" t="str">
            <v>BIGCRK_7_DAM7</v>
          </cell>
        </row>
        <row r="99">
          <cell r="X99" t="str">
            <v>BIGCRK_7_MAMRES</v>
          </cell>
        </row>
        <row r="100">
          <cell r="X100" t="str">
            <v>BIOMAS_1_UNIT 1</v>
          </cell>
        </row>
        <row r="101">
          <cell r="X101" t="str">
            <v>BISHOP_1_ALAMO</v>
          </cell>
        </row>
        <row r="102">
          <cell r="X102" t="str">
            <v>BISHOP_1_UNITS</v>
          </cell>
        </row>
        <row r="103">
          <cell r="X103" t="str">
            <v>BLACK_7_UNIT 1</v>
          </cell>
        </row>
        <row r="104">
          <cell r="X104" t="str">
            <v>BLACK_7_UNIT 2</v>
          </cell>
        </row>
        <row r="105">
          <cell r="X105" t="str">
            <v>BLAST_1_WIND</v>
          </cell>
        </row>
        <row r="106">
          <cell r="X106" t="str">
            <v>BLCKBT_2_STONEY</v>
          </cell>
        </row>
        <row r="107">
          <cell r="X107" t="str">
            <v>BLHVN_7_MENLOP</v>
          </cell>
        </row>
        <row r="108">
          <cell r="X108" t="str">
            <v>BLM E_2_UNIT 7</v>
          </cell>
        </row>
        <row r="109">
          <cell r="X109" t="str">
            <v>BLM E_2_UNIT 8</v>
          </cell>
        </row>
        <row r="110">
          <cell r="X110" t="str">
            <v>BLM W_2_UNIT 9</v>
          </cell>
        </row>
        <row r="111">
          <cell r="X111" t="str">
            <v>BLM_2_UNITS</v>
          </cell>
        </row>
        <row r="112">
          <cell r="X112" t="str">
            <v>BLULKE_6_BLUELK</v>
          </cell>
        </row>
        <row r="113">
          <cell r="X113" t="str">
            <v>BLYTHE_1_SOLAR1</v>
          </cell>
        </row>
        <row r="114">
          <cell r="X114" t="str">
            <v>BNNIEN_7_ALTAPH</v>
          </cell>
        </row>
        <row r="115">
          <cell r="X115" t="str">
            <v>BOGUE_1_UNITA1</v>
          </cell>
        </row>
        <row r="116">
          <cell r="X116" t="str">
            <v>BORDEN_2_QF</v>
          </cell>
        </row>
        <row r="117">
          <cell r="X117" t="str">
            <v>BORDER_6_UNITA1</v>
          </cell>
        </row>
        <row r="118">
          <cell r="X118" t="str">
            <v>BOWMN_6_UNIT</v>
          </cell>
        </row>
        <row r="119">
          <cell r="X119" t="str">
            <v>BRDGVL_7_BAKER</v>
          </cell>
        </row>
        <row r="120">
          <cell r="X120" t="str">
            <v>BRDSLD_2_HIWIND</v>
          </cell>
        </row>
        <row r="121">
          <cell r="X121" t="str">
            <v>BRDSLD_2_MTZUM2</v>
          </cell>
        </row>
        <row r="122">
          <cell r="X122" t="str">
            <v>BRDSLD_2_MTZUMA</v>
          </cell>
        </row>
        <row r="123">
          <cell r="X123" t="str">
            <v>BRDSLD_2_SHILO1</v>
          </cell>
        </row>
        <row r="124">
          <cell r="X124" t="str">
            <v>BRDSLD_2_SHILO2</v>
          </cell>
        </row>
        <row r="125">
          <cell r="X125" t="str">
            <v>BRDSLD_2_SHLO3A</v>
          </cell>
        </row>
        <row r="126">
          <cell r="X126" t="str">
            <v>BRDSLD_2_SHLO3B</v>
          </cell>
        </row>
        <row r="127">
          <cell r="X127" t="str">
            <v>BRDWAY_7_UNIT 3</v>
          </cell>
        </row>
        <row r="128">
          <cell r="X128" t="str">
            <v>BREGGO_6_SOLAR</v>
          </cell>
        </row>
        <row r="129">
          <cell r="X129" t="str">
            <v>BRODIE_2_WIND</v>
          </cell>
        </row>
        <row r="130">
          <cell r="X130" t="str">
            <v>BUCKBL_2_PL1X3</v>
          </cell>
        </row>
        <row r="131">
          <cell r="X131" t="str">
            <v>BUCKCK_7_OAKFLT</v>
          </cell>
        </row>
        <row r="132">
          <cell r="X132" t="str">
            <v>BUCKCK_7_PL1X2</v>
          </cell>
        </row>
        <row r="133">
          <cell r="X133" t="str">
            <v>BUCKCK_7_UNIT 1</v>
          </cell>
        </row>
        <row r="134">
          <cell r="X134" t="str">
            <v>BUCKCK_7_UNIT 2</v>
          </cell>
        </row>
        <row r="135">
          <cell r="X135" t="str">
            <v>BUCKWD_1_NPALM1</v>
          </cell>
        </row>
        <row r="136">
          <cell r="X136" t="str">
            <v>BUCKWD_7_WINTCV</v>
          </cell>
        </row>
        <row r="137">
          <cell r="X137" t="str">
            <v>BULLRD_7_SAGNES</v>
          </cell>
        </row>
        <row r="138">
          <cell r="X138" t="str">
            <v>BURNYF_2_UNIT 1</v>
          </cell>
        </row>
        <row r="139">
          <cell r="X139" t="str">
            <v>BUTTVL_7_UNIT 1</v>
          </cell>
        </row>
        <row r="140">
          <cell r="X140" t="str">
            <v>CABZON_1_WINDA1</v>
          </cell>
        </row>
        <row r="141">
          <cell r="X141" t="str">
            <v>CALGEN_1_UNITS</v>
          </cell>
        </row>
        <row r="142">
          <cell r="X142" t="str">
            <v>CALPIN_1_AGNEW</v>
          </cell>
        </row>
        <row r="143">
          <cell r="X143" t="str">
            <v>CAMCHE_1_PL1X3</v>
          </cell>
        </row>
        <row r="144">
          <cell r="X144" t="str">
            <v>CAMCHE_1_UNIT 1</v>
          </cell>
        </row>
        <row r="145">
          <cell r="X145" t="str">
            <v>CAMCHE_1_UNIT 2</v>
          </cell>
        </row>
        <row r="146">
          <cell r="X146" t="str">
            <v>CAMCHE_1_UNIT 3</v>
          </cell>
        </row>
        <row r="147">
          <cell r="X147" t="str">
            <v>CAMPFW_7_FARWST</v>
          </cell>
        </row>
        <row r="148">
          <cell r="X148" t="str">
            <v>CANTUA_1_SOLAR</v>
          </cell>
        </row>
        <row r="149">
          <cell r="X149" t="str">
            <v>CAPMAD_1_UNIT 1</v>
          </cell>
        </row>
        <row r="150">
          <cell r="X150" t="str">
            <v>CARBOU_7_PL2X3</v>
          </cell>
        </row>
        <row r="151">
          <cell r="X151" t="str">
            <v>CARBOU_7_PL4X5</v>
          </cell>
        </row>
        <row r="152">
          <cell r="X152" t="str">
            <v>CARBOU_7_UNIT 1</v>
          </cell>
        </row>
        <row r="153">
          <cell r="X153" t="str">
            <v>CARBOU_7_UNIT 2</v>
          </cell>
        </row>
        <row r="154">
          <cell r="X154" t="str">
            <v>CARBOU_7_UNIT 3</v>
          </cell>
        </row>
        <row r="155">
          <cell r="X155" t="str">
            <v>CARBOU_7_UNIT 4</v>
          </cell>
        </row>
        <row r="156">
          <cell r="X156" t="str">
            <v>CARBOU_7_UNIT 5</v>
          </cell>
        </row>
        <row r="157">
          <cell r="X157" t="str">
            <v>CARDCG_1_UNITS</v>
          </cell>
        </row>
        <row r="158">
          <cell r="X158" t="str">
            <v>CASTVL_2_FCELL</v>
          </cell>
        </row>
        <row r="159">
          <cell r="X159" t="str">
            <v>CATLNA_2_SOLAR</v>
          </cell>
        </row>
        <row r="160">
          <cell r="X160" t="str">
            <v>CAVLSR_2_BSOLAR</v>
          </cell>
        </row>
        <row r="161">
          <cell r="X161" t="str">
            <v>CAVLSR_2_RSOLAR</v>
          </cell>
        </row>
        <row r="162">
          <cell r="X162" t="str">
            <v>CAYTNO_2_VASCO</v>
          </cell>
        </row>
        <row r="163">
          <cell r="X163" t="str">
            <v>CBRLLO_6_PLSTP1</v>
          </cell>
        </row>
        <row r="164">
          <cell r="X164" t="str">
            <v>CCRITA_7_RPPCHF</v>
          </cell>
        </row>
        <row r="165">
          <cell r="X165" t="str">
            <v>CEDRCK_6_UNIT</v>
          </cell>
        </row>
        <row r="166">
          <cell r="X166" t="str">
            <v>CENTER_2_QF</v>
          </cell>
        </row>
        <row r="167">
          <cell r="X167" t="str">
            <v>CENTER_2_RHONDO</v>
          </cell>
        </row>
        <row r="168">
          <cell r="X168" t="str">
            <v>CENTER_6_PEAKER</v>
          </cell>
        </row>
        <row r="169">
          <cell r="X169" t="str">
            <v>CENTRY_6_GEN 1</v>
          </cell>
        </row>
        <row r="170">
          <cell r="X170" t="str">
            <v>CENTRY_6_GEN 2</v>
          </cell>
        </row>
        <row r="171">
          <cell r="X171" t="str">
            <v>CENTRY_6_GEN 3</v>
          </cell>
        </row>
        <row r="172">
          <cell r="X172" t="str">
            <v>CENTRY_6_GEN 4</v>
          </cell>
        </row>
        <row r="173">
          <cell r="X173" t="str">
            <v>CENTRY_6_PL1X4</v>
          </cell>
        </row>
        <row r="174">
          <cell r="X174" t="str">
            <v>CHALK_1_UNIT</v>
          </cell>
        </row>
        <row r="175">
          <cell r="X175" t="str">
            <v>CHEVCD_6_UNIT</v>
          </cell>
        </row>
        <row r="176">
          <cell r="X176" t="str">
            <v>CHEVCO_6_UNIT 1</v>
          </cell>
        </row>
        <row r="177">
          <cell r="X177" t="str">
            <v>CHEVCO_6_UNIT 2</v>
          </cell>
        </row>
        <row r="178">
          <cell r="X178" t="str">
            <v>CHEVCY_1_UNIT</v>
          </cell>
        </row>
        <row r="179">
          <cell r="X179" t="str">
            <v>CHEVMN_2_UNIT 1</v>
          </cell>
        </row>
        <row r="180">
          <cell r="X180" t="str">
            <v>CHEVMN_2_UNIT 2</v>
          </cell>
        </row>
        <row r="181">
          <cell r="X181" t="str">
            <v>CHEVMN_2_UNITS</v>
          </cell>
        </row>
        <row r="182">
          <cell r="X182" t="str">
            <v>CHICPK_7_UNIT 1</v>
          </cell>
        </row>
        <row r="183">
          <cell r="X183" t="str">
            <v>CHILLS_1_SYCENG</v>
          </cell>
        </row>
        <row r="184">
          <cell r="X184" t="str">
            <v>CHILLS_1_SYCLFL</v>
          </cell>
        </row>
        <row r="185">
          <cell r="X185" t="str">
            <v>CHILLS_7_UNITA1</v>
          </cell>
        </row>
        <row r="186">
          <cell r="X186" t="str">
            <v>CHINO_2_JURUPA</v>
          </cell>
        </row>
        <row r="187">
          <cell r="X187" t="str">
            <v>CHINO_2_QF</v>
          </cell>
        </row>
        <row r="188">
          <cell r="X188" t="str">
            <v>CHINO_2_SASOLR</v>
          </cell>
        </row>
        <row r="189">
          <cell r="X189" t="str">
            <v>CHINO_2_SOLAR</v>
          </cell>
        </row>
        <row r="190">
          <cell r="X190" t="str">
            <v>CHINO_6_CIMGEN</v>
          </cell>
        </row>
        <row r="191">
          <cell r="X191" t="str">
            <v>CHINO_6_SMPPAP</v>
          </cell>
        </row>
        <row r="192">
          <cell r="X192" t="str">
            <v>CHINO_7_MILIKN</v>
          </cell>
        </row>
        <row r="193">
          <cell r="X193" t="str">
            <v>CHWCHL_1_BIOMAS</v>
          </cell>
        </row>
        <row r="194">
          <cell r="X194" t="str">
            <v>CHWCHL_1_GEN 1</v>
          </cell>
        </row>
        <row r="195">
          <cell r="X195" t="str">
            <v>CHWCHL_1_GEN 10</v>
          </cell>
        </row>
        <row r="196">
          <cell r="X196" t="str">
            <v>CHWCHL_1_GEN 11</v>
          </cell>
        </row>
        <row r="197">
          <cell r="X197" t="str">
            <v>CHWCHL_1_GEN 12</v>
          </cell>
        </row>
        <row r="198">
          <cell r="X198" t="str">
            <v>CHWCHL_1_GEN 13</v>
          </cell>
        </row>
        <row r="199">
          <cell r="X199" t="str">
            <v>CHWCHL_1_GEN 14</v>
          </cell>
        </row>
        <row r="200">
          <cell r="X200" t="str">
            <v>CHWCHL_1_GEN 15</v>
          </cell>
        </row>
        <row r="201">
          <cell r="X201" t="str">
            <v>CHWCHL_1_GEN 16</v>
          </cell>
        </row>
        <row r="202">
          <cell r="X202" t="str">
            <v>CHWCHL_1_GEN 2</v>
          </cell>
        </row>
        <row r="203">
          <cell r="X203" t="str">
            <v>CHWCHL_1_GEN 3</v>
          </cell>
        </row>
        <row r="204">
          <cell r="X204" t="str">
            <v>CHWCHL_1_GEN 4</v>
          </cell>
        </row>
        <row r="205">
          <cell r="X205" t="str">
            <v>CHWCHL_1_GEN 5</v>
          </cell>
        </row>
        <row r="206">
          <cell r="X206" t="str">
            <v>CHWCHL_1_GEN 6</v>
          </cell>
        </row>
        <row r="207">
          <cell r="X207" t="str">
            <v>CHWCHL_1_GEN 7</v>
          </cell>
        </row>
        <row r="208">
          <cell r="X208" t="str">
            <v>CHWCHL_1_GEN 8</v>
          </cell>
        </row>
        <row r="209">
          <cell r="X209" t="str">
            <v>CHWCHL_1_GEN 9</v>
          </cell>
        </row>
        <row r="210">
          <cell r="X210" t="str">
            <v>CHWCHL_1_UNIT</v>
          </cell>
        </row>
        <row r="211">
          <cell r="X211" t="str">
            <v>CLOVDL_1_SOLAR</v>
          </cell>
        </row>
        <row r="212">
          <cell r="X212" t="str">
            <v>CLOVER_2_UNIT</v>
          </cell>
        </row>
        <row r="213">
          <cell r="X213" t="str">
            <v>CLRKRD_6_COALCN</v>
          </cell>
        </row>
        <row r="214">
          <cell r="X214" t="str">
            <v>CLRKRD_6_LIMESD</v>
          </cell>
        </row>
        <row r="215">
          <cell r="X215" t="str">
            <v>CLRMTK_1_QF</v>
          </cell>
        </row>
        <row r="216">
          <cell r="X216" t="str">
            <v>CNTNLA_2_SOLAR1</v>
          </cell>
        </row>
        <row r="217">
          <cell r="X217" t="str">
            <v>CNTNLA_2_SOLAR2</v>
          </cell>
        </row>
        <row r="218">
          <cell r="X218" t="str">
            <v>CNTRVL_6_UNIT</v>
          </cell>
        </row>
        <row r="219">
          <cell r="X219" t="str">
            <v>COCOPP_2_CTG1</v>
          </cell>
        </row>
        <row r="220">
          <cell r="X220" t="str">
            <v>COCOPP_2_CTG2</v>
          </cell>
        </row>
        <row r="221">
          <cell r="X221" t="str">
            <v>COCOPP_2_CTG3</v>
          </cell>
        </row>
        <row r="222">
          <cell r="X222" t="str">
            <v>COCOPP_2_CTG4</v>
          </cell>
        </row>
        <row r="223">
          <cell r="X223" t="str">
            <v>COCOSB_6_SOLAR</v>
          </cell>
        </row>
        <row r="224">
          <cell r="X224" t="str">
            <v>COGNAT_1_UNIT</v>
          </cell>
        </row>
        <row r="225">
          <cell r="X225" t="str">
            <v>COLCEM_6_GEN 1</v>
          </cell>
        </row>
        <row r="226">
          <cell r="X226" t="str">
            <v>COLCEM_6_GEN 2</v>
          </cell>
        </row>
        <row r="227">
          <cell r="X227" t="str">
            <v>COLCEM_6_UNITS</v>
          </cell>
        </row>
        <row r="228">
          <cell r="X228" t="str">
            <v>COLEMN_2_UNIT</v>
          </cell>
        </row>
        <row r="229">
          <cell r="X229" t="str">
            <v>COLGA1_6_SHELLW</v>
          </cell>
        </row>
        <row r="230">
          <cell r="X230" t="str">
            <v>COLGAT_7_UNIT 1</v>
          </cell>
        </row>
        <row r="231">
          <cell r="X231" t="str">
            <v>COLGAT_7_UNIT 2</v>
          </cell>
        </row>
        <row r="232">
          <cell r="X232" t="str">
            <v>COLPIN_6_COLLNS</v>
          </cell>
        </row>
        <row r="233">
          <cell r="X233" t="str">
            <v>COLTON_6_AGUAM1</v>
          </cell>
        </row>
        <row r="234">
          <cell r="X234" t="str">
            <v>COLTON_7_LNDFIL</v>
          </cell>
        </row>
        <row r="235">
          <cell r="X235" t="str">
            <v>COLUSA_2_PL1X3</v>
          </cell>
        </row>
        <row r="236">
          <cell r="X236" t="str">
            <v>COLVIL_7_PL1X2</v>
          </cell>
        </row>
        <row r="237">
          <cell r="X237" t="str">
            <v>COLVIL_7_UNIT 1</v>
          </cell>
        </row>
        <row r="238">
          <cell r="X238" t="str">
            <v>COLVIL_7_UNIT 2</v>
          </cell>
        </row>
        <row r="239">
          <cell r="X239" t="str">
            <v>CONTAN_1_GT 1</v>
          </cell>
        </row>
        <row r="240">
          <cell r="X240" t="str">
            <v>CONTAN_1_ST 2</v>
          </cell>
        </row>
        <row r="241">
          <cell r="X241" t="str">
            <v>CONTAN_1_UNIT</v>
          </cell>
        </row>
        <row r="242">
          <cell r="X242" t="str">
            <v>CONTRL_1_CASAD1</v>
          </cell>
        </row>
        <row r="243">
          <cell r="X243" t="str">
            <v>CONTRL_1_CASAD3</v>
          </cell>
        </row>
        <row r="244">
          <cell r="X244" t="str">
            <v>CONTRL_1_LUNDY</v>
          </cell>
        </row>
        <row r="245">
          <cell r="X245" t="str">
            <v>CONTRL_1_OXBOW</v>
          </cell>
        </row>
        <row r="246">
          <cell r="X246" t="str">
            <v>CONTRL_1_POOLE</v>
          </cell>
        </row>
        <row r="247">
          <cell r="X247" t="str">
            <v>CONTRL_1_QF</v>
          </cell>
        </row>
        <row r="248">
          <cell r="X248" t="str">
            <v>CONTRL_1_RUSHCK</v>
          </cell>
        </row>
        <row r="249">
          <cell r="X249" t="str">
            <v>COPMT2_2_SOLAR2</v>
          </cell>
        </row>
        <row r="250">
          <cell r="X250" t="str">
            <v>COPMTN_2_CM10</v>
          </cell>
        </row>
        <row r="251">
          <cell r="X251" t="str">
            <v>COPMTN_2_SOLAR1</v>
          </cell>
        </row>
        <row r="252">
          <cell r="X252" t="str">
            <v>CORONS_2_SOLAR</v>
          </cell>
        </row>
        <row r="253">
          <cell r="X253" t="str">
            <v>CORONS_6_CLRWTR</v>
          </cell>
        </row>
        <row r="254">
          <cell r="X254" t="str">
            <v>CORONS_7_CTG2001</v>
          </cell>
        </row>
        <row r="255">
          <cell r="X255" t="str">
            <v>CORONS_7_STG1301</v>
          </cell>
        </row>
        <row r="256">
          <cell r="X256" t="str">
            <v>CORRAL_6_SJOAQN</v>
          </cell>
        </row>
        <row r="257">
          <cell r="X257" t="str">
            <v>COTTLE_2_FRNKNH</v>
          </cell>
        </row>
        <row r="258">
          <cell r="X258" t="str">
            <v>COVERD_2_QFUNTS</v>
          </cell>
        </row>
        <row r="259">
          <cell r="X259" t="str">
            <v>COWCRK_2_UNIT</v>
          </cell>
        </row>
        <row r="260">
          <cell r="X260" t="str">
            <v>CPSTNO_7_PRMADS</v>
          </cell>
        </row>
        <row r="261">
          <cell r="X261" t="str">
            <v>CPVERD_2_SOLAR</v>
          </cell>
        </row>
        <row r="262">
          <cell r="X262" t="str">
            <v>CRELMN_6_RAMON1</v>
          </cell>
        </row>
        <row r="263">
          <cell r="X263" t="str">
            <v>CRELMN_6_RAMON2</v>
          </cell>
        </row>
        <row r="264">
          <cell r="X264" t="str">
            <v>CRESSY_1_PARKER</v>
          </cell>
        </row>
        <row r="265">
          <cell r="X265" t="str">
            <v>CRESTA_7_PL1X2</v>
          </cell>
        </row>
        <row r="266">
          <cell r="X266" t="str">
            <v>CRESTA_7_UNIT 1</v>
          </cell>
        </row>
        <row r="267">
          <cell r="X267" t="str">
            <v>CRESTA_7_UNIT 2</v>
          </cell>
        </row>
        <row r="268">
          <cell r="X268" t="str">
            <v>CRNEVL_6_CRNVA</v>
          </cell>
        </row>
        <row r="269">
          <cell r="X269" t="str">
            <v>CRNEVL_6_SJQN 1</v>
          </cell>
        </row>
        <row r="270">
          <cell r="X270" t="str">
            <v>CRNEVL_6_SJQN 2</v>
          </cell>
        </row>
        <row r="271">
          <cell r="X271" t="str">
            <v>CRNEVL_6_SJQN 3</v>
          </cell>
        </row>
        <row r="272">
          <cell r="X272" t="str">
            <v>CROKET_7_UNIT</v>
          </cell>
        </row>
        <row r="273">
          <cell r="X273" t="str">
            <v>CRSTWD_6_KUMYAY</v>
          </cell>
        </row>
        <row r="274">
          <cell r="X274" t="str">
            <v>CSCCOG_1_UNIT 1</v>
          </cell>
        </row>
        <row r="275">
          <cell r="X275" t="str">
            <v>CSCGNR_1_UNIT 1</v>
          </cell>
        </row>
        <row r="276">
          <cell r="X276" t="str">
            <v>CSCGNR_1_UNIT 2</v>
          </cell>
        </row>
        <row r="277">
          <cell r="X277" t="str">
            <v>CSCHYD_2_UNIT 2</v>
          </cell>
        </row>
        <row r="278">
          <cell r="X278" t="str">
            <v>CSLR4S_2_SOLAR</v>
          </cell>
        </row>
        <row r="279">
          <cell r="X279" t="str">
            <v>CSTOGA_6_LNDFIL</v>
          </cell>
        </row>
        <row r="280">
          <cell r="X280" t="str">
            <v>CSTRVL_7_MRWMD</v>
          </cell>
        </row>
        <row r="281">
          <cell r="X281" t="str">
            <v>CSTRVL_7_PL1X2</v>
          </cell>
        </row>
        <row r="282">
          <cell r="X282" t="str">
            <v>CSTRVL_7_QFUNTS</v>
          </cell>
        </row>
        <row r="283">
          <cell r="X283" t="str">
            <v>CTNWDP_1_QF</v>
          </cell>
        </row>
        <row r="284">
          <cell r="X284" t="str">
            <v>CURIS_1_QF</v>
          </cell>
        </row>
        <row r="285">
          <cell r="X285" t="str">
            <v>CWATER_7_CT31</v>
          </cell>
        </row>
        <row r="286">
          <cell r="X286" t="str">
            <v>CWATER_7_CT32</v>
          </cell>
        </row>
        <row r="287">
          <cell r="X287" t="str">
            <v>CWATER_7_CT41</v>
          </cell>
        </row>
        <row r="288">
          <cell r="X288" t="str">
            <v>CWATER_7_CT42</v>
          </cell>
        </row>
        <row r="289">
          <cell r="X289" t="str">
            <v>CWATER_7_ST30</v>
          </cell>
        </row>
        <row r="290">
          <cell r="X290" t="str">
            <v>CWATER_7_ST40</v>
          </cell>
        </row>
        <row r="291">
          <cell r="X291" t="str">
            <v>CWATER_7_UNIT 1</v>
          </cell>
        </row>
        <row r="292">
          <cell r="X292" t="str">
            <v>CWATER_7_UNIT 2</v>
          </cell>
        </row>
        <row r="293">
          <cell r="X293" t="str">
            <v>CWATER_7_UNIT 3</v>
          </cell>
        </row>
        <row r="294">
          <cell r="X294" t="str">
            <v>CWATER_7_UNIT 4</v>
          </cell>
        </row>
        <row r="295">
          <cell r="X295" t="str">
            <v>DALYCT_1_FCELL</v>
          </cell>
        </row>
        <row r="296">
          <cell r="X296" t="str">
            <v>DAVIS_1_SOLAR1</v>
          </cell>
        </row>
        <row r="297">
          <cell r="X297" t="str">
            <v>DAVIS_1_SOLAR2</v>
          </cell>
        </row>
        <row r="298">
          <cell r="X298" t="str">
            <v>DAVIS_7_MNMETH</v>
          </cell>
        </row>
        <row r="299">
          <cell r="X299" t="str">
            <v>DEADCK_1_UNIT</v>
          </cell>
        </row>
        <row r="300">
          <cell r="X300" t="str">
            <v>DEERCR_6_UNIT 1</v>
          </cell>
        </row>
        <row r="301">
          <cell r="X301" t="str">
            <v>DELAMO_2_SOLRC1</v>
          </cell>
        </row>
        <row r="302">
          <cell r="X302" t="str">
            <v>DELAMO_2_SOLRD</v>
          </cell>
        </row>
        <row r="303">
          <cell r="X303" t="str">
            <v>DELTA_2_CTG1</v>
          </cell>
        </row>
        <row r="304">
          <cell r="X304" t="str">
            <v>DELTA_2_CTG2</v>
          </cell>
        </row>
        <row r="305">
          <cell r="X305" t="str">
            <v>DELTA_2_CTG3</v>
          </cell>
        </row>
        <row r="306">
          <cell r="X306" t="str">
            <v>DELTA_2_PL1X4</v>
          </cell>
        </row>
        <row r="307">
          <cell r="X307" t="str">
            <v>DELTA_2_STG</v>
          </cell>
        </row>
        <row r="308">
          <cell r="X308" t="str">
            <v>DEVERS_1_QF</v>
          </cell>
        </row>
        <row r="309">
          <cell r="X309" t="str">
            <v>DEVERS_1_SOLAR</v>
          </cell>
        </row>
        <row r="310">
          <cell r="X310" t="str">
            <v>DEVERS_1_SOLAR1</v>
          </cell>
        </row>
        <row r="311">
          <cell r="X311" t="str">
            <v>DEVERS_1_SOLAR2</v>
          </cell>
        </row>
        <row r="312">
          <cell r="X312" t="str">
            <v>DEXZEL_1_UNIT</v>
          </cell>
        </row>
        <row r="313">
          <cell r="X313" t="str">
            <v>DIABLO_7_UNIT 1</v>
          </cell>
        </row>
        <row r="314">
          <cell r="X314" t="str">
            <v>DIABLO_7_UNIT 2</v>
          </cell>
        </row>
        <row r="315">
          <cell r="X315" t="str">
            <v>DINUBA_6_UNIT</v>
          </cell>
        </row>
        <row r="316">
          <cell r="X316" t="str">
            <v>DISCOV_1_CHEVRN</v>
          </cell>
        </row>
        <row r="317">
          <cell r="X317" t="str">
            <v>DIVSON_6_NSQF</v>
          </cell>
        </row>
        <row r="318">
          <cell r="X318" t="str">
            <v>DMDVLY_1_GEN 1</v>
          </cell>
        </row>
        <row r="319">
          <cell r="X319" t="str">
            <v>DMDVLY_1_GEN 10</v>
          </cell>
        </row>
        <row r="320">
          <cell r="X320" t="str">
            <v>DMDVLY_1_GEN 11</v>
          </cell>
        </row>
        <row r="321">
          <cell r="X321" t="str">
            <v>DMDVLY_1_GEN 12</v>
          </cell>
        </row>
        <row r="322">
          <cell r="X322" t="str">
            <v>DMDVLY_1_GEN 2</v>
          </cell>
        </row>
        <row r="323">
          <cell r="X323" t="str">
            <v>DMDVLY_1_GEN 3</v>
          </cell>
        </row>
        <row r="324">
          <cell r="X324" t="str">
            <v>DMDVLY_1_GEN 4</v>
          </cell>
        </row>
        <row r="325">
          <cell r="X325" t="str">
            <v>DMDVLY_1_GEN 5</v>
          </cell>
        </row>
        <row r="326">
          <cell r="X326" t="str">
            <v>DMDVLY_1_GEN 6</v>
          </cell>
        </row>
        <row r="327">
          <cell r="X327" t="str">
            <v>DMDVLY_1_GEN 7</v>
          </cell>
        </row>
        <row r="328">
          <cell r="X328" t="str">
            <v>DMDVLY_1_GEN 8</v>
          </cell>
        </row>
        <row r="329">
          <cell r="X329" t="str">
            <v>DMDVLY_1_GEN 9</v>
          </cell>
        </row>
        <row r="330">
          <cell r="X330" t="str">
            <v>DMDVLY_1_UNITS</v>
          </cell>
        </row>
        <row r="331">
          <cell r="X331" t="str">
            <v>DONNLS_7_UNIT</v>
          </cell>
        </row>
        <row r="332">
          <cell r="X332" t="str">
            <v>DOUBLC_1_UNITS</v>
          </cell>
        </row>
        <row r="333">
          <cell r="X333" t="str">
            <v>DREWS_6_GEN 1</v>
          </cell>
        </row>
        <row r="334">
          <cell r="X334" t="str">
            <v>DREWS_6_GEN 2</v>
          </cell>
        </row>
        <row r="335">
          <cell r="X335" t="str">
            <v>DREWS_6_GEN 3</v>
          </cell>
        </row>
        <row r="336">
          <cell r="X336" t="str">
            <v>DREWS_6_GEN 4</v>
          </cell>
        </row>
        <row r="337">
          <cell r="X337" t="str">
            <v>DREWS_6_PL1X4</v>
          </cell>
        </row>
        <row r="338">
          <cell r="X338" t="str">
            <v>DRUM_7_PL1X2</v>
          </cell>
        </row>
        <row r="339">
          <cell r="X339" t="str">
            <v>DRUM_7_PL3X4</v>
          </cell>
        </row>
        <row r="340">
          <cell r="X340" t="str">
            <v>DRUM_7_UNIT 1</v>
          </cell>
        </row>
        <row r="341">
          <cell r="X341" t="str">
            <v>DRUM_7_UNIT 2</v>
          </cell>
        </row>
        <row r="342">
          <cell r="X342" t="str">
            <v>DRUM_7_UNIT 3</v>
          </cell>
        </row>
        <row r="343">
          <cell r="X343" t="str">
            <v>DRUM_7_UNIT 4</v>
          </cell>
        </row>
        <row r="344">
          <cell r="X344" t="str">
            <v>DRUM_7_UNIT 5</v>
          </cell>
        </row>
        <row r="345">
          <cell r="X345" t="str">
            <v>DSABLA_7_UNIT</v>
          </cell>
        </row>
        <row r="346">
          <cell r="X346" t="str">
            <v>DSRTSN_2_SOLAR1</v>
          </cell>
        </row>
        <row r="347">
          <cell r="X347" t="str">
            <v>DSRTSN_2_SOLAR2</v>
          </cell>
        </row>
        <row r="348">
          <cell r="X348" t="str">
            <v>DUANE_1_PL1X3</v>
          </cell>
        </row>
        <row r="349">
          <cell r="X349" t="str">
            <v>DUANE_7_CTG1</v>
          </cell>
        </row>
        <row r="350">
          <cell r="X350" t="str">
            <v>DUANE_7_CTG2</v>
          </cell>
        </row>
        <row r="351">
          <cell r="X351" t="str">
            <v>DUANE_7_STG3</v>
          </cell>
        </row>
        <row r="352">
          <cell r="X352" t="str">
            <v>DUTCH1_7_UNIT 1</v>
          </cell>
        </row>
        <row r="353">
          <cell r="X353" t="str">
            <v>DUTCH2_7_UNIT 1</v>
          </cell>
        </row>
        <row r="354">
          <cell r="X354" t="str">
            <v>DVLCYN_1_UNIT 1</v>
          </cell>
        </row>
        <row r="355">
          <cell r="X355" t="str">
            <v>DVLCYN_1_UNIT 2</v>
          </cell>
        </row>
        <row r="356">
          <cell r="X356" t="str">
            <v>DVLCYN_1_UNIT 3</v>
          </cell>
        </row>
        <row r="357">
          <cell r="X357" t="str">
            <v>DVLCYN_1_UNIT 4</v>
          </cell>
        </row>
        <row r="358">
          <cell r="X358" t="str">
            <v>DVLCYN_1_UNITS</v>
          </cell>
        </row>
        <row r="359">
          <cell r="X359" t="str">
            <v>EAGLRK_2_QF</v>
          </cell>
        </row>
        <row r="360">
          <cell r="X360" t="str">
            <v>EASTWD_7_UNIT</v>
          </cell>
        </row>
        <row r="361">
          <cell r="X361" t="str">
            <v>ECC_7_NARDAC</v>
          </cell>
        </row>
        <row r="362">
          <cell r="X362" t="str">
            <v>EGATE_7_NOCITY</v>
          </cell>
        </row>
        <row r="363">
          <cell r="X363" t="str">
            <v>ELCAJN_6_LM6K</v>
          </cell>
        </row>
        <row r="364">
          <cell r="X364" t="str">
            <v>ELCAJN_6_UNITA1</v>
          </cell>
        </row>
        <row r="365">
          <cell r="X365" t="str">
            <v>ELCAJN_7_GT1</v>
          </cell>
        </row>
        <row r="366">
          <cell r="X366" t="str">
            <v>ELDORO_7_UNIT 1</v>
          </cell>
        </row>
        <row r="367">
          <cell r="X367" t="str">
            <v>ELDORO_7_UNIT 2</v>
          </cell>
        </row>
        <row r="368">
          <cell r="X368" t="str">
            <v>ELECTR_7_PL1X3</v>
          </cell>
        </row>
        <row r="369">
          <cell r="X369" t="str">
            <v>ELECTR_7_UNIT 1</v>
          </cell>
        </row>
        <row r="370">
          <cell r="X370" t="str">
            <v>ELECTR_7_UNIT 2</v>
          </cell>
        </row>
        <row r="371">
          <cell r="X371" t="str">
            <v>ELECTR_7_UNIT 3</v>
          </cell>
        </row>
        <row r="372">
          <cell r="X372" t="str">
            <v>ELKCRK_6_STONYG</v>
          </cell>
        </row>
        <row r="373">
          <cell r="X373" t="str">
            <v>ELKHIL_2_CTG1</v>
          </cell>
        </row>
        <row r="374">
          <cell r="X374" t="str">
            <v>ELKHIL_2_CTG2</v>
          </cell>
        </row>
        <row r="375">
          <cell r="X375" t="str">
            <v>ELKHIL_2_PL1X3</v>
          </cell>
        </row>
        <row r="376">
          <cell r="X376" t="str">
            <v>ELKHIL_2_STG</v>
          </cell>
        </row>
        <row r="377">
          <cell r="X377" t="str">
            <v>ELLIS_2_QF</v>
          </cell>
        </row>
        <row r="378">
          <cell r="X378" t="str">
            <v>ELNIDP_6_BIOMAS</v>
          </cell>
        </row>
        <row r="379">
          <cell r="X379" t="str">
            <v>ELSEGN_2_UN1011</v>
          </cell>
        </row>
        <row r="380">
          <cell r="X380" t="str">
            <v>ELSEGN_2_UN2021</v>
          </cell>
        </row>
        <row r="381">
          <cell r="X381" t="str">
            <v>ELSEGN_2_UNIT10</v>
          </cell>
        </row>
        <row r="382">
          <cell r="X382" t="str">
            <v>ELSEGN_2_UNIT11</v>
          </cell>
        </row>
        <row r="383">
          <cell r="X383" t="str">
            <v>ELSEGN_7_UNIT 3</v>
          </cell>
        </row>
        <row r="384">
          <cell r="X384" t="str">
            <v>ELSEGN_7_UNIT 4</v>
          </cell>
        </row>
        <row r="385">
          <cell r="X385" t="str">
            <v>ENCINA_7_EA1</v>
          </cell>
        </row>
        <row r="386">
          <cell r="X386" t="str">
            <v>ENCINA_7_EA2</v>
          </cell>
        </row>
        <row r="387">
          <cell r="X387" t="str">
            <v>ENCINA_7_EA3</v>
          </cell>
        </row>
        <row r="388">
          <cell r="X388" t="str">
            <v>ENCINA_7_EA4</v>
          </cell>
        </row>
        <row r="389">
          <cell r="X389" t="str">
            <v>ENCINA_7_EA5</v>
          </cell>
        </row>
        <row r="390">
          <cell r="X390" t="str">
            <v>ENCINA_7_GT1</v>
          </cell>
        </row>
        <row r="391">
          <cell r="X391" t="str">
            <v>ESCNDO_6_PL1X2</v>
          </cell>
        </row>
        <row r="392">
          <cell r="X392" t="str">
            <v>ESCNDO_6_UNITB1</v>
          </cell>
        </row>
        <row r="393">
          <cell r="X393" t="str">
            <v>ESCO_6_GLMQF</v>
          </cell>
        </row>
        <row r="394">
          <cell r="X394" t="str">
            <v>ESQUON_6_LNDFIL</v>
          </cell>
        </row>
        <row r="395">
          <cell r="X395" t="str">
            <v>ETIWND_2_CHMPNE</v>
          </cell>
        </row>
        <row r="396">
          <cell r="X396" t="str">
            <v>ETIWND_2_FONTNA</v>
          </cell>
        </row>
        <row r="397">
          <cell r="X397" t="str">
            <v>ETIWND_2_QF</v>
          </cell>
        </row>
        <row r="398">
          <cell r="X398" t="str">
            <v>ETIWND_2_RTS010</v>
          </cell>
        </row>
        <row r="399">
          <cell r="X399" t="str">
            <v>ETIWND_2_RTS015</v>
          </cell>
        </row>
        <row r="400">
          <cell r="X400" t="str">
            <v>ETIWND_2_RTS018</v>
          </cell>
        </row>
        <row r="401">
          <cell r="X401" t="str">
            <v>ETIWND_2_RTS023</v>
          </cell>
        </row>
        <row r="402">
          <cell r="X402" t="str">
            <v>ETIWND_2_SOLAR</v>
          </cell>
        </row>
        <row r="403">
          <cell r="X403" t="str">
            <v>ETIWND_6_GRPLND</v>
          </cell>
        </row>
        <row r="404">
          <cell r="X404" t="str">
            <v>ETIWND_6_MWDETI</v>
          </cell>
        </row>
        <row r="405">
          <cell r="X405" t="str">
            <v>ETIWND_7_MIDVLY</v>
          </cell>
        </row>
        <row r="406">
          <cell r="X406" t="str">
            <v>ETIWND_7_UNIT 3</v>
          </cell>
        </row>
        <row r="407">
          <cell r="X407" t="str">
            <v>ETIWND_7_UNIT 4</v>
          </cell>
        </row>
        <row r="408">
          <cell r="X408" t="str">
            <v>EXCHEC_7_UNIT 1</v>
          </cell>
        </row>
        <row r="409">
          <cell r="X409" t="str">
            <v>FAIRHV_6_UNIT</v>
          </cell>
        </row>
        <row r="410">
          <cell r="X410" t="str">
            <v>FAMOSO_7_KMBRLA</v>
          </cell>
        </row>
        <row r="411">
          <cell r="X411" t="str">
            <v>FAYETT_1_UNIT</v>
          </cell>
        </row>
        <row r="412">
          <cell r="X412" t="str">
            <v>FELLOW_1_SHELLW</v>
          </cell>
        </row>
        <row r="413">
          <cell r="X413" t="str">
            <v>FELLOW_1_TENNCO</v>
          </cell>
        </row>
        <row r="414">
          <cell r="X414" t="str">
            <v>FELLOW_7_MIDSUN</v>
          </cell>
        </row>
        <row r="415">
          <cell r="X415" t="str">
            <v>FELLOW_7_QFUNTS</v>
          </cell>
        </row>
        <row r="416">
          <cell r="X416" t="str">
            <v>FLOWD1_6_ALTPP1</v>
          </cell>
        </row>
        <row r="417">
          <cell r="X417" t="str">
            <v>FLOWD2_2_FPLWND</v>
          </cell>
        </row>
        <row r="418">
          <cell r="X418" t="str">
            <v>FLOWD2_2_UNIT 1</v>
          </cell>
        </row>
        <row r="419">
          <cell r="X419" t="str">
            <v>FMEADO_6_HELLHL</v>
          </cell>
        </row>
        <row r="420">
          <cell r="X420" t="str">
            <v>FMEADO_7_UNIT</v>
          </cell>
        </row>
        <row r="421">
          <cell r="X421" t="str">
            <v>FORBST_7_UNIT 1</v>
          </cell>
        </row>
        <row r="422">
          <cell r="X422" t="str">
            <v>FORKBU_6_UNIT</v>
          </cell>
        </row>
        <row r="423">
          <cell r="X423" t="str">
            <v>FRIANT_6_UNITS</v>
          </cell>
        </row>
        <row r="424">
          <cell r="X424" t="str">
            <v>FRITO_1_LAY</v>
          </cell>
        </row>
        <row r="425">
          <cell r="X425" t="str">
            <v>FROGTN_7_UTICA</v>
          </cell>
        </row>
        <row r="426">
          <cell r="X426" t="str">
            <v>FTSWRD_6_TRFORK</v>
          </cell>
        </row>
        <row r="427">
          <cell r="X427" t="str">
            <v>FTSWRD_7_QFUNTS</v>
          </cell>
        </row>
        <row r="428">
          <cell r="X428" t="str">
            <v>FULTON_1_QF</v>
          </cell>
        </row>
        <row r="429">
          <cell r="X429" t="str">
            <v>GALE_1_SEGS1</v>
          </cell>
        </row>
        <row r="430">
          <cell r="X430" t="str">
            <v>GARNET_1_SOLAR</v>
          </cell>
        </row>
        <row r="431">
          <cell r="X431" t="str">
            <v>GARNET_1_UNIT 1</v>
          </cell>
        </row>
        <row r="432">
          <cell r="X432" t="str">
            <v>GARNET_1_UNIT 2</v>
          </cell>
        </row>
        <row r="433">
          <cell r="X433" t="str">
            <v>GARNET_1_UNIT 3</v>
          </cell>
        </row>
        <row r="434">
          <cell r="X434" t="str">
            <v>GARNET_1_UNITS</v>
          </cell>
        </row>
        <row r="435">
          <cell r="X435" t="str">
            <v>GARNET_1_WIND</v>
          </cell>
        </row>
        <row r="436">
          <cell r="X436" t="str">
            <v>GARNET_1_WT3WND</v>
          </cell>
        </row>
        <row r="437">
          <cell r="X437" t="str">
            <v>GATES_2_SOLAR</v>
          </cell>
        </row>
        <row r="438">
          <cell r="X438" t="str">
            <v>GATES_2_WSOLAR</v>
          </cell>
        </row>
        <row r="439">
          <cell r="X439" t="str">
            <v>GATES_6_PL1X2</v>
          </cell>
        </row>
        <row r="440">
          <cell r="X440" t="str">
            <v>GATES_7_CTG1</v>
          </cell>
        </row>
        <row r="441">
          <cell r="X441" t="str">
            <v>GATES_7_ICE2</v>
          </cell>
        </row>
        <row r="442">
          <cell r="X442" t="str">
            <v>GATWAY_2_PL1X3</v>
          </cell>
        </row>
        <row r="443">
          <cell r="X443" t="str">
            <v>GENESI_2_STG</v>
          </cell>
        </row>
        <row r="444">
          <cell r="X444" t="str">
            <v>GENESI_2_STG1</v>
          </cell>
        </row>
        <row r="445">
          <cell r="X445" t="str">
            <v>GENESI_2_STG2</v>
          </cell>
        </row>
        <row r="446">
          <cell r="X446" t="str">
            <v>GENSEE_6_QUALCM</v>
          </cell>
        </row>
        <row r="447">
          <cell r="X447" t="str">
            <v>GEYS11_7_UNIT11</v>
          </cell>
        </row>
        <row r="448">
          <cell r="X448" t="str">
            <v>GEYS12_7_UNIT12</v>
          </cell>
        </row>
        <row r="449">
          <cell r="X449" t="str">
            <v>GEYS13_7_UNIT13</v>
          </cell>
        </row>
        <row r="450">
          <cell r="X450" t="str">
            <v>GEYS14_7_UNIT14</v>
          </cell>
        </row>
        <row r="451">
          <cell r="X451" t="str">
            <v>GEYS16_7_UNIT16</v>
          </cell>
        </row>
        <row r="452">
          <cell r="X452" t="str">
            <v>GEYS17_2_BOTRCK</v>
          </cell>
        </row>
        <row r="453">
          <cell r="X453" t="str">
            <v>GEYS17_7_UNIT17</v>
          </cell>
        </row>
        <row r="454">
          <cell r="X454" t="str">
            <v>GEYS18_7_UNIT18</v>
          </cell>
        </row>
        <row r="455">
          <cell r="X455" t="str">
            <v>GEYS20_7_UNIT20</v>
          </cell>
        </row>
        <row r="456">
          <cell r="X456" t="str">
            <v>GIFFEN_6_SOLAR</v>
          </cell>
        </row>
        <row r="457">
          <cell r="X457" t="str">
            <v>GILROY_1_CT1</v>
          </cell>
        </row>
        <row r="458">
          <cell r="X458" t="str">
            <v>GILROY_1_ST2</v>
          </cell>
        </row>
        <row r="459">
          <cell r="X459" t="str">
            <v>GILROY_1_UNIT</v>
          </cell>
        </row>
        <row r="460">
          <cell r="X460" t="str">
            <v>GILRPP_1_PL1X2</v>
          </cell>
        </row>
        <row r="461">
          <cell r="X461" t="str">
            <v>GILRPP_1_PL3X4</v>
          </cell>
        </row>
        <row r="462">
          <cell r="X462" t="str">
            <v>GILRPP_1_UNIT 1</v>
          </cell>
        </row>
        <row r="463">
          <cell r="X463" t="str">
            <v>GILRPP_1_UNIT 2</v>
          </cell>
        </row>
        <row r="464">
          <cell r="X464" t="str">
            <v>GLDTWN_6_COLUM3</v>
          </cell>
        </row>
        <row r="465">
          <cell r="X465" t="str">
            <v>GLDTWN_6_SOLAR</v>
          </cell>
        </row>
        <row r="466">
          <cell r="X466" t="str">
            <v>GLNARM_7_UNIT 1</v>
          </cell>
        </row>
        <row r="467">
          <cell r="X467" t="str">
            <v>GLNARM_7_UNIT 2</v>
          </cell>
        </row>
        <row r="468">
          <cell r="X468" t="str">
            <v>GLNARM_7_UNIT 3</v>
          </cell>
        </row>
        <row r="469">
          <cell r="X469" t="str">
            <v>GLNARM_7_UNIT 4</v>
          </cell>
        </row>
        <row r="470">
          <cell r="X470" t="str">
            <v>GLOW_6_SOLAR</v>
          </cell>
        </row>
        <row r="471">
          <cell r="X471" t="str">
            <v>GOLDHL_1_QF</v>
          </cell>
        </row>
        <row r="472">
          <cell r="X472" t="str">
            <v>GOLETA_2_QF</v>
          </cell>
        </row>
        <row r="473">
          <cell r="X473" t="str">
            <v>GOLETA_6_ELLWOD</v>
          </cell>
        </row>
        <row r="474">
          <cell r="X474" t="str">
            <v>GOLETA_6_EXGEN</v>
          </cell>
        </row>
        <row r="475">
          <cell r="X475" t="str">
            <v>GOLETA_6_GAVOTA</v>
          </cell>
        </row>
        <row r="476">
          <cell r="X476" t="str">
            <v>GOLETA_6_TAJIGS</v>
          </cell>
        </row>
        <row r="477">
          <cell r="X477" t="str">
            <v>GONZLS_6_UNIT</v>
          </cell>
        </row>
        <row r="478">
          <cell r="X478" t="str">
            <v>GRIDLY_6_SOLAR</v>
          </cell>
        </row>
        <row r="479">
          <cell r="X479" t="str">
            <v>GRIZLY_1_UNIT 1</v>
          </cell>
        </row>
        <row r="480">
          <cell r="X480" t="str">
            <v>GRNLF1_1_UNITS</v>
          </cell>
        </row>
        <row r="481">
          <cell r="X481" t="str">
            <v>GRNLF2_1_UNIT</v>
          </cell>
        </row>
        <row r="482">
          <cell r="X482" t="str">
            <v>GRNVLY_7_SCLAND</v>
          </cell>
        </row>
        <row r="483">
          <cell r="X483" t="str">
            <v>GRSCRK_6_BGCKWW</v>
          </cell>
        </row>
        <row r="484">
          <cell r="X484" t="str">
            <v>GRZZLY_1_BERKLY</v>
          </cell>
        </row>
        <row r="485">
          <cell r="X485" t="str">
            <v>GUERNS_6_SOLAR</v>
          </cell>
        </row>
        <row r="486">
          <cell r="X486" t="str">
            <v>GWFPW1_6_UNIT</v>
          </cell>
        </row>
        <row r="487">
          <cell r="X487" t="str">
            <v>GWFPW2_1_UNIT 1</v>
          </cell>
        </row>
        <row r="488">
          <cell r="X488" t="str">
            <v>GWFPW3_1_UNIT 1</v>
          </cell>
        </row>
        <row r="489">
          <cell r="X489" t="str">
            <v>GWFPW4_6_UNIT 1</v>
          </cell>
        </row>
        <row r="490">
          <cell r="X490" t="str">
            <v>GWFPW5_6_UNIT 1</v>
          </cell>
        </row>
        <row r="491">
          <cell r="X491" t="str">
            <v>GWFPWR_1_CT 1</v>
          </cell>
        </row>
        <row r="492">
          <cell r="X492" t="str">
            <v>GWFPWR_1_CT 2</v>
          </cell>
        </row>
        <row r="493">
          <cell r="X493" t="str">
            <v>GWFPWR_1_UNITS</v>
          </cell>
        </row>
        <row r="494">
          <cell r="X494" t="str">
            <v>GWFPWR_6_UNIT</v>
          </cell>
        </row>
        <row r="495">
          <cell r="X495" t="str">
            <v>GYS5X6_7_UNIT 5</v>
          </cell>
        </row>
        <row r="496">
          <cell r="X496" t="str">
            <v>GYS5X6_7_UNIT 6</v>
          </cell>
        </row>
        <row r="497">
          <cell r="X497" t="str">
            <v>GYS5X6_7_UNITS</v>
          </cell>
        </row>
        <row r="498">
          <cell r="X498" t="str">
            <v>GYS7X8_7_UNIT 7</v>
          </cell>
        </row>
        <row r="499">
          <cell r="X499" t="str">
            <v>GYS7X8_7_UNIT 8</v>
          </cell>
        </row>
        <row r="500">
          <cell r="X500" t="str">
            <v>GYS7X8_7_UNITS</v>
          </cell>
        </row>
        <row r="501">
          <cell r="X501" t="str">
            <v>GYSRVL_7_WSPRNG</v>
          </cell>
        </row>
        <row r="502">
          <cell r="X502" t="str">
            <v>HAASPH_7_PL1X2</v>
          </cell>
        </row>
        <row r="503">
          <cell r="X503" t="str">
            <v>HAASPH_7_UNIT 1</v>
          </cell>
        </row>
        <row r="504">
          <cell r="X504" t="str">
            <v>HAASPH_7_UNIT 2</v>
          </cell>
        </row>
        <row r="505">
          <cell r="X505" t="str">
            <v>HALSEY_6_UNIT</v>
          </cell>
        </row>
        <row r="506">
          <cell r="X506" t="str">
            <v>HARBGN_7_UNIT 1</v>
          </cell>
        </row>
        <row r="507">
          <cell r="X507" t="str">
            <v>HARBGN_7_UNIT 2</v>
          </cell>
        </row>
        <row r="508">
          <cell r="X508" t="str">
            <v>HARBGN_7_UNIT 3</v>
          </cell>
        </row>
        <row r="509">
          <cell r="X509" t="str">
            <v>HARBGN_7_UNITS</v>
          </cell>
        </row>
        <row r="510">
          <cell r="X510" t="str">
            <v>HATCR1_7_UNIT</v>
          </cell>
        </row>
        <row r="511">
          <cell r="X511" t="str">
            <v>HATCR2_7_UNIT</v>
          </cell>
        </row>
        <row r="512">
          <cell r="X512" t="str">
            <v>HATLOS_6_LSCRK</v>
          </cell>
        </row>
        <row r="513">
          <cell r="X513" t="str">
            <v>HATLOS_6_QFUNTS</v>
          </cell>
        </row>
        <row r="514">
          <cell r="X514" t="str">
            <v>HATRDG_2_WIND</v>
          </cell>
        </row>
        <row r="515">
          <cell r="X515" t="str">
            <v>HAYPRS_6_QFUNTS</v>
          </cell>
        </row>
        <row r="516">
          <cell r="X516" t="str">
            <v>HELMPG_7_UNIT 1</v>
          </cell>
        </row>
        <row r="517">
          <cell r="X517" t="str">
            <v>HELMPG_7_UNIT 2</v>
          </cell>
        </row>
        <row r="518">
          <cell r="X518" t="str">
            <v>HELMPG_7_UNIT 3</v>
          </cell>
        </row>
        <row r="519">
          <cell r="X519" t="str">
            <v>HENRTA_6_UNITA1</v>
          </cell>
        </row>
        <row r="520">
          <cell r="X520" t="str">
            <v>HENRTA_6_UNITA2</v>
          </cell>
        </row>
        <row r="521">
          <cell r="X521" t="str">
            <v>HICKS_7_GUADLP</v>
          </cell>
        </row>
        <row r="522">
          <cell r="X522" t="str">
            <v>HIDSRT_2_UNITS</v>
          </cell>
        </row>
        <row r="523">
          <cell r="X523" t="str">
            <v>HIGGNS_1_COMBIE</v>
          </cell>
        </row>
        <row r="524">
          <cell r="X524" t="str">
            <v>HILAND_7_YOLOWD</v>
          </cell>
        </row>
        <row r="525">
          <cell r="X525" t="str">
            <v>HINSON_6_CARBGN</v>
          </cell>
        </row>
        <row r="526">
          <cell r="X526" t="str">
            <v>HINSON_6_LBECH1</v>
          </cell>
        </row>
        <row r="527">
          <cell r="X527" t="str">
            <v>HINSON_6_LBECH2</v>
          </cell>
        </row>
        <row r="528">
          <cell r="X528" t="str">
            <v>HINSON_6_LBECH3</v>
          </cell>
        </row>
        <row r="529">
          <cell r="X529" t="str">
            <v>HINSON_6_LBECH4</v>
          </cell>
        </row>
        <row r="530">
          <cell r="X530" t="str">
            <v>HINSON_6_SERRGN</v>
          </cell>
        </row>
        <row r="531">
          <cell r="X531" t="str">
            <v>HIWAY_7_ACANYN</v>
          </cell>
        </row>
        <row r="532">
          <cell r="X532" t="str">
            <v>HMLTBR_6_UNIT 1</v>
          </cell>
        </row>
        <row r="533">
          <cell r="X533" t="str">
            <v>HMLTBR_6_UNIT 2</v>
          </cell>
        </row>
        <row r="534">
          <cell r="X534" t="str">
            <v>HMLTBR_6_UNITS</v>
          </cell>
        </row>
        <row r="535">
          <cell r="X535" t="str">
            <v>HNTGBH_7_UNIT 1</v>
          </cell>
        </row>
        <row r="536">
          <cell r="X536" t="str">
            <v>HNTGBH_7_UNIT 2</v>
          </cell>
        </row>
        <row r="537">
          <cell r="X537" t="str">
            <v>HNTGBH_7_UNIT 3</v>
          </cell>
        </row>
        <row r="538">
          <cell r="X538" t="str">
            <v>HNTGBH_7_UNIT 4</v>
          </cell>
        </row>
        <row r="539">
          <cell r="X539" t="str">
            <v>HOLGAT_1_BORAX</v>
          </cell>
        </row>
        <row r="540">
          <cell r="X540" t="str">
            <v>HOLGAT_1_MOGEN</v>
          </cell>
        </row>
        <row r="541">
          <cell r="X541" t="str">
            <v>HOLSTR_1_SOLAR</v>
          </cell>
        </row>
        <row r="542">
          <cell r="X542" t="str">
            <v>HONEYL_6_UNIT</v>
          </cell>
        </row>
        <row r="543">
          <cell r="X543" t="str">
            <v>HUMBPP_1_UNITS3</v>
          </cell>
        </row>
        <row r="544">
          <cell r="X544" t="str">
            <v>HUMBPP_6_UNITS1</v>
          </cell>
        </row>
        <row r="545">
          <cell r="X545" t="str">
            <v>HUMBPP_6_UNITS2</v>
          </cell>
        </row>
        <row r="546">
          <cell r="X546" t="str">
            <v>HUMBSB_1_QF</v>
          </cell>
        </row>
        <row r="547">
          <cell r="X547" t="str">
            <v>HURON_6_SOLAR</v>
          </cell>
        </row>
        <row r="548">
          <cell r="X548" t="str">
            <v>HYATT_2_UNIT 1</v>
          </cell>
        </row>
        <row r="549">
          <cell r="X549" t="str">
            <v>HYATT_2_UNIT 2</v>
          </cell>
        </row>
        <row r="550">
          <cell r="X550" t="str">
            <v>HYATT_2_UNIT 3</v>
          </cell>
        </row>
        <row r="551">
          <cell r="X551" t="str">
            <v>HYATT_2_UNIT 4</v>
          </cell>
        </row>
        <row r="552">
          <cell r="X552" t="str">
            <v>HYATT_2_UNIT 5</v>
          </cell>
        </row>
        <row r="553">
          <cell r="X553" t="str">
            <v>HYATT_2_UNIT 6</v>
          </cell>
        </row>
        <row r="554">
          <cell r="X554" t="str">
            <v>HYTTHM_2_UNITS</v>
          </cell>
        </row>
        <row r="555">
          <cell r="X555" t="str">
            <v>IBMCTL_1_UNIT 1</v>
          </cell>
        </row>
        <row r="556">
          <cell r="X556" t="str">
            <v>IGNACO_1_QF</v>
          </cell>
        </row>
        <row r="557">
          <cell r="X557" t="str">
            <v>INDIGO_1_UNIT 1</v>
          </cell>
        </row>
        <row r="558">
          <cell r="X558" t="str">
            <v>INDIGO_1_UNIT 2</v>
          </cell>
        </row>
        <row r="559">
          <cell r="X559" t="str">
            <v>INDIGO_1_UNIT 3</v>
          </cell>
        </row>
        <row r="560">
          <cell r="X560" t="str">
            <v>INDVLY_1_UNITS</v>
          </cell>
        </row>
        <row r="561">
          <cell r="X561" t="str">
            <v>INLDEM_5_UNIT 1</v>
          </cell>
        </row>
        <row r="562">
          <cell r="X562" t="str">
            <v>INLDEM_5_UNIT 2</v>
          </cell>
        </row>
        <row r="563">
          <cell r="X563" t="str">
            <v>INSKIP_2_UNIT</v>
          </cell>
        </row>
        <row r="564">
          <cell r="X564" t="str">
            <v>INTKEP_2_HOLM 1</v>
          </cell>
        </row>
        <row r="565">
          <cell r="X565" t="str">
            <v>INTKEP_2_HOLM 2</v>
          </cell>
        </row>
        <row r="566">
          <cell r="X566" t="str">
            <v>INTKEP_2_KIRKW1</v>
          </cell>
        </row>
        <row r="567">
          <cell r="X567" t="str">
            <v>INTKEP_2_KIRKW2</v>
          </cell>
        </row>
        <row r="568">
          <cell r="X568" t="str">
            <v>INTKEP_2_KIRKW3</v>
          </cell>
        </row>
        <row r="569">
          <cell r="X569" t="str">
            <v>INTTRB_6_UNIT</v>
          </cell>
        </row>
        <row r="570">
          <cell r="X570" t="str">
            <v>IVANPA_1_UNIT1</v>
          </cell>
        </row>
        <row r="571">
          <cell r="X571" t="str">
            <v>IVANPA_1_UNIT2</v>
          </cell>
        </row>
        <row r="572">
          <cell r="X572" t="str">
            <v>IVANPA_1_UNIT3</v>
          </cell>
        </row>
        <row r="573">
          <cell r="X573" t="str">
            <v>IVSLRP_2_SOLAR1</v>
          </cell>
        </row>
        <row r="574">
          <cell r="X574" t="str">
            <v>JAKVAL_2_IONE</v>
          </cell>
        </row>
        <row r="575">
          <cell r="X575" t="str">
            <v>JAKVAL_6_UNITG1</v>
          </cell>
        </row>
        <row r="576">
          <cell r="X576" t="str">
            <v>JAWBNE_2_NSRWND</v>
          </cell>
        </row>
        <row r="577">
          <cell r="X577" t="str">
            <v>JAWBNE_2_SRWND</v>
          </cell>
        </row>
        <row r="578">
          <cell r="X578" t="str">
            <v>JAYNE_6_WLSLR</v>
          </cell>
        </row>
        <row r="579">
          <cell r="X579" t="str">
            <v>JESSUP_1_HUDSON</v>
          </cell>
        </row>
        <row r="580">
          <cell r="X580" t="str">
            <v>JOHANN_6_QFA1</v>
          </cell>
        </row>
        <row r="581">
          <cell r="X581" t="str">
            <v>JRWOOD_1_UNIT 1</v>
          </cell>
        </row>
        <row r="582">
          <cell r="X582" t="str">
            <v>JVENTR_2_QFUNTS</v>
          </cell>
        </row>
        <row r="583">
          <cell r="X583" t="str">
            <v>KALINA_2_UNIT 1</v>
          </cell>
        </row>
        <row r="584">
          <cell r="X584" t="str">
            <v>KANAKA_1_UNIT</v>
          </cell>
        </row>
        <row r="585">
          <cell r="X585" t="str">
            <v>KANSAS_6_SOLAR</v>
          </cell>
        </row>
        <row r="586">
          <cell r="X586" t="str">
            <v>KEARNY_7_KY1</v>
          </cell>
        </row>
        <row r="587">
          <cell r="X587" t="str">
            <v>KEARNY_7_KY2</v>
          </cell>
        </row>
        <row r="588">
          <cell r="X588" t="str">
            <v>KEARNY_7_KY2A</v>
          </cell>
        </row>
        <row r="589">
          <cell r="X589" t="str">
            <v>KEARNY_7_KY2B</v>
          </cell>
        </row>
        <row r="590">
          <cell r="X590" t="str">
            <v>KEARNY_7_KY2C</v>
          </cell>
        </row>
        <row r="591">
          <cell r="X591" t="str">
            <v>KEARNY_7_KY2D</v>
          </cell>
        </row>
        <row r="592">
          <cell r="X592" t="str">
            <v>KEARNY_7_KY3</v>
          </cell>
        </row>
        <row r="593">
          <cell r="X593" t="str">
            <v>KEARNY_7_KY3A</v>
          </cell>
        </row>
        <row r="594">
          <cell r="X594" t="str">
            <v>KEARNY_7_KY3B</v>
          </cell>
        </row>
        <row r="595">
          <cell r="X595" t="str">
            <v>KEARNY_7_KY3C</v>
          </cell>
        </row>
        <row r="596">
          <cell r="X596" t="str">
            <v>KEARNY_7_KY3D</v>
          </cell>
        </row>
        <row r="597">
          <cell r="X597" t="str">
            <v>KEKAWK_6_UNIT</v>
          </cell>
        </row>
        <row r="598">
          <cell r="X598" t="str">
            <v>KELSO_2_UNITS</v>
          </cell>
        </row>
        <row r="599">
          <cell r="X599" t="str">
            <v>KELYRG_6_UNIT</v>
          </cell>
        </row>
        <row r="600">
          <cell r="X600" t="str">
            <v>KERKH1_7_UNIT 1</v>
          </cell>
        </row>
        <row r="601">
          <cell r="X601" t="str">
            <v>KERKH1_7_UNIT 2</v>
          </cell>
        </row>
        <row r="602">
          <cell r="X602" t="str">
            <v>KERKH1_7_UNIT 3</v>
          </cell>
        </row>
        <row r="603">
          <cell r="X603" t="str">
            <v>KERKH2_7_UNIT 1</v>
          </cell>
        </row>
        <row r="604">
          <cell r="X604" t="str">
            <v>KERNFT_1_UNITS</v>
          </cell>
        </row>
        <row r="605">
          <cell r="X605" t="str">
            <v>KERNRG_1_UNITS</v>
          </cell>
        </row>
        <row r="606">
          <cell r="X606" t="str">
            <v>KERRGN_1_UNIT 1</v>
          </cell>
        </row>
        <row r="607">
          <cell r="X607" t="str">
            <v>KILARC_2_UNIT 1</v>
          </cell>
        </row>
        <row r="608">
          <cell r="X608" t="str">
            <v>KINGCO_1_KINGBR</v>
          </cell>
        </row>
        <row r="609">
          <cell r="X609" t="str">
            <v>KINGRV_7_UNIT 1</v>
          </cell>
        </row>
        <row r="610">
          <cell r="X610" t="str">
            <v>KIRKER_7_KELCYN</v>
          </cell>
        </row>
        <row r="611">
          <cell r="X611" t="str">
            <v>KNGBRG_1_KBSLR1</v>
          </cell>
        </row>
        <row r="612">
          <cell r="X612" t="str">
            <v>KNGBRG_1_KBSLR2</v>
          </cell>
        </row>
        <row r="613">
          <cell r="X613" t="str">
            <v>KNGCTY_6_UNITA1</v>
          </cell>
        </row>
        <row r="614">
          <cell r="X614" t="str">
            <v>KRAMER_1_SEGS37</v>
          </cell>
        </row>
        <row r="615">
          <cell r="X615" t="str">
            <v>KRAMER_2_SEGS89</v>
          </cell>
        </row>
        <row r="616">
          <cell r="X616" t="str">
            <v>KRNCNY_6_UNIT</v>
          </cell>
        </row>
        <row r="617">
          <cell r="X617" t="str">
            <v>KRNOIL_7_TEXEXP</v>
          </cell>
        </row>
        <row r="618">
          <cell r="X618" t="str">
            <v>KYCORA_7_UNIT 1</v>
          </cell>
        </row>
        <row r="619">
          <cell r="X619" t="str">
            <v>LACIEN_2_VENICE</v>
          </cell>
        </row>
        <row r="620">
          <cell r="X620" t="str">
            <v>LAFRES_6_QF</v>
          </cell>
        </row>
        <row r="621">
          <cell r="X621" t="str">
            <v>LAGBEL_6_QF</v>
          </cell>
        </row>
        <row r="622">
          <cell r="X622" t="str">
            <v>LAKHDG_6_UNIT 1</v>
          </cell>
        </row>
        <row r="623">
          <cell r="X623" t="str">
            <v>LAKHDG_6_UNIT 2</v>
          </cell>
        </row>
        <row r="624">
          <cell r="X624" t="str">
            <v>LAPAC_6_UNIT</v>
          </cell>
        </row>
        <row r="625">
          <cell r="X625" t="str">
            <v>LAPLMA_2_UNIT 1</v>
          </cell>
        </row>
        <row r="626">
          <cell r="X626" t="str">
            <v>LAPLMA_2_UNIT 2</v>
          </cell>
        </row>
        <row r="627">
          <cell r="X627" t="str">
            <v>LAPLMA_2_UNIT 3</v>
          </cell>
        </row>
        <row r="628">
          <cell r="X628" t="str">
            <v>LAPLMA_2_UNIT 4</v>
          </cell>
        </row>
        <row r="629">
          <cell r="X629" t="str">
            <v>LARKSP_6_UNIT 1</v>
          </cell>
        </row>
        <row r="630">
          <cell r="X630" t="str">
            <v>LARKSP_6_UNIT 2</v>
          </cell>
        </row>
        <row r="631">
          <cell r="X631" t="str">
            <v>LAROA1_2_UNITA1</v>
          </cell>
        </row>
        <row r="632">
          <cell r="X632" t="str">
            <v>LAROA2_2_CTG 2S</v>
          </cell>
        </row>
        <row r="633">
          <cell r="X633" t="str">
            <v>LAROA2_2_STG 2C</v>
          </cell>
        </row>
        <row r="634">
          <cell r="X634" t="str">
            <v>LAROA2_2_UNITA1</v>
          </cell>
        </row>
        <row r="635">
          <cell r="X635" t="str">
            <v>LASSEN_6_AGV1</v>
          </cell>
        </row>
        <row r="636">
          <cell r="X636" t="str">
            <v>LASSEN_6_UNITS</v>
          </cell>
        </row>
        <row r="637">
          <cell r="X637" t="str">
            <v>LAWRNC_7_SUNYVL</v>
          </cell>
        </row>
        <row r="638">
          <cell r="X638" t="str">
            <v>LEBECS_2_UNITS</v>
          </cell>
        </row>
        <row r="639">
          <cell r="X639" t="str">
            <v>LEBECS_7_CTG1</v>
          </cell>
        </row>
        <row r="640">
          <cell r="X640" t="str">
            <v>LEBECS_7_CTG2</v>
          </cell>
        </row>
        <row r="641">
          <cell r="X641" t="str">
            <v>LEBECS_7_CTG4</v>
          </cell>
        </row>
        <row r="642">
          <cell r="X642" t="str">
            <v>LEBECS_7_STG3</v>
          </cell>
        </row>
        <row r="643">
          <cell r="X643" t="str">
            <v>LEBECS_7_STG5</v>
          </cell>
        </row>
        <row r="644">
          <cell r="X644" t="str">
            <v>LECEF_1_CGT 1</v>
          </cell>
        </row>
        <row r="645">
          <cell r="X645" t="str">
            <v>LECEF_1_CGT 2</v>
          </cell>
        </row>
        <row r="646">
          <cell r="X646" t="str">
            <v>LECEF_1_CGT 3</v>
          </cell>
        </row>
        <row r="647">
          <cell r="X647" t="str">
            <v>LECEF_1_CGT 4</v>
          </cell>
        </row>
        <row r="648">
          <cell r="X648" t="str">
            <v>LECEF_1_STG1</v>
          </cell>
        </row>
        <row r="649">
          <cell r="X649" t="str">
            <v>LECEF_1_UNITS</v>
          </cell>
        </row>
        <row r="650">
          <cell r="X650" t="str">
            <v>LEWSTN_7_UNIT 1</v>
          </cell>
        </row>
        <row r="651">
          <cell r="X651" t="str">
            <v>LEWSTN_7_WEBRFL</v>
          </cell>
        </row>
        <row r="652">
          <cell r="X652" t="str">
            <v>LFC 51_2_UNIT 1</v>
          </cell>
        </row>
        <row r="653">
          <cell r="X653" t="str">
            <v>LGHTHP_6_ICEGEN</v>
          </cell>
        </row>
        <row r="654">
          <cell r="X654" t="str">
            <v>LGHTHP_6_QF</v>
          </cell>
        </row>
        <row r="655">
          <cell r="X655" t="str">
            <v>LIVOAK_1_UNIT 1</v>
          </cell>
        </row>
        <row r="656">
          <cell r="X656" t="str">
            <v>LMBEPK_2_UNITA1</v>
          </cell>
        </row>
        <row r="657">
          <cell r="X657" t="str">
            <v>LMBEPK_2_UNITA2</v>
          </cell>
        </row>
        <row r="658">
          <cell r="X658" t="str">
            <v>LMBEPK_2_UNITA3</v>
          </cell>
        </row>
        <row r="659">
          <cell r="X659" t="str">
            <v>LMEC_1_CTG1</v>
          </cell>
        </row>
        <row r="660">
          <cell r="X660" t="str">
            <v>LMEC_1_CTG2</v>
          </cell>
        </row>
        <row r="661">
          <cell r="X661" t="str">
            <v>LMEC_1_PL1X3</v>
          </cell>
        </row>
        <row r="662">
          <cell r="X662" t="str">
            <v>LMEC_1_STG</v>
          </cell>
        </row>
        <row r="663">
          <cell r="X663" t="str">
            <v>LNCSTR_6_SOLAR</v>
          </cell>
        </row>
        <row r="664">
          <cell r="X664" t="str">
            <v>LOCKFD_1_BEARCK</v>
          </cell>
        </row>
        <row r="665">
          <cell r="X665" t="str">
            <v>LOCKFD_1_KSOLAR</v>
          </cell>
        </row>
        <row r="666">
          <cell r="X666" t="str">
            <v>LODI25_2_UNIT 1</v>
          </cell>
        </row>
        <row r="667">
          <cell r="X667" t="str">
            <v>LODIEC_2_CTG</v>
          </cell>
        </row>
        <row r="668">
          <cell r="X668" t="str">
            <v>LODIEC_2_PL1X2</v>
          </cell>
        </row>
        <row r="669">
          <cell r="X669" t="str">
            <v>LODIEC_2_STG</v>
          </cell>
        </row>
        <row r="670">
          <cell r="X670" t="str">
            <v>LOWGAP_7_MATHEW</v>
          </cell>
        </row>
        <row r="671">
          <cell r="X671" t="str">
            <v>LOWGAP_7_QFUNTS</v>
          </cell>
        </row>
        <row r="672">
          <cell r="X672" t="str">
            <v>LOWGAP_7_SULPHR</v>
          </cell>
        </row>
        <row r="673">
          <cell r="X673" t="str">
            <v>MALAGA_1_PL1X2</v>
          </cell>
        </row>
        <row r="674">
          <cell r="X674" t="str">
            <v>MALAGA_7_CTG1</v>
          </cell>
        </row>
        <row r="675">
          <cell r="X675" t="str">
            <v>MALAGA_7_CTG2</v>
          </cell>
        </row>
        <row r="676">
          <cell r="X676" t="str">
            <v>MALCHQ_7_UNIT 1</v>
          </cell>
        </row>
        <row r="677">
          <cell r="X677" t="str">
            <v>MAMMTH_7_UNIT 1</v>
          </cell>
        </row>
        <row r="678">
          <cell r="X678" t="str">
            <v>MAMMTH_7_UNIT 2</v>
          </cell>
        </row>
        <row r="679">
          <cell r="X679" t="str">
            <v>MANZNA_2_WIND</v>
          </cell>
        </row>
        <row r="680">
          <cell r="X680" t="str">
            <v>MARKHM_1_CATLST</v>
          </cell>
        </row>
        <row r="681">
          <cell r="X681" t="str">
            <v>MARTIN_1_SUNSET</v>
          </cell>
        </row>
        <row r="682">
          <cell r="X682" t="str">
            <v>MCARTH_6_FRIVRB</v>
          </cell>
        </row>
        <row r="683">
          <cell r="X683" t="str">
            <v>MCCALL_1_QF</v>
          </cell>
        </row>
        <row r="684">
          <cell r="X684" t="str">
            <v>MCGEN_1_UNIT</v>
          </cell>
        </row>
        <row r="685">
          <cell r="X685" t="str">
            <v>MCSWAN_6_UNITS</v>
          </cell>
        </row>
        <row r="686">
          <cell r="X686" t="str">
            <v>MDFKRL_2_PROJCT</v>
          </cell>
        </row>
        <row r="687">
          <cell r="X687" t="str">
            <v>MENBIO_6_RENEW1</v>
          </cell>
        </row>
        <row r="688">
          <cell r="X688" t="str">
            <v>MENBIO_6_UNIT</v>
          </cell>
        </row>
        <row r="689">
          <cell r="X689" t="str">
            <v>MERCFL_6_UNIT</v>
          </cell>
        </row>
        <row r="690">
          <cell r="X690" t="str">
            <v>MESAP_1_QF</v>
          </cell>
        </row>
        <row r="691">
          <cell r="X691" t="str">
            <v>MESAS_2_QF</v>
          </cell>
        </row>
        <row r="692">
          <cell r="X692" t="str">
            <v>METCLF_1_QF</v>
          </cell>
        </row>
        <row r="693">
          <cell r="X693" t="str">
            <v>METEC_2_PL1X3</v>
          </cell>
        </row>
        <row r="694">
          <cell r="X694" t="str">
            <v>METEC_7_CTG1</v>
          </cell>
        </row>
        <row r="695">
          <cell r="X695" t="str">
            <v>METEC_7_CTG2</v>
          </cell>
        </row>
        <row r="696">
          <cell r="X696" t="str">
            <v>METEC_7_STG3</v>
          </cell>
        </row>
        <row r="697">
          <cell r="X697" t="str">
            <v>MIDFRK_7_UNIT 1</v>
          </cell>
        </row>
        <row r="698">
          <cell r="X698" t="str">
            <v>MIDFRK_7_UNIT 2</v>
          </cell>
        </row>
        <row r="699">
          <cell r="X699" t="str">
            <v>MIDSET_1_UNIT 1</v>
          </cell>
        </row>
        <row r="700">
          <cell r="X700" t="str">
            <v>MIDWAY_1_QF</v>
          </cell>
        </row>
        <row r="701">
          <cell r="X701" t="str">
            <v>MIDWD_6_WNDLND</v>
          </cell>
        </row>
        <row r="702">
          <cell r="X702" t="str">
            <v>MIDWD_7_CORAMB</v>
          </cell>
        </row>
        <row r="703">
          <cell r="X703" t="str">
            <v>MILBRA_1_QF</v>
          </cell>
        </row>
        <row r="704">
          <cell r="X704" t="str">
            <v>MIRAGE_2_COCHLA</v>
          </cell>
        </row>
        <row r="705">
          <cell r="X705" t="str">
            <v>MIRLOM_2_CORONA</v>
          </cell>
        </row>
        <row r="706">
          <cell r="X706" t="str">
            <v>MIRLOM_2_ONTARO</v>
          </cell>
        </row>
        <row r="707">
          <cell r="X707" t="str">
            <v>MIRLOM_2_TEMESC</v>
          </cell>
        </row>
        <row r="708">
          <cell r="X708" t="str">
            <v>MIRLOM_6_DELGEN</v>
          </cell>
        </row>
        <row r="709">
          <cell r="X709" t="str">
            <v>MIRLOM_6_PEAKER</v>
          </cell>
        </row>
        <row r="710">
          <cell r="X710" t="str">
            <v>MIRLOM_7_MWDLKM</v>
          </cell>
        </row>
        <row r="711">
          <cell r="X711" t="str">
            <v>MISSIX_1_QF</v>
          </cell>
        </row>
        <row r="712">
          <cell r="X712" t="str">
            <v>MKTRCK_1_UNIT 1</v>
          </cell>
        </row>
        <row r="713">
          <cell r="X713" t="str">
            <v>MLPTAS_7_QFUNTS</v>
          </cell>
        </row>
        <row r="714">
          <cell r="X714" t="str">
            <v>MNDALY_6_MCGRTH</v>
          </cell>
        </row>
        <row r="715">
          <cell r="X715" t="str">
            <v>MNDALY_7_UNIT 1</v>
          </cell>
        </row>
        <row r="716">
          <cell r="X716" t="str">
            <v>MNDALY_7_UNIT 2</v>
          </cell>
        </row>
        <row r="717">
          <cell r="X717" t="str">
            <v>MNDALY_7_UNIT 3</v>
          </cell>
        </row>
        <row r="718">
          <cell r="X718" t="str">
            <v>MNTAGU_7_NEWBYI</v>
          </cell>
        </row>
        <row r="719">
          <cell r="X719" t="str">
            <v>MNTGRY_6_ROHR1</v>
          </cell>
        </row>
        <row r="720">
          <cell r="X720" t="str">
            <v>MOBGEN_6_UNIT 1</v>
          </cell>
        </row>
        <row r="721">
          <cell r="X721" t="str">
            <v>MOCCPH_7_UNIT 1</v>
          </cell>
        </row>
        <row r="722">
          <cell r="X722" t="str">
            <v>MOCCPH_7_UNIT 2</v>
          </cell>
        </row>
        <row r="723">
          <cell r="X723" t="str">
            <v>MOJAVE_1_SIPHON</v>
          </cell>
        </row>
        <row r="724">
          <cell r="X724" t="str">
            <v>MOJAVE_1_UNIT 1</v>
          </cell>
        </row>
        <row r="725">
          <cell r="X725" t="str">
            <v>MOJAVE_1_UNIT 2</v>
          </cell>
        </row>
        <row r="726">
          <cell r="X726" t="str">
            <v>MOJAVE_1_UNIT 3</v>
          </cell>
        </row>
        <row r="727">
          <cell r="X727" t="str">
            <v>MONLTH_6_BOREL</v>
          </cell>
        </row>
        <row r="728">
          <cell r="X728" t="str">
            <v>MONTPH_7_UNIT 1</v>
          </cell>
        </row>
        <row r="729">
          <cell r="X729" t="str">
            <v>MONTPH_7_UNIT 2</v>
          </cell>
        </row>
        <row r="730">
          <cell r="X730" t="str">
            <v>MONTPH_7_UNIT 3</v>
          </cell>
        </row>
        <row r="731">
          <cell r="X731" t="str">
            <v>MONTPH_7_UNITS</v>
          </cell>
        </row>
        <row r="732">
          <cell r="X732" t="str">
            <v>MOORPK_2_CALABS</v>
          </cell>
        </row>
        <row r="733">
          <cell r="X733" t="str">
            <v>MOORPK_6_QF</v>
          </cell>
        </row>
        <row r="734">
          <cell r="X734" t="str">
            <v>MOORPK_7_UNITA1</v>
          </cell>
        </row>
        <row r="735">
          <cell r="X735" t="str">
            <v>MOSSLD_1_QF</v>
          </cell>
        </row>
        <row r="736">
          <cell r="X736" t="str">
            <v>MOSSLD_2_PSP1</v>
          </cell>
        </row>
        <row r="737">
          <cell r="X737" t="str">
            <v>MOSSLD_2_PSP1G1</v>
          </cell>
        </row>
        <row r="738">
          <cell r="X738" t="str">
            <v>MOSSLD_2_PSP1G2</v>
          </cell>
        </row>
        <row r="739">
          <cell r="X739" t="str">
            <v>MOSSLD_2_PSP1G3</v>
          </cell>
        </row>
        <row r="740">
          <cell r="X740" t="str">
            <v>MOSSLD_2_PSP2</v>
          </cell>
        </row>
        <row r="741">
          <cell r="X741" t="str">
            <v>MOSSLD_2_PSP2G1</v>
          </cell>
        </row>
        <row r="742">
          <cell r="X742" t="str">
            <v>MOSSLD_2_PSP2G2</v>
          </cell>
        </row>
        <row r="743">
          <cell r="X743" t="str">
            <v>MOSSLD_2_PSP2G3</v>
          </cell>
        </row>
        <row r="744">
          <cell r="X744" t="str">
            <v>MOSSLD_7_UNIT 6</v>
          </cell>
        </row>
        <row r="745">
          <cell r="X745" t="str">
            <v>MOSSLD_7_UNIT 7</v>
          </cell>
        </row>
        <row r="746">
          <cell r="X746" t="str">
            <v>MRCHNT_2_PL1X3</v>
          </cell>
        </row>
        <row r="747">
          <cell r="X747" t="str">
            <v>MRGT_6_MEF2</v>
          </cell>
        </row>
        <row r="748">
          <cell r="X748" t="str">
            <v>MRGT_6_MMAREF</v>
          </cell>
        </row>
        <row r="749">
          <cell r="X749" t="str">
            <v>MRGT_7_MR1A</v>
          </cell>
        </row>
        <row r="750">
          <cell r="X750" t="str">
            <v>MRGT_7_MR1B</v>
          </cell>
        </row>
        <row r="751">
          <cell r="X751" t="str">
            <v>MRGT_7_UNITS</v>
          </cell>
        </row>
        <row r="752">
          <cell r="X752" t="str">
            <v>MSHGTS_6_MMARLF</v>
          </cell>
        </row>
        <row r="753">
          <cell r="X753" t="str">
            <v>MSOLAR_2_SOLAR1</v>
          </cell>
        </row>
        <row r="754">
          <cell r="X754" t="str">
            <v>MSSION_2_QF</v>
          </cell>
        </row>
        <row r="755">
          <cell r="X755" t="str">
            <v>MSSION_6_UNTRIB</v>
          </cell>
        </row>
        <row r="756">
          <cell r="X756" t="str">
            <v>MTNLAS_6_UNIT</v>
          </cell>
        </row>
        <row r="757">
          <cell r="X757" t="str">
            <v>MTNPOS_1_UNIT</v>
          </cell>
        </row>
        <row r="758">
          <cell r="X758" t="str">
            <v>MTWIND_1_UNIT 1</v>
          </cell>
        </row>
        <row r="759">
          <cell r="X759" t="str">
            <v>MTWIND_1_UNIT 2</v>
          </cell>
        </row>
        <row r="760">
          <cell r="X760" t="str">
            <v>MTWIND_1_UNIT 3</v>
          </cell>
        </row>
        <row r="761">
          <cell r="X761" t="str">
            <v>MURRAY_7_SDSU A</v>
          </cell>
        </row>
        <row r="762">
          <cell r="X762" t="str">
            <v>NAPA_2_UNIT</v>
          </cell>
        </row>
        <row r="763">
          <cell r="X763" t="str">
            <v>NAROW1_2_UNIT</v>
          </cell>
        </row>
        <row r="764">
          <cell r="X764" t="str">
            <v>NAROW2_2_UNIT</v>
          </cell>
        </row>
        <row r="765">
          <cell r="X765" t="str">
            <v>NAVY35_1_UNITS</v>
          </cell>
        </row>
        <row r="766">
          <cell r="X766" t="str">
            <v>NAVYII_2_UNIT 4</v>
          </cell>
        </row>
        <row r="767">
          <cell r="X767" t="str">
            <v>NAVYII_2_UNIT 5</v>
          </cell>
        </row>
        <row r="768">
          <cell r="X768" t="str">
            <v>NAVYII_2_UNIT 6</v>
          </cell>
        </row>
        <row r="769">
          <cell r="X769" t="str">
            <v>NAVYII_2_UNITS</v>
          </cell>
        </row>
        <row r="770">
          <cell r="X770" t="str">
            <v>NCPA_7_GP1UN1</v>
          </cell>
        </row>
        <row r="771">
          <cell r="X771" t="str">
            <v>NCPA_7_GP1UN2</v>
          </cell>
        </row>
        <row r="772">
          <cell r="X772" t="str">
            <v>NCPA_7_GP2UN3</v>
          </cell>
        </row>
        <row r="773">
          <cell r="X773" t="str">
            <v>NCPA_7_GP2UN4</v>
          </cell>
        </row>
        <row r="774">
          <cell r="X774" t="str">
            <v>NEENCH_6_SOLAR</v>
          </cell>
        </row>
        <row r="775">
          <cell r="X775" t="str">
            <v>NEWARK_1_QF</v>
          </cell>
        </row>
        <row r="776">
          <cell r="X776" t="str">
            <v>NHOGAN_6_UNIT 1</v>
          </cell>
        </row>
        <row r="777">
          <cell r="X777" t="str">
            <v>NHOGAN_6_UNIT 2</v>
          </cell>
        </row>
        <row r="778">
          <cell r="X778" t="str">
            <v>NHOGAN_6_UNITS</v>
          </cell>
        </row>
        <row r="779">
          <cell r="X779" t="str">
            <v>NIMTG_6_NICOGN</v>
          </cell>
        </row>
        <row r="780">
          <cell r="X780" t="str">
            <v>NIMTG_6_NIQF</v>
          </cell>
        </row>
        <row r="781">
          <cell r="X781" t="str">
            <v>NWCSTL_7_UNIT 1</v>
          </cell>
        </row>
        <row r="782">
          <cell r="X782" t="str">
            <v>NZWIND_6_CALWND</v>
          </cell>
        </row>
        <row r="783">
          <cell r="X783" t="str">
            <v>NZWIND_6_WDSTR</v>
          </cell>
        </row>
        <row r="784">
          <cell r="X784" t="str">
            <v>NZWIND_6_WDSTR2</v>
          </cell>
        </row>
        <row r="785">
          <cell r="X785" t="str">
            <v>OAK C_7_UNIT 1</v>
          </cell>
        </row>
        <row r="786">
          <cell r="X786" t="str">
            <v>OAK C_7_UNIT 2</v>
          </cell>
        </row>
        <row r="787">
          <cell r="X787" t="str">
            <v>OAK C_7_UNIT 3</v>
          </cell>
        </row>
        <row r="788">
          <cell r="X788" t="str">
            <v>OAKWD_6_ZEPHWD</v>
          </cell>
        </row>
        <row r="789">
          <cell r="X789" t="str">
            <v>OCTILO_5_WIND</v>
          </cell>
        </row>
        <row r="790">
          <cell r="X790" t="str">
            <v>OGROVE_6_PL1X2</v>
          </cell>
        </row>
        <row r="791">
          <cell r="X791" t="str">
            <v>OILDAL_1_UNIT 1</v>
          </cell>
        </row>
        <row r="792">
          <cell r="X792" t="str">
            <v>OILFLD_7_QFUNTS</v>
          </cell>
        </row>
        <row r="793">
          <cell r="X793" t="str">
            <v>OLDRIV_6_BIOGAS</v>
          </cell>
        </row>
        <row r="794">
          <cell r="X794" t="str">
            <v>OLINDA_2_COYCRK</v>
          </cell>
        </row>
        <row r="795">
          <cell r="X795" t="str">
            <v>OLINDA_2_LNDFL2</v>
          </cell>
        </row>
        <row r="796">
          <cell r="X796" t="str">
            <v>OLINDA_2_QF</v>
          </cell>
        </row>
        <row r="797">
          <cell r="X797" t="str">
            <v>OLINDA_7_BLKSND</v>
          </cell>
        </row>
        <row r="798">
          <cell r="X798" t="str">
            <v>OLINDA_7_LNDFIL</v>
          </cell>
        </row>
        <row r="799">
          <cell r="X799" t="str">
            <v>OLIVEP_1_SOLAR</v>
          </cell>
        </row>
        <row r="800">
          <cell r="X800" t="str">
            <v>OLIVEP_1_SOLAR2</v>
          </cell>
        </row>
        <row r="801">
          <cell r="X801" t="str">
            <v>OLSEN_2_UNIT</v>
          </cell>
        </row>
        <row r="802">
          <cell r="X802" t="str">
            <v>OMAR_2_UNIT 1</v>
          </cell>
        </row>
        <row r="803">
          <cell r="X803" t="str">
            <v>OMAR_2_UNIT 2</v>
          </cell>
        </row>
        <row r="804">
          <cell r="X804" t="str">
            <v>OMAR_2_UNIT 3</v>
          </cell>
        </row>
        <row r="805">
          <cell r="X805" t="str">
            <v>OMAR_2_UNIT 4</v>
          </cell>
        </row>
        <row r="806">
          <cell r="X806" t="str">
            <v>ONLLPP_6_UNIT 1</v>
          </cell>
        </row>
        <row r="807">
          <cell r="X807" t="str">
            <v>ONLLPP_6_UNIT 2</v>
          </cell>
        </row>
        <row r="808">
          <cell r="X808" t="str">
            <v>ONLLPP_6_UNIT 3</v>
          </cell>
        </row>
        <row r="809">
          <cell r="X809" t="str">
            <v>ONLLPP_6_UNIT 4</v>
          </cell>
        </row>
        <row r="810">
          <cell r="X810" t="str">
            <v>ONLLPP_6_UNIT 5</v>
          </cell>
        </row>
        <row r="811">
          <cell r="X811" t="str">
            <v>ONLLPP_6_UNIT 6</v>
          </cell>
        </row>
        <row r="812">
          <cell r="X812" t="str">
            <v>ONLLPP_6_UNITS</v>
          </cell>
        </row>
        <row r="813">
          <cell r="X813" t="str">
            <v>ORLND_6_HIGHLI</v>
          </cell>
        </row>
        <row r="814">
          <cell r="X814" t="str">
            <v>ORMOND_7_UNIT 1</v>
          </cell>
        </row>
        <row r="815">
          <cell r="X815" t="str">
            <v>ORMOND_7_UNIT 2</v>
          </cell>
        </row>
        <row r="816">
          <cell r="X816" t="str">
            <v>OROVIL_6_UNIT</v>
          </cell>
        </row>
        <row r="817">
          <cell r="X817" t="str">
            <v>OTAY_6_LNDFL5</v>
          </cell>
        </row>
        <row r="818">
          <cell r="X818" t="str">
            <v>OTAY_6_LNDFL6</v>
          </cell>
        </row>
        <row r="819">
          <cell r="X819" t="str">
            <v>OTAY_6_PL1X2</v>
          </cell>
        </row>
        <row r="820">
          <cell r="X820" t="str">
            <v>OTAY_6_UNITB1</v>
          </cell>
        </row>
        <row r="821">
          <cell r="X821" t="str">
            <v>OTAY_7_UNITC1</v>
          </cell>
        </row>
        <row r="822">
          <cell r="X822" t="str">
            <v>OTMESA_2_PL1X3</v>
          </cell>
        </row>
        <row r="823">
          <cell r="X823" t="str">
            <v>OXBOW_6_DRUM</v>
          </cell>
        </row>
        <row r="824">
          <cell r="X824" t="str">
            <v>OXMTN_6_LNDFIL</v>
          </cell>
        </row>
        <row r="825">
          <cell r="X825" t="str">
            <v>PACLUM_6_UNIT</v>
          </cell>
        </row>
        <row r="826">
          <cell r="X826" t="str">
            <v>PACORO_6_UNIT</v>
          </cell>
        </row>
        <row r="827">
          <cell r="X827" t="str">
            <v>PADUA_2_ONTARO</v>
          </cell>
        </row>
        <row r="828">
          <cell r="X828" t="str">
            <v>PADUA_6_MWDSDM</v>
          </cell>
        </row>
        <row r="829">
          <cell r="X829" t="str">
            <v>PADUA_6_QF</v>
          </cell>
        </row>
        <row r="830">
          <cell r="X830" t="str">
            <v>PADUA_7_SDIMAS</v>
          </cell>
        </row>
        <row r="831">
          <cell r="X831" t="str">
            <v>PALALT_7_COBUG</v>
          </cell>
        </row>
        <row r="832">
          <cell r="X832" t="str">
            <v>PALOMR_2_PL1X3</v>
          </cell>
        </row>
        <row r="833">
          <cell r="X833" t="str">
            <v>PALOMR_7_CTG1</v>
          </cell>
        </row>
        <row r="834">
          <cell r="X834" t="str">
            <v>PALOMR_7_CTG2</v>
          </cell>
        </row>
        <row r="835">
          <cell r="X835" t="str">
            <v>PALOMR_7_STG3</v>
          </cell>
        </row>
        <row r="836">
          <cell r="X836" t="str">
            <v>PANDOL_6_UNIT</v>
          </cell>
        </row>
        <row r="837">
          <cell r="X837" t="str">
            <v>PANDOL_6_UNIT 1</v>
          </cell>
        </row>
        <row r="838">
          <cell r="X838" t="str">
            <v>PANDOL_6_UNIT 2</v>
          </cell>
        </row>
        <row r="839">
          <cell r="X839" t="str">
            <v>PARDEB_2_UNIT 1</v>
          </cell>
        </row>
        <row r="840">
          <cell r="X840" t="str">
            <v>PARDEB_2_UNIT 2</v>
          </cell>
        </row>
        <row r="841">
          <cell r="X841" t="str">
            <v>PARDEB_2_UNIT 3</v>
          </cell>
        </row>
        <row r="842">
          <cell r="X842" t="str">
            <v>PARDEB_6_UNITS</v>
          </cell>
        </row>
        <row r="843">
          <cell r="X843" t="str">
            <v>PEABDY_2_LNDFIL</v>
          </cell>
        </row>
        <row r="844">
          <cell r="X844" t="str">
            <v>PEORIA_1_SOLAR</v>
          </cell>
        </row>
        <row r="845">
          <cell r="X845" t="str">
            <v>PHOENX_1_UNIT</v>
          </cell>
        </row>
        <row r="846">
          <cell r="X846" t="str">
            <v>PICO_6_THUMS1</v>
          </cell>
        </row>
        <row r="847">
          <cell r="X847" t="str">
            <v>PINFLT_7_UNIT 1</v>
          </cell>
        </row>
        <row r="848">
          <cell r="X848" t="str">
            <v>PINFLT_7_UNIT 2</v>
          </cell>
        </row>
        <row r="849">
          <cell r="X849" t="str">
            <v>PINFLT_7_UNIT 3</v>
          </cell>
        </row>
        <row r="850">
          <cell r="X850" t="str">
            <v>PINFLT_7_UNITS</v>
          </cell>
        </row>
        <row r="851">
          <cell r="X851" t="str">
            <v>PIT1_6_FRIVRA</v>
          </cell>
        </row>
        <row r="852">
          <cell r="X852" t="str">
            <v>PIT1_7_UNIT 1</v>
          </cell>
        </row>
        <row r="853">
          <cell r="X853" t="str">
            <v>PIT1_7_UNIT 2</v>
          </cell>
        </row>
        <row r="854">
          <cell r="X854" t="str">
            <v>PIT3_7_PL1X3</v>
          </cell>
        </row>
        <row r="855">
          <cell r="X855" t="str">
            <v>PIT3_7_UNIT 1</v>
          </cell>
        </row>
        <row r="856">
          <cell r="X856" t="str">
            <v>PIT3_7_UNIT 2</v>
          </cell>
        </row>
        <row r="857">
          <cell r="X857" t="str">
            <v>PIT3_7_UNIT 3</v>
          </cell>
        </row>
        <row r="858">
          <cell r="X858" t="str">
            <v>PIT4_7_PL1X2</v>
          </cell>
        </row>
        <row r="859">
          <cell r="X859" t="str">
            <v>PIT4_7_UNIT 1</v>
          </cell>
        </row>
        <row r="860">
          <cell r="X860" t="str">
            <v>PIT4_7_UNIT 2</v>
          </cell>
        </row>
        <row r="861">
          <cell r="X861" t="str">
            <v>PIT5_7_NELSON</v>
          </cell>
        </row>
        <row r="862">
          <cell r="X862" t="str">
            <v>PIT5_7_PL1X2</v>
          </cell>
        </row>
        <row r="863">
          <cell r="X863" t="str">
            <v>PIT5_7_PL3X4</v>
          </cell>
        </row>
        <row r="864">
          <cell r="X864" t="str">
            <v>PIT5_7_QFUNTS</v>
          </cell>
        </row>
        <row r="865">
          <cell r="X865" t="str">
            <v>PIT5_7_UNIT 1</v>
          </cell>
        </row>
        <row r="866">
          <cell r="X866" t="str">
            <v>PIT5_7_UNIT 2</v>
          </cell>
        </row>
        <row r="867">
          <cell r="X867" t="str">
            <v>PIT5_7_UNIT 3</v>
          </cell>
        </row>
        <row r="868">
          <cell r="X868" t="str">
            <v>PIT5_7_UNIT 4</v>
          </cell>
        </row>
        <row r="869">
          <cell r="X869" t="str">
            <v>PIT6_7_UNIT 1</v>
          </cell>
        </row>
        <row r="870">
          <cell r="X870" t="str">
            <v>PIT6_7_UNIT 2</v>
          </cell>
        </row>
        <row r="871">
          <cell r="X871" t="str">
            <v>PIT7_7_UNIT 1</v>
          </cell>
        </row>
        <row r="872">
          <cell r="X872" t="str">
            <v>PIT7_7_UNIT 2</v>
          </cell>
        </row>
        <row r="873">
          <cell r="X873" t="str">
            <v>PITTSP_7_UNIT 5</v>
          </cell>
        </row>
        <row r="874">
          <cell r="X874" t="str">
            <v>PITTSP_7_UNIT 6</v>
          </cell>
        </row>
        <row r="875">
          <cell r="X875" t="str">
            <v>PITTSP_7_UNIT 7</v>
          </cell>
        </row>
        <row r="876">
          <cell r="X876" t="str">
            <v>PLACVL_1_CHILIB</v>
          </cell>
        </row>
        <row r="877">
          <cell r="X877" t="str">
            <v>PLACVL_1_RCKCRE</v>
          </cell>
        </row>
        <row r="878">
          <cell r="X878" t="str">
            <v>PLSNTG_7_LNCLND</v>
          </cell>
        </row>
        <row r="879">
          <cell r="X879" t="str">
            <v>PNCHEG_2_PL1X4</v>
          </cell>
        </row>
        <row r="880">
          <cell r="X880" t="str">
            <v>PNCHPP_1_PL1X2</v>
          </cell>
        </row>
        <row r="881">
          <cell r="X881" t="str">
            <v>PNOCHE_1_PL1X2</v>
          </cell>
        </row>
        <row r="882">
          <cell r="X882" t="str">
            <v>PNOCHE_1_UNITA1</v>
          </cell>
        </row>
        <row r="883">
          <cell r="X883" t="str">
            <v>PNOCHE_7_CTG1</v>
          </cell>
        </row>
        <row r="884">
          <cell r="X884" t="str">
            <v>PNOCHE_7_ICE2</v>
          </cell>
        </row>
        <row r="885">
          <cell r="X885" t="str">
            <v>POEPH_7_UNIT 1</v>
          </cell>
        </row>
        <row r="886">
          <cell r="X886" t="str">
            <v>POEPH_7_UNIT 2</v>
          </cell>
        </row>
        <row r="887">
          <cell r="X887" t="str">
            <v>POTTER_6_UNIT 1</v>
          </cell>
        </row>
        <row r="888">
          <cell r="X888" t="str">
            <v>POTTER_6_UNIT 2</v>
          </cell>
        </row>
        <row r="889">
          <cell r="X889" t="str">
            <v>POTTER_6_UNIT 3</v>
          </cell>
        </row>
        <row r="890">
          <cell r="X890" t="str">
            <v>POTTER_6_UNITS</v>
          </cell>
        </row>
        <row r="891">
          <cell r="X891" t="str">
            <v>POTTER_7_VECINO</v>
          </cell>
        </row>
        <row r="892">
          <cell r="X892" t="str">
            <v>PSWEET_1_STCRUZ</v>
          </cell>
        </row>
        <row r="893">
          <cell r="X893" t="str">
            <v>PSWEET_7_QFUNTS</v>
          </cell>
        </row>
        <row r="894">
          <cell r="X894" t="str">
            <v>PTLOMA_6_NTCCGN</v>
          </cell>
        </row>
        <row r="895">
          <cell r="X895" t="str">
            <v>PTLOMA_6_NTCQF</v>
          </cell>
        </row>
        <row r="896">
          <cell r="X896" t="str">
            <v>PWEST_1_UNIT</v>
          </cell>
        </row>
        <row r="897">
          <cell r="X897" t="str">
            <v>RALSTN_7_UNIT 1</v>
          </cell>
        </row>
        <row r="898">
          <cell r="X898" t="str">
            <v>RCKCRK_7_UNIT 1</v>
          </cell>
        </row>
        <row r="899">
          <cell r="X899" t="str">
            <v>RCKCRK_7_UNIT 2</v>
          </cell>
        </row>
        <row r="900">
          <cell r="X900" t="str">
            <v>RECTOR_2_KAWEAH</v>
          </cell>
        </row>
        <row r="901">
          <cell r="X901" t="str">
            <v>RECTOR_2_KAWH 1</v>
          </cell>
        </row>
        <row r="902">
          <cell r="X902" t="str">
            <v>RECTOR_2_QF</v>
          </cell>
        </row>
        <row r="903">
          <cell r="X903" t="str">
            <v>RECTOR_7_TULARE</v>
          </cell>
        </row>
        <row r="904">
          <cell r="X904" t="str">
            <v>REDBLF_6_GEN 1</v>
          </cell>
        </row>
        <row r="905">
          <cell r="X905" t="str">
            <v>REDBLF_6_GEN 10</v>
          </cell>
        </row>
        <row r="906">
          <cell r="X906" t="str">
            <v>REDBLF_6_GEN 11</v>
          </cell>
        </row>
        <row r="907">
          <cell r="X907" t="str">
            <v>REDBLF_6_GEN 12</v>
          </cell>
        </row>
        <row r="908">
          <cell r="X908" t="str">
            <v>REDBLF_6_GEN 13</v>
          </cell>
        </row>
        <row r="909">
          <cell r="X909" t="str">
            <v>REDBLF_6_GEN 14</v>
          </cell>
        </row>
        <row r="910">
          <cell r="X910" t="str">
            <v>REDBLF_6_GEN 15</v>
          </cell>
        </row>
        <row r="911">
          <cell r="X911" t="str">
            <v>REDBLF_6_GEN 16</v>
          </cell>
        </row>
        <row r="912">
          <cell r="X912" t="str">
            <v>REDBLF_6_GEN 2</v>
          </cell>
        </row>
        <row r="913">
          <cell r="X913" t="str">
            <v>REDBLF_6_GEN 3</v>
          </cell>
        </row>
        <row r="914">
          <cell r="X914" t="str">
            <v>REDBLF_6_GEN 4</v>
          </cell>
        </row>
        <row r="915">
          <cell r="X915" t="str">
            <v>REDBLF_6_GEN 5</v>
          </cell>
        </row>
        <row r="916">
          <cell r="X916" t="str">
            <v>REDBLF_6_GEN 6</v>
          </cell>
        </row>
        <row r="917">
          <cell r="X917" t="str">
            <v>REDBLF_6_GEN 7</v>
          </cell>
        </row>
        <row r="918">
          <cell r="X918" t="str">
            <v>REDBLF_6_GEN 8</v>
          </cell>
        </row>
        <row r="919">
          <cell r="X919" t="str">
            <v>REDBLF_6_GEN 9</v>
          </cell>
        </row>
        <row r="920">
          <cell r="X920" t="str">
            <v>REDBLF_6_UNIT</v>
          </cell>
        </row>
        <row r="921">
          <cell r="X921" t="str">
            <v>REDOND_7_UNIT 5</v>
          </cell>
        </row>
        <row r="922">
          <cell r="X922" t="str">
            <v>REDOND_7_UNIT 6</v>
          </cell>
        </row>
        <row r="923">
          <cell r="X923" t="str">
            <v>REDOND_7_UNIT 7</v>
          </cell>
        </row>
        <row r="924">
          <cell r="X924" t="str">
            <v>REDOND_7_UNIT 8</v>
          </cell>
        </row>
        <row r="925">
          <cell r="X925" t="str">
            <v>REEDLY_6_SOLAR</v>
          </cell>
        </row>
        <row r="926">
          <cell r="X926" t="str">
            <v>RHONDO_2_QF</v>
          </cell>
        </row>
        <row r="927">
          <cell r="X927" t="str">
            <v>RHONDO_6_PUENTE</v>
          </cell>
        </row>
        <row r="928">
          <cell r="X928" t="str">
            <v>RICHMN_7_BAYENV</v>
          </cell>
        </row>
        <row r="929">
          <cell r="X929" t="str">
            <v>RIOBRV_6_UNIT 1</v>
          </cell>
        </row>
        <row r="930">
          <cell r="X930" t="str">
            <v>RIOOSO_1_QF</v>
          </cell>
        </row>
        <row r="931">
          <cell r="X931" t="str">
            <v>RIVRBK_1_LNDFIL</v>
          </cell>
        </row>
        <row r="932">
          <cell r="X932" t="str">
            <v>ROLLIN_6_UNIT</v>
          </cell>
        </row>
        <row r="933">
          <cell r="X933" t="str">
            <v>ROSMDW_2_WIND1</v>
          </cell>
        </row>
        <row r="934">
          <cell r="X934" t="str">
            <v>RSMSLR_6_SOLAR1</v>
          </cell>
        </row>
        <row r="935">
          <cell r="X935" t="str">
            <v>RSMSLR_6_SOLAR2</v>
          </cell>
        </row>
        <row r="936">
          <cell r="X936" t="str">
            <v>RUSCTY_2_UNITS</v>
          </cell>
        </row>
        <row r="937">
          <cell r="X937" t="str">
            <v>RVRVEW_1_UNITA1</v>
          </cell>
        </row>
        <row r="938">
          <cell r="X938" t="str">
            <v>RVSIDE_2_RERCU3</v>
          </cell>
        </row>
        <row r="939">
          <cell r="X939" t="str">
            <v>RVSIDE_2_RERCU4</v>
          </cell>
        </row>
        <row r="940">
          <cell r="X940" t="str">
            <v>RVSIDE_6_RERCU1</v>
          </cell>
        </row>
        <row r="941">
          <cell r="X941" t="str">
            <v>RVSIDE_6_RERCU2</v>
          </cell>
        </row>
        <row r="942">
          <cell r="X942" t="str">
            <v>RVSIDE_6_SPRING</v>
          </cell>
        </row>
        <row r="943">
          <cell r="X943" t="str">
            <v>RVSIDE_7_SPRGU1</v>
          </cell>
        </row>
        <row r="944">
          <cell r="X944" t="str">
            <v>RVSIDE_7_SPRGU2</v>
          </cell>
        </row>
        <row r="945">
          <cell r="X945" t="str">
            <v>RVSIDE_7_SPRGU3</v>
          </cell>
        </row>
        <row r="946">
          <cell r="X946" t="str">
            <v>RVSIDE_7_SPRGU4</v>
          </cell>
        </row>
        <row r="947">
          <cell r="X947" t="str">
            <v>SALIRV_2_UNIT</v>
          </cell>
        </row>
        <row r="948">
          <cell r="X948" t="str">
            <v>SALTSP_7_UNIT 1</v>
          </cell>
        </row>
        <row r="949">
          <cell r="X949" t="str">
            <v>SALTSP_7_UNIT 2</v>
          </cell>
        </row>
        <row r="950">
          <cell r="X950" t="str">
            <v>SALTSP_7_UNITS</v>
          </cell>
        </row>
        <row r="951">
          <cell r="X951" t="str">
            <v>SAMPSN_6_KELCO1</v>
          </cell>
        </row>
        <row r="952">
          <cell r="X952" t="str">
            <v>SANITR_6_CTG1</v>
          </cell>
        </row>
        <row r="953">
          <cell r="X953" t="str">
            <v>SANITR_6_CTG2</v>
          </cell>
        </row>
        <row r="954">
          <cell r="X954" t="str">
            <v>SANITR_6_CTG3</v>
          </cell>
        </row>
        <row r="955">
          <cell r="X955" t="str">
            <v>SANITR_6_STG4</v>
          </cell>
        </row>
        <row r="956">
          <cell r="X956" t="str">
            <v>SANITR_6_UNITS</v>
          </cell>
        </row>
        <row r="957">
          <cell r="X957" t="str">
            <v>SANJOA_1_UNIT 1</v>
          </cell>
        </row>
        <row r="958">
          <cell r="X958" t="str">
            <v>SANLOB_1_LNDFIL</v>
          </cell>
        </row>
        <row r="959">
          <cell r="X959" t="str">
            <v>SANTFG_7_UNIT 1</v>
          </cell>
        </row>
        <row r="960">
          <cell r="X960" t="str">
            <v>SANTFG_7_UNIT 2</v>
          </cell>
        </row>
        <row r="961">
          <cell r="X961" t="str">
            <v>SANTFG_7_UNITS</v>
          </cell>
        </row>
        <row r="962">
          <cell r="X962" t="str">
            <v>SANTGO_6_COYOTE</v>
          </cell>
        </row>
        <row r="963">
          <cell r="X963" t="str">
            <v>SANWD_1_QF</v>
          </cell>
        </row>
        <row r="964">
          <cell r="X964" t="str">
            <v>SARGNT_2_UNIT</v>
          </cell>
        </row>
        <row r="965">
          <cell r="X965" t="str">
            <v>SAUGUS_2_TOLAND</v>
          </cell>
        </row>
        <row r="966">
          <cell r="X966" t="str">
            <v>SAUGUS_6_MWDFTH</v>
          </cell>
        </row>
        <row r="967">
          <cell r="X967" t="str">
            <v>SAUGUS_6_PTCHGN</v>
          </cell>
        </row>
        <row r="968">
          <cell r="X968" t="str">
            <v>SAUGUS_6_QF</v>
          </cell>
        </row>
        <row r="969">
          <cell r="X969" t="str">
            <v>SAUGUS_7_CHIQCN</v>
          </cell>
        </row>
        <row r="970">
          <cell r="X970" t="str">
            <v>SAUGUS_7_LOPEZ</v>
          </cell>
        </row>
        <row r="971">
          <cell r="X971" t="str">
            <v>SBERDO_2_PSP3</v>
          </cell>
        </row>
        <row r="972">
          <cell r="X972" t="str">
            <v>SBERDO_2_PSP4</v>
          </cell>
        </row>
        <row r="973">
          <cell r="X973" t="str">
            <v>SBERDO_2_QF</v>
          </cell>
        </row>
        <row r="974">
          <cell r="X974" t="str">
            <v>SBERDO_2_REDLND</v>
          </cell>
        </row>
        <row r="975">
          <cell r="X975" t="str">
            <v>SBERDO_2_RTS005</v>
          </cell>
        </row>
        <row r="976">
          <cell r="X976" t="str">
            <v>SBERDO_2_RTS007</v>
          </cell>
        </row>
        <row r="977">
          <cell r="X977" t="str">
            <v>SBERDO_2_SNTANA</v>
          </cell>
        </row>
        <row r="978">
          <cell r="X978" t="str">
            <v>SBERDO_6_MILLCK</v>
          </cell>
        </row>
        <row r="979">
          <cell r="X979" t="str">
            <v>SBERDO_7_CT3A</v>
          </cell>
        </row>
        <row r="980">
          <cell r="X980" t="str">
            <v>SBERDO_7_CT3B</v>
          </cell>
        </row>
        <row r="981">
          <cell r="X981" t="str">
            <v>SBERDO_7_CT4A</v>
          </cell>
        </row>
        <row r="982">
          <cell r="X982" t="str">
            <v>SBERDO_7_CT4B</v>
          </cell>
        </row>
        <row r="983">
          <cell r="X983" t="str">
            <v>SBERDO_7_STG3</v>
          </cell>
        </row>
        <row r="984">
          <cell r="X984" t="str">
            <v>SBERDO_7_STG4</v>
          </cell>
        </row>
        <row r="985">
          <cell r="X985" t="str">
            <v>SCHLTE_1_PL1X3</v>
          </cell>
        </row>
        <row r="986">
          <cell r="X986" t="str">
            <v>SCHLTE_1_UNITA1</v>
          </cell>
        </row>
        <row r="987">
          <cell r="X987" t="str">
            <v>SCHLTE_1_UNITA2</v>
          </cell>
        </row>
        <row r="988">
          <cell r="X988" t="str">
            <v>SCHNDR_1_FIVPTS</v>
          </cell>
        </row>
        <row r="989">
          <cell r="X989" t="str">
            <v>SCHNDR_1_WSTSDE</v>
          </cell>
        </row>
        <row r="990">
          <cell r="X990" t="str">
            <v>SEARLS_7_ARGUS</v>
          </cell>
        </row>
        <row r="991">
          <cell r="X991" t="str">
            <v>SEARLS_7_WESTEN</v>
          </cell>
        </row>
        <row r="992">
          <cell r="X992" t="str">
            <v>SEAWST_6_LAPOS</v>
          </cell>
        </row>
        <row r="993">
          <cell r="X993" t="str">
            <v>SEGS_1_SEGS2</v>
          </cell>
        </row>
        <row r="994">
          <cell r="X994" t="str">
            <v>SENTNL_2_CTG1</v>
          </cell>
        </row>
        <row r="995">
          <cell r="X995" t="str">
            <v>SENTNL_2_CTG2</v>
          </cell>
        </row>
        <row r="996">
          <cell r="X996" t="str">
            <v>SENTNL_2_CTG3</v>
          </cell>
        </row>
        <row r="997">
          <cell r="X997" t="str">
            <v>SENTNL_2_CTG4</v>
          </cell>
        </row>
        <row r="998">
          <cell r="X998" t="str">
            <v>SENTNL_2_CTG5</v>
          </cell>
        </row>
        <row r="999">
          <cell r="X999" t="str">
            <v>SENTNL_2_CTG6</v>
          </cell>
        </row>
        <row r="1000">
          <cell r="X1000" t="str">
            <v>SENTNL_2_CTG7</v>
          </cell>
        </row>
        <row r="1001">
          <cell r="X1001" t="str">
            <v>SENTNL_2_CTG8</v>
          </cell>
        </row>
        <row r="1002">
          <cell r="X1002" t="str">
            <v>SGREGY_6_SANGER</v>
          </cell>
        </row>
        <row r="1003">
          <cell r="X1003" t="str">
            <v>SHELRF_1_UNITS</v>
          </cell>
        </row>
        <row r="1004">
          <cell r="X1004" t="str">
            <v>SHELRF_7_UNIT 1</v>
          </cell>
        </row>
        <row r="1005">
          <cell r="X1005" t="str">
            <v>SHELRF_7_UNIT 2</v>
          </cell>
        </row>
        <row r="1006">
          <cell r="X1006" t="str">
            <v>SHELRF_7_UNIT 3</v>
          </cell>
        </row>
        <row r="1007">
          <cell r="X1007" t="str">
            <v>SIERRA_1_UNITS</v>
          </cell>
        </row>
        <row r="1008">
          <cell r="X1008" t="str">
            <v>SISQUC_1_SMARIA</v>
          </cell>
        </row>
        <row r="1009">
          <cell r="X1009" t="str">
            <v>SJOSEA_7_SJCONV</v>
          </cell>
        </row>
        <row r="1010">
          <cell r="X1010" t="str">
            <v>SLSTR1_2_SOLAR1</v>
          </cell>
        </row>
        <row r="1011">
          <cell r="X1011" t="str">
            <v>SLSTR1_2_SOLR1A</v>
          </cell>
        </row>
        <row r="1012">
          <cell r="X1012" t="str">
            <v>SLSTR2_2_SOLAR2</v>
          </cell>
        </row>
        <row r="1013">
          <cell r="X1013" t="str">
            <v>SLUISP_2_UNIT 1</v>
          </cell>
        </row>
        <row r="1014">
          <cell r="X1014" t="str">
            <v>SLUISP_2_UNIT 2</v>
          </cell>
        </row>
        <row r="1015">
          <cell r="X1015" t="str">
            <v>SLUISP_2_UNIT 3</v>
          </cell>
        </row>
        <row r="1016">
          <cell r="X1016" t="str">
            <v>SLUISP_2_UNIT 4</v>
          </cell>
        </row>
        <row r="1017">
          <cell r="X1017" t="str">
            <v>SLUISP_2_UNIT 5</v>
          </cell>
        </row>
        <row r="1018">
          <cell r="X1018" t="str">
            <v>SLUISP_2_UNIT 6</v>
          </cell>
        </row>
        <row r="1019">
          <cell r="X1019" t="str">
            <v>SLUISP_2_UNIT 7</v>
          </cell>
        </row>
        <row r="1020">
          <cell r="X1020" t="str">
            <v>SLUISP_2_UNIT 8</v>
          </cell>
        </row>
        <row r="1021">
          <cell r="X1021" t="str">
            <v>SLUISP_2_UNITS</v>
          </cell>
        </row>
        <row r="1022">
          <cell r="X1022" t="str">
            <v>SLVRPK_7_SPP</v>
          </cell>
        </row>
        <row r="1023">
          <cell r="X1023" t="str">
            <v>SLYCRK_1_UNIT 1</v>
          </cell>
        </row>
        <row r="1024">
          <cell r="X1024" t="str">
            <v>SMARQF_1_UNIT 1</v>
          </cell>
        </row>
        <row r="1025">
          <cell r="X1025" t="str">
            <v>SMPAND_7_UNIT</v>
          </cell>
        </row>
        <row r="1026">
          <cell r="X1026" t="str">
            <v>SMPRIP_1_SMPSON</v>
          </cell>
        </row>
        <row r="1027">
          <cell r="X1027" t="str">
            <v>SMRCOS_6_LNDFIL</v>
          </cell>
        </row>
        <row r="1028">
          <cell r="X1028" t="str">
            <v>SMRCOS_6_UNIT 1</v>
          </cell>
        </row>
        <row r="1029">
          <cell r="X1029" t="str">
            <v>SMUDGO_7_UNIT 1</v>
          </cell>
        </row>
        <row r="1030">
          <cell r="X1030" t="str">
            <v>SNCLRA_2_HOWLNG</v>
          </cell>
        </row>
        <row r="1031">
          <cell r="X1031" t="str">
            <v>SNCLRA_6_OXGEN</v>
          </cell>
        </row>
        <row r="1032">
          <cell r="X1032" t="str">
            <v>SNCLRA_6_PROCGN</v>
          </cell>
        </row>
        <row r="1033">
          <cell r="X1033" t="str">
            <v>SNCLRA_6_QF</v>
          </cell>
        </row>
        <row r="1034">
          <cell r="X1034" t="str">
            <v>SNCLRA_6_WILLMT</v>
          </cell>
        </row>
        <row r="1035">
          <cell r="X1035" t="str">
            <v>SNDBAR_7_UNIT 1</v>
          </cell>
        </row>
        <row r="1036">
          <cell r="X1036" t="str">
            <v>SNMALF_6_UNITS</v>
          </cell>
        </row>
        <row r="1037">
          <cell r="X1037" t="str">
            <v>SOLDAD_1_SLDPRS</v>
          </cell>
        </row>
        <row r="1038">
          <cell r="X1038" t="str">
            <v>SOUTH_2_UNIT</v>
          </cell>
        </row>
        <row r="1039">
          <cell r="X1039" t="str">
            <v>SPAULD_6_UNIT 1</v>
          </cell>
        </row>
        <row r="1040">
          <cell r="X1040" t="str">
            <v>SPAULD_6_UNIT 2</v>
          </cell>
        </row>
        <row r="1041">
          <cell r="X1041" t="str">
            <v>SPAULD_6_UNIT 3</v>
          </cell>
        </row>
        <row r="1042">
          <cell r="X1042" t="str">
            <v>SPAULD_6_UNIT12</v>
          </cell>
        </row>
        <row r="1043">
          <cell r="X1043" t="str">
            <v>SPBURN_2_UNIT 1</v>
          </cell>
        </row>
        <row r="1044">
          <cell r="X1044" t="str">
            <v>SPBURN_7_SNOWMT</v>
          </cell>
        </row>
        <row r="1045">
          <cell r="X1045" t="str">
            <v>SPI LI_2_UNIT 1</v>
          </cell>
        </row>
        <row r="1046">
          <cell r="X1046" t="str">
            <v>SPIAND_1_UNIT</v>
          </cell>
        </row>
        <row r="1047">
          <cell r="X1047" t="str">
            <v>SPICER_1_UNIT 1</v>
          </cell>
        </row>
        <row r="1048">
          <cell r="X1048" t="str">
            <v>SPICER_1_UNIT 2</v>
          </cell>
        </row>
        <row r="1049">
          <cell r="X1049" t="str">
            <v>SPICER_1_UNIT 3</v>
          </cell>
        </row>
        <row r="1050">
          <cell r="X1050" t="str">
            <v>SPICER_1_UNITS</v>
          </cell>
        </row>
        <row r="1051">
          <cell r="X1051" t="str">
            <v>SPIFBD_1_PL1X2</v>
          </cell>
        </row>
        <row r="1052">
          <cell r="X1052" t="str">
            <v>SPQUIN_6_SRPCQU</v>
          </cell>
        </row>
        <row r="1053">
          <cell r="X1053" t="str">
            <v>SPRGAP_1_UNIT 1</v>
          </cell>
        </row>
        <row r="1054">
          <cell r="X1054" t="str">
            <v>SPRGVL_2_QF</v>
          </cell>
        </row>
        <row r="1055">
          <cell r="X1055" t="str">
            <v>SPRGVL_2_TULE</v>
          </cell>
        </row>
        <row r="1056">
          <cell r="X1056" t="str">
            <v>SPRGVL_2_TULESC</v>
          </cell>
        </row>
        <row r="1057">
          <cell r="X1057" t="str">
            <v>SPSUSN_6_UNIT</v>
          </cell>
        </row>
        <row r="1058">
          <cell r="X1058" t="str">
            <v>SRINTL_6_UNIT</v>
          </cell>
        </row>
        <row r="1059">
          <cell r="X1059" t="str">
            <v>STANIS_7_UNIT 1</v>
          </cell>
        </row>
        <row r="1060">
          <cell r="X1060" t="str">
            <v>STAT B_6_SOLTRB</v>
          </cell>
        </row>
        <row r="1061">
          <cell r="X1061" t="str">
            <v>STAUFF_1_UNIT</v>
          </cell>
        </row>
        <row r="1062">
          <cell r="X1062" t="str">
            <v>STIGCT_2_LODI</v>
          </cell>
        </row>
        <row r="1063">
          <cell r="X1063" t="str">
            <v>STNRES_1_UNIT</v>
          </cell>
        </row>
        <row r="1064">
          <cell r="X1064" t="str">
            <v>STOILS_1_UNITS</v>
          </cell>
        </row>
        <row r="1065">
          <cell r="X1065" t="str">
            <v>STOREY_7_MDRCHW</v>
          </cell>
        </row>
        <row r="1066">
          <cell r="X1066" t="str">
            <v>STRMVW_7_SDSU B</v>
          </cell>
        </row>
        <row r="1067">
          <cell r="X1067" t="str">
            <v>STRMVW_7_SDSU C</v>
          </cell>
        </row>
        <row r="1068">
          <cell r="X1068" t="str">
            <v>STROUD_6_SOLAR</v>
          </cell>
        </row>
        <row r="1069">
          <cell r="X1069" t="str">
            <v>SUISUN_7_CTYFAI</v>
          </cell>
        </row>
        <row r="1070">
          <cell r="X1070" t="str">
            <v>SUNNY_1_UNIT</v>
          </cell>
        </row>
        <row r="1071">
          <cell r="X1071" t="str">
            <v>SUNRIS_2_PL1X3</v>
          </cell>
        </row>
        <row r="1072">
          <cell r="X1072" t="str">
            <v>SUNRIS_2_UNIT 1</v>
          </cell>
        </row>
        <row r="1073">
          <cell r="X1073" t="str">
            <v>SUNRIS_2_UNIT 2</v>
          </cell>
        </row>
        <row r="1074">
          <cell r="X1074" t="str">
            <v>SUNRIS_2_UNIT 3</v>
          </cell>
        </row>
        <row r="1075">
          <cell r="X1075" t="str">
            <v>SUNSET_2_UNIT A</v>
          </cell>
        </row>
        <row r="1076">
          <cell r="X1076" t="str">
            <v>SUNSET_2_UNIT B</v>
          </cell>
        </row>
        <row r="1077">
          <cell r="X1077" t="str">
            <v>SUNSET_2_UNIT C</v>
          </cell>
        </row>
        <row r="1078">
          <cell r="X1078" t="str">
            <v>SUNSET_2_UNITS</v>
          </cell>
        </row>
        <row r="1079">
          <cell r="X1079" t="str">
            <v>SUNSHN_2_LNDFL</v>
          </cell>
        </row>
        <row r="1080">
          <cell r="X1080" t="str">
            <v>SUNSHN_2_LNDFL1</v>
          </cell>
        </row>
        <row r="1081">
          <cell r="X1081" t="str">
            <v>SUNSHN_2_LNDFL2</v>
          </cell>
        </row>
        <row r="1082">
          <cell r="X1082" t="str">
            <v>SUNSHN_2_LNDFL3</v>
          </cell>
        </row>
        <row r="1083">
          <cell r="X1083" t="str">
            <v>SUNSHN_2_LNDFL4</v>
          </cell>
        </row>
        <row r="1084">
          <cell r="X1084" t="str">
            <v>SUNSHN_2_LNDFL5</v>
          </cell>
        </row>
        <row r="1085">
          <cell r="X1085" t="str">
            <v>SUTTER_2_CTG1</v>
          </cell>
        </row>
        <row r="1086">
          <cell r="X1086" t="str">
            <v>SUTTER_2_CTG2</v>
          </cell>
        </row>
        <row r="1087">
          <cell r="X1087" t="str">
            <v>SUTTER_2_PL1X3</v>
          </cell>
        </row>
        <row r="1088">
          <cell r="X1088" t="str">
            <v>SUTTER_2_STG</v>
          </cell>
        </row>
        <row r="1089">
          <cell r="X1089" t="str">
            <v>SYCAMR_2_UNIT 1</v>
          </cell>
        </row>
        <row r="1090">
          <cell r="X1090" t="str">
            <v>SYCAMR_2_UNIT 2</v>
          </cell>
        </row>
        <row r="1091">
          <cell r="X1091" t="str">
            <v>SYCAMR_2_UNIT 3</v>
          </cell>
        </row>
        <row r="1092">
          <cell r="X1092" t="str">
            <v>SYCAMR_2_UNIT 4</v>
          </cell>
        </row>
        <row r="1093">
          <cell r="X1093" t="str">
            <v>SYLMAR_2_LDWP</v>
          </cell>
        </row>
        <row r="1094">
          <cell r="X1094" t="str">
            <v>TANHIL_6_SOLART</v>
          </cell>
        </row>
        <row r="1095">
          <cell r="X1095" t="str">
            <v>TBLMTN_6_QF</v>
          </cell>
        </row>
        <row r="1096">
          <cell r="X1096" t="str">
            <v>TEMBLR_7_WELLPT</v>
          </cell>
        </row>
        <row r="1097">
          <cell r="X1097" t="str">
            <v>TENGEN_2_PL1X2</v>
          </cell>
        </row>
        <row r="1098">
          <cell r="X1098" t="str">
            <v>TENGEN_6_UNIT 1</v>
          </cell>
        </row>
        <row r="1099">
          <cell r="X1099" t="str">
            <v>TENGEN_6_UNIT 2</v>
          </cell>
        </row>
        <row r="1100">
          <cell r="X1100" t="str">
            <v>TERMEX_2_PL1X3</v>
          </cell>
        </row>
        <row r="1101">
          <cell r="X1101" t="str">
            <v>TESLA_1_QF</v>
          </cell>
        </row>
        <row r="1102">
          <cell r="X1102" t="str">
            <v>THERMA_2_UNIT 1</v>
          </cell>
        </row>
        <row r="1103">
          <cell r="X1103" t="str">
            <v>THERMA_2_UNIT 2</v>
          </cell>
        </row>
        <row r="1104">
          <cell r="X1104" t="str">
            <v>THERMA_2_UNIT 3</v>
          </cell>
        </row>
        <row r="1105">
          <cell r="X1105" t="str">
            <v>THERMA_2_UNIT 4</v>
          </cell>
        </row>
        <row r="1106">
          <cell r="X1106" t="str">
            <v>THMENG_1_UNIT 1</v>
          </cell>
        </row>
        <row r="1107">
          <cell r="X1107" t="str">
            <v>TIDWTR_2_UNIT 1</v>
          </cell>
        </row>
        <row r="1108">
          <cell r="X1108" t="str">
            <v>TIDWTR_2_UNIT 2</v>
          </cell>
        </row>
        <row r="1109">
          <cell r="X1109" t="str">
            <v>TIDWTR_2_UNIT 3</v>
          </cell>
        </row>
        <row r="1110">
          <cell r="X1110" t="str">
            <v>TIDWTR_2_UNITS</v>
          </cell>
        </row>
        <row r="1111">
          <cell r="X1111" t="str">
            <v>TIFFNY_1_DILLON</v>
          </cell>
        </row>
        <row r="1112">
          <cell r="X1112" t="str">
            <v>TIGRCK_7_UNIT 1</v>
          </cell>
        </row>
        <row r="1113">
          <cell r="X1113" t="str">
            <v>TIGRCK_7_UNIT 2</v>
          </cell>
        </row>
        <row r="1114">
          <cell r="X1114" t="str">
            <v>TIGRCK_7_UNITS</v>
          </cell>
        </row>
        <row r="1115">
          <cell r="X1115" t="str">
            <v>TKOPWR_2_UNIT</v>
          </cell>
        </row>
        <row r="1116">
          <cell r="X1116" t="str">
            <v>TMPLTN_2_SOLAR</v>
          </cell>
        </row>
        <row r="1117">
          <cell r="X1117" t="str">
            <v>TOADTW_6_UNIT</v>
          </cell>
        </row>
        <row r="1118">
          <cell r="X1118" t="str">
            <v>TOPAZ_2_SOLAR</v>
          </cell>
        </row>
        <row r="1119">
          <cell r="X1119" t="str">
            <v>TULLCK_7_UNIT 1</v>
          </cell>
        </row>
        <row r="1120">
          <cell r="X1120" t="str">
            <v>TULLCK_7_UNIT 2</v>
          </cell>
        </row>
        <row r="1121">
          <cell r="X1121" t="str">
            <v>TULLCK_7_UNIT 3</v>
          </cell>
        </row>
        <row r="1122">
          <cell r="X1122" t="str">
            <v>TULLCK_7_UNITS</v>
          </cell>
        </row>
        <row r="1123">
          <cell r="X1123" t="str">
            <v>TUPMAN_1_BIOGAS</v>
          </cell>
        </row>
        <row r="1124">
          <cell r="X1124" t="str">
            <v>TWISSL_6_SOLAR</v>
          </cell>
        </row>
        <row r="1125">
          <cell r="X1125" t="str">
            <v>TXMCKT_6_UNIT</v>
          </cell>
        </row>
        <row r="1126">
          <cell r="X1126" t="str">
            <v>UCMTG_7_UCSD1</v>
          </cell>
        </row>
        <row r="1127">
          <cell r="X1127" t="str">
            <v>UCMTG_7_UCSD2</v>
          </cell>
        </row>
        <row r="1128">
          <cell r="X1128" t="str">
            <v>UKIAH_7_LAKEMN</v>
          </cell>
        </row>
        <row r="1129">
          <cell r="X1129" t="str">
            <v>ULTOGL_1_POSO</v>
          </cell>
        </row>
        <row r="1130">
          <cell r="X1130" t="str">
            <v>ULTPCH_1_UNIT 1</v>
          </cell>
        </row>
        <row r="1131">
          <cell r="X1131" t="str">
            <v>ULTPFR_1_UNIT 1</v>
          </cell>
        </row>
        <row r="1132">
          <cell r="X1132" t="str">
            <v>ULTRCK_2_UNIT</v>
          </cell>
        </row>
        <row r="1133">
          <cell r="X1133" t="str">
            <v>UNCHEM_1_UNIT</v>
          </cell>
        </row>
        <row r="1134">
          <cell r="X1134" t="str">
            <v>UNOCAL_1_UNIT 1</v>
          </cell>
        </row>
        <row r="1135">
          <cell r="X1135" t="str">
            <v>UNOCAL_1_UNIT 2</v>
          </cell>
        </row>
        <row r="1136">
          <cell r="X1136" t="str">
            <v>UNOCAL_1_UNIT 3</v>
          </cell>
        </row>
        <row r="1137">
          <cell r="X1137" t="str">
            <v>UNOCAL_1_UNITS</v>
          </cell>
        </row>
        <row r="1138">
          <cell r="X1138" t="str">
            <v>UNTDQF_7_UNITS</v>
          </cell>
        </row>
        <row r="1139">
          <cell r="X1139" t="str">
            <v>UNVRSY_1_UNIT 1</v>
          </cell>
        </row>
        <row r="1140">
          <cell r="X1140" t="str">
            <v>URBAN_6_NMED1</v>
          </cell>
        </row>
        <row r="1141">
          <cell r="X1141" t="str">
            <v>USWND1_2_UNITS</v>
          </cell>
        </row>
        <row r="1142">
          <cell r="X1142" t="str">
            <v>USWND2_1_UNITS</v>
          </cell>
        </row>
        <row r="1143">
          <cell r="X1143" t="str">
            <v>USWND4_2_UNITS</v>
          </cell>
        </row>
        <row r="1144">
          <cell r="X1144" t="str">
            <v>USWNDR_2_SMUD</v>
          </cell>
        </row>
        <row r="1145">
          <cell r="X1145" t="str">
            <v>USWNDR_2_SMUD2</v>
          </cell>
        </row>
        <row r="1146">
          <cell r="X1146" t="str">
            <v>USWNDR_2_UNITS</v>
          </cell>
        </row>
        <row r="1147">
          <cell r="X1147" t="str">
            <v>USWPFK_6_FRICK</v>
          </cell>
        </row>
        <row r="1148">
          <cell r="X1148" t="str">
            <v>USWPJR_2_UNITS</v>
          </cell>
        </row>
        <row r="1149">
          <cell r="X1149" t="str">
            <v>VACADX_1_NAS</v>
          </cell>
        </row>
        <row r="1150">
          <cell r="X1150" t="str">
            <v>VACADX_1_QF</v>
          </cell>
        </row>
        <row r="1151">
          <cell r="X1151" t="str">
            <v>VACADX_1_SOLAR</v>
          </cell>
        </row>
        <row r="1152">
          <cell r="X1152" t="str">
            <v>VACADX_1_UNITA1</v>
          </cell>
        </row>
        <row r="1153">
          <cell r="X1153" t="str">
            <v>VALLEY_5_PERRIS</v>
          </cell>
        </row>
        <row r="1154">
          <cell r="X1154" t="str">
            <v>VALLEY_5_REDMTN</v>
          </cell>
        </row>
        <row r="1155">
          <cell r="X1155" t="str">
            <v>VALLEY_5_RTS044</v>
          </cell>
        </row>
        <row r="1156">
          <cell r="X1156" t="str">
            <v>VALLEY_7_BADLND</v>
          </cell>
        </row>
        <row r="1157">
          <cell r="X1157" t="str">
            <v>VALLEY_7_UNITA1</v>
          </cell>
        </row>
        <row r="1158">
          <cell r="X1158" t="str">
            <v>VEDDER_1_SEKERN</v>
          </cell>
        </row>
        <row r="1159">
          <cell r="X1159" t="str">
            <v>VERNON_6_GONZL1</v>
          </cell>
        </row>
        <row r="1160">
          <cell r="X1160" t="str">
            <v>VERNON_6_GONZL2</v>
          </cell>
        </row>
        <row r="1161">
          <cell r="X1161" t="str">
            <v>VERNON_6_MALBRG</v>
          </cell>
        </row>
        <row r="1162">
          <cell r="X1162" t="str">
            <v>VERNON_7_CTG1</v>
          </cell>
        </row>
        <row r="1163">
          <cell r="X1163" t="str">
            <v>VERNON_7_CTG2</v>
          </cell>
        </row>
        <row r="1164">
          <cell r="X1164" t="str">
            <v>VERNON_7_STG3</v>
          </cell>
        </row>
        <row r="1165">
          <cell r="X1165" t="str">
            <v>VESTAL_2_KERN</v>
          </cell>
        </row>
        <row r="1166">
          <cell r="X1166" t="str">
            <v>VESTAL_2_RTS042</v>
          </cell>
        </row>
        <row r="1167">
          <cell r="X1167" t="str">
            <v>VESTAL_2_WELLHD</v>
          </cell>
        </row>
        <row r="1168">
          <cell r="X1168" t="str">
            <v>VESTAL_6_KERNU1</v>
          </cell>
        </row>
        <row r="1169">
          <cell r="X1169" t="str">
            <v>VESTAL_6_KERNU2</v>
          </cell>
        </row>
        <row r="1170">
          <cell r="X1170" t="str">
            <v>VESTAL_6_QF</v>
          </cell>
        </row>
        <row r="1171">
          <cell r="X1171" t="str">
            <v>VESTAL_6_ULTRGN</v>
          </cell>
        </row>
        <row r="1172">
          <cell r="X1172" t="str">
            <v>VESTAL_6_WDFIRE</v>
          </cell>
        </row>
        <row r="1173">
          <cell r="X1173" t="str">
            <v>VICTOR_1_EXSLRA</v>
          </cell>
        </row>
        <row r="1174">
          <cell r="X1174" t="str">
            <v>VICTOR_1_EXSLRB</v>
          </cell>
        </row>
        <row r="1175">
          <cell r="X1175" t="str">
            <v>VICTOR_1_QF</v>
          </cell>
        </row>
        <row r="1176">
          <cell r="X1176" t="str">
            <v>VICTOR_1_SLRHES</v>
          </cell>
        </row>
        <row r="1177">
          <cell r="X1177" t="str">
            <v>VICTOR_1_SOLAR1</v>
          </cell>
        </row>
        <row r="1178">
          <cell r="X1178" t="str">
            <v>VILLPK_2_VALLYV</v>
          </cell>
        </row>
        <row r="1179">
          <cell r="X1179" t="str">
            <v>VILLPK_6_MWDYOR</v>
          </cell>
        </row>
        <row r="1180">
          <cell r="X1180" t="str">
            <v>VINCNT_2_QF</v>
          </cell>
        </row>
        <row r="1181">
          <cell r="X1181" t="str">
            <v>VINCNT_2_WESTWD</v>
          </cell>
        </row>
        <row r="1182">
          <cell r="X1182" t="str">
            <v>VISTA_2_FCELL</v>
          </cell>
        </row>
        <row r="1183">
          <cell r="X1183" t="str">
            <v>VISTA_2_RIALTO</v>
          </cell>
        </row>
        <row r="1184">
          <cell r="X1184" t="str">
            <v>VISTA_6_QF</v>
          </cell>
        </row>
        <row r="1185">
          <cell r="X1185" t="str">
            <v>VLCNTR_6_VCSLR1</v>
          </cell>
        </row>
        <row r="1186">
          <cell r="X1186" t="str">
            <v>VLCNTR_6_VCSLR2</v>
          </cell>
        </row>
        <row r="1187">
          <cell r="X1187" t="str">
            <v>VLYHOM_7_SSJID</v>
          </cell>
        </row>
        <row r="1188">
          <cell r="X1188" t="str">
            <v>VOLTA_2_UNIT 1</v>
          </cell>
        </row>
        <row r="1189">
          <cell r="X1189" t="str">
            <v>VOLTA_2_UNIT 2</v>
          </cell>
        </row>
        <row r="1190">
          <cell r="X1190" t="str">
            <v>VOLTA_6_DIGHYD</v>
          </cell>
        </row>
        <row r="1191">
          <cell r="X1191" t="str">
            <v>VOLTA_7_BAILEY</v>
          </cell>
        </row>
        <row r="1192">
          <cell r="X1192" t="str">
            <v>VOLTA_7_QFUNTS</v>
          </cell>
        </row>
        <row r="1193">
          <cell r="X1193" t="str">
            <v>WADHAM_6_UNIT</v>
          </cell>
        </row>
        <row r="1194">
          <cell r="X1194" t="str">
            <v>WALCRK_2_CTG1</v>
          </cell>
        </row>
        <row r="1195">
          <cell r="X1195" t="str">
            <v>WALCRK_2_CTG2</v>
          </cell>
        </row>
        <row r="1196">
          <cell r="X1196" t="str">
            <v>WALCRK_2_CTG3</v>
          </cell>
        </row>
        <row r="1197">
          <cell r="X1197" t="str">
            <v>WALCRK_2_CTG4</v>
          </cell>
        </row>
        <row r="1198">
          <cell r="X1198" t="str">
            <v>WALCRK_2_CTG5</v>
          </cell>
        </row>
        <row r="1199">
          <cell r="X1199" t="str">
            <v>WALNUT_2_SOLAR</v>
          </cell>
        </row>
        <row r="1200">
          <cell r="X1200" t="str">
            <v>WALNUT_6_HILLGEN</v>
          </cell>
        </row>
        <row r="1201">
          <cell r="X1201" t="str">
            <v>WALNUT_7_WCOVCT</v>
          </cell>
        </row>
        <row r="1202">
          <cell r="X1202" t="str">
            <v>WALNUT_7_WCOVST</v>
          </cell>
        </row>
        <row r="1203">
          <cell r="X1203" t="str">
            <v>WARNE_2_UNIT</v>
          </cell>
        </row>
        <row r="1204">
          <cell r="X1204" t="str">
            <v>WARNE_2_UNIT 1</v>
          </cell>
        </row>
        <row r="1205">
          <cell r="X1205" t="str">
            <v>WARNE_2_UNIT 2</v>
          </cell>
        </row>
        <row r="1206">
          <cell r="X1206" t="str">
            <v>WAUKNA_1_SOLAR</v>
          </cell>
        </row>
        <row r="1207">
          <cell r="X1207" t="str">
            <v>WDFRDF_2_UNITS</v>
          </cell>
        </row>
        <row r="1208">
          <cell r="X1208" t="str">
            <v>WDLEAF_7_UNIT 1</v>
          </cell>
        </row>
        <row r="1209">
          <cell r="X1209" t="str">
            <v>WEBER_6_FORWRD</v>
          </cell>
        </row>
        <row r="1210">
          <cell r="X1210" t="str">
            <v>WESTPT_2_UNIT</v>
          </cell>
        </row>
        <row r="1211">
          <cell r="X1211" t="str">
            <v>WFRESN_1_SOLAR</v>
          </cell>
        </row>
        <row r="1212">
          <cell r="X1212" t="str">
            <v>WHEATL_6_LNDFIL</v>
          </cell>
        </row>
        <row r="1213">
          <cell r="X1213" t="str">
            <v>WHTWTR_1_WINDA1</v>
          </cell>
        </row>
        <row r="1214">
          <cell r="X1214" t="str">
            <v>WINAMD_6_UNIT 1</v>
          </cell>
        </row>
        <row r="1215">
          <cell r="X1215" t="str">
            <v>WINAMD_6_UNIT 2</v>
          </cell>
        </row>
        <row r="1216">
          <cell r="X1216" t="str">
            <v>WISE_1_UNIT 1</v>
          </cell>
        </row>
        <row r="1217">
          <cell r="X1217" t="str">
            <v>WISE_1_UNIT 2</v>
          </cell>
        </row>
        <row r="1218">
          <cell r="X1218" t="str">
            <v>WISHON_6_UNIT 1</v>
          </cell>
        </row>
        <row r="1219">
          <cell r="X1219" t="str">
            <v>WISHON_6_UNIT 2</v>
          </cell>
        </row>
        <row r="1220">
          <cell r="X1220" t="str">
            <v>WISHON_6_UNIT 3</v>
          </cell>
        </row>
        <row r="1221">
          <cell r="X1221" t="str">
            <v>WISHON_6_UNIT 4</v>
          </cell>
        </row>
        <row r="1222">
          <cell r="X1222" t="str">
            <v>WISHON_6_UNITS</v>
          </cell>
        </row>
        <row r="1223">
          <cell r="X1223" t="str">
            <v>WLLWCR_6_CEDRFL</v>
          </cell>
        </row>
        <row r="1224">
          <cell r="X1224" t="str">
            <v>WNDMAS_2_UNIT 1</v>
          </cell>
        </row>
        <row r="1225">
          <cell r="X1225" t="str">
            <v>WNDSTR_2_WIND</v>
          </cell>
        </row>
        <row r="1226">
          <cell r="X1226" t="str">
            <v>WNDSTR_2_WIND1</v>
          </cell>
        </row>
        <row r="1227">
          <cell r="X1227" t="str">
            <v>WNDSTR_2_WIND2</v>
          </cell>
        </row>
        <row r="1228">
          <cell r="X1228" t="str">
            <v>WOLFSK_1_UNITA1</v>
          </cell>
        </row>
        <row r="1229">
          <cell r="X1229" t="str">
            <v>WRGHTP_7_AMENGY</v>
          </cell>
        </row>
        <row r="1230">
          <cell r="X1230" t="str">
            <v>WSENGY_1_UNIT 1</v>
          </cell>
        </row>
        <row r="1231">
          <cell r="X1231" t="str">
            <v>YUBACT_1_SUNSWT</v>
          </cell>
        </row>
        <row r="1232">
          <cell r="X1232" t="str">
            <v>YUBACT_6_UNITA1</v>
          </cell>
        </row>
        <row r="1233">
          <cell r="X1233" t="str">
            <v>ZANKER_1_UNIT 1</v>
          </cell>
        </row>
        <row r="1234">
          <cell r="X1234" t="str">
            <v>ZANKER_1_UNIT 2</v>
          </cell>
        </row>
        <row r="1235">
          <cell r="X1235" t="str">
            <v>ZOND_6_UNIT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A_Entry_Form"/>
      <sheetName val="List_Data"/>
    </sheetNames>
    <sheetDataSet>
      <sheetData sheetId="0"/>
      <sheetData sheetId="1"/>
      <sheetData sheetId="2">
        <row r="2">
          <cell r="D2" t="str">
            <v>3PR - 3 Phases Renewable Energy</v>
          </cell>
        </row>
        <row r="3">
          <cell r="D3" t="str">
            <v>AGER - Agera Energy</v>
          </cell>
        </row>
        <row r="4">
          <cell r="D4" t="str">
            <v>APM - American PowerNet Management</v>
          </cell>
        </row>
        <row r="5">
          <cell r="D5" t="str">
            <v>AVCE - Apple Valley Clean Energy</v>
          </cell>
        </row>
        <row r="6">
          <cell r="D6" t="str">
            <v>CES - Calpine Energy Solutions</v>
          </cell>
        </row>
        <row r="7">
          <cell r="D7" t="str">
            <v>CPA - Calpine Power America</v>
          </cell>
        </row>
        <row r="8">
          <cell r="D8" t="str">
            <v>COBA - City of Baldwin Park</v>
          </cell>
        </row>
        <row r="9">
          <cell r="D9" t="str">
            <v>COCO - City of Commerce</v>
          </cell>
        </row>
        <row r="10">
          <cell r="D10" t="str">
            <v>COPA - City of Palmdale</v>
          </cell>
        </row>
        <row r="11">
          <cell r="D11" t="str">
            <v>COPO - City of Pomona</v>
          </cell>
        </row>
        <row r="12">
          <cell r="D12" t="str">
            <v>COHA - City of Hanford</v>
          </cell>
        </row>
        <row r="13">
          <cell r="D13" t="str">
            <v>LACC - Clean Power Alliance of Southern California</v>
          </cell>
        </row>
        <row r="14">
          <cell r="D14" t="str">
            <v>CPSF - CleanPowerSF</v>
          </cell>
        </row>
        <row r="15">
          <cell r="D15" t="str">
            <v>CEM1 - Commercial Energy of California</v>
          </cell>
        </row>
        <row r="16">
          <cell r="D16" t="str">
            <v>CNE - Constellation NewEnergy</v>
          </cell>
        </row>
        <row r="17">
          <cell r="D17" t="str">
            <v>DCE - Desert Community Energy</v>
          </cell>
        </row>
        <row r="18">
          <cell r="D18" t="str">
            <v>DEB - Direct Energy Business</v>
          </cell>
        </row>
        <row r="19">
          <cell r="D19" t="str">
            <v>DES - Direct Energy Services</v>
          </cell>
        </row>
        <row r="20">
          <cell r="D20" t="str">
            <v>EBCE - East Bay Community Energy</v>
          </cell>
        </row>
        <row r="21">
          <cell r="D21" t="str">
            <v>EIPS - EDF Trading</v>
          </cell>
        </row>
        <row r="22">
          <cell r="D22" t="str">
            <v>GECA - Gexa Energy California</v>
          </cell>
        </row>
        <row r="23">
          <cell r="D23" t="str">
            <v>CEI - Just Energy Solution</v>
          </cell>
        </row>
        <row r="24">
          <cell r="D24" t="str">
            <v>KCCP - King City Community Power</v>
          </cell>
        </row>
        <row r="25">
          <cell r="D25" t="str">
            <v>LCE - Lancaster Choice Energy</v>
          </cell>
        </row>
        <row r="26">
          <cell r="D26" t="str">
            <v>LPDE - Liberty Power Delaware</v>
          </cell>
        </row>
        <row r="27">
          <cell r="D27" t="str">
            <v>LPH - Liberty Power Holdings</v>
          </cell>
        </row>
        <row r="28">
          <cell r="D28" t="str">
            <v>MPG - Mansfield Power and Gas</v>
          </cell>
        </row>
        <row r="29">
          <cell r="D29" t="str">
            <v>MCE - Marin Clean Energy</v>
          </cell>
        </row>
        <row r="30">
          <cell r="D30" t="str">
            <v>MBCP - Monterey Bay Community Power Authority</v>
          </cell>
        </row>
        <row r="31">
          <cell r="D31" t="str">
            <v>PGE - Pacific Gas &amp; Electric</v>
          </cell>
        </row>
        <row r="32">
          <cell r="D32" t="str">
            <v>PALP - Palmco Power CA</v>
          </cell>
        </row>
        <row r="33">
          <cell r="D33" t="str">
            <v>PCEA - Peninsula Clean Energy Authority</v>
          </cell>
        </row>
        <row r="34">
          <cell r="D34" t="str">
            <v>PRIM - Pico Rivera Innovative Municipal Energy</v>
          </cell>
        </row>
        <row r="35">
          <cell r="D35" t="str">
            <v>PPG - Pilot Power Group</v>
          </cell>
        </row>
        <row r="36">
          <cell r="D36" t="str">
            <v>PION - Pioneer Community Energy</v>
          </cell>
        </row>
        <row r="37">
          <cell r="D37" t="str">
            <v>PRAX - Praxair Plainfield</v>
          </cell>
        </row>
        <row r="38">
          <cell r="D38" t="str">
            <v>RMEA - Rancho Mirage Energy Authority</v>
          </cell>
        </row>
        <row r="39">
          <cell r="D39" t="str">
            <v>RCEA - Redwood Coast Energy Authority</v>
          </cell>
        </row>
        <row r="40">
          <cell r="D40" t="str">
            <v>SDGE - San Diego Gas &amp; Electric</v>
          </cell>
        </row>
        <row r="41">
          <cell r="D41" t="str">
            <v>SJP - San Jacinto Power</v>
          </cell>
        </row>
        <row r="42">
          <cell r="D42" t="str">
            <v>SJCE - San Jose Clean Energy</v>
          </cell>
        </row>
        <row r="43">
          <cell r="D43" t="str">
            <v>SENA - Shell Energy North America</v>
          </cell>
        </row>
        <row r="44">
          <cell r="D44" t="str">
            <v>SVCE - Silicon Valley Clean Energy Authority</v>
          </cell>
        </row>
        <row r="45">
          <cell r="D45" t="str">
            <v>COSB - Solana Energy Alliance</v>
          </cell>
        </row>
        <row r="46">
          <cell r="D46" t="str">
            <v xml:space="preserve">SCP - Sonoma Clean Power Authority </v>
          </cell>
        </row>
        <row r="47">
          <cell r="D47" t="str">
            <v>SCE - Southern California Edison</v>
          </cell>
        </row>
        <row r="48">
          <cell r="D48" t="str">
            <v>TCEM - Tenaska California Energy Marketing</v>
          </cell>
        </row>
        <row r="49">
          <cell r="D49" t="str">
            <v>TPS - Tenaska Power Services</v>
          </cell>
        </row>
        <row r="50">
          <cell r="D50" t="str">
            <v>UCOP - The Regents of the University of California</v>
          </cell>
        </row>
        <row r="51">
          <cell r="D51" t="str">
            <v>TNG - Tiger Natural Gas</v>
          </cell>
        </row>
        <row r="52">
          <cell r="D52" t="str">
            <v>VCEA - Valley Clean Energy Alliance</v>
          </cell>
        </row>
        <row r="53">
          <cell r="D53" t="str">
            <v>WCES - Western Community Energy of Seven Cities</v>
          </cell>
        </row>
        <row r="54">
          <cell r="D54" t="str">
            <v>YEPE - YEP Energy</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19 NQC List"/>
      <sheetName val="2019 Other"/>
      <sheetName val="2019 Technology Factors"/>
      <sheetName val="Lists"/>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 val="Sheet1"/>
    </sheetNames>
    <sheetDataSet>
      <sheetData sheetId="0" refreshError="1"/>
      <sheetData sheetId="1" refreshError="1"/>
      <sheetData sheetId="2" refreshError="1"/>
      <sheetData sheetId="3">
        <row r="11">
          <cell r="B11" t="str">
            <v>CAISO System</v>
          </cell>
        </row>
        <row r="12">
          <cell r="B12" t="str">
            <v>Big Creek-Ventura</v>
          </cell>
        </row>
        <row r="13">
          <cell r="B13" t="str">
            <v>Bay Area</v>
          </cell>
        </row>
        <row r="14">
          <cell r="B14" t="str">
            <v>Fresno</v>
          </cell>
        </row>
        <row r="15">
          <cell r="B15" t="str">
            <v>Humboldt</v>
          </cell>
        </row>
        <row r="16">
          <cell r="B16" t="str">
            <v>Kern</v>
          </cell>
        </row>
        <row r="17">
          <cell r="B17" t="str">
            <v>LA Basin</v>
          </cell>
        </row>
        <row r="18">
          <cell r="B18" t="str">
            <v>NCNB</v>
          </cell>
        </row>
        <row r="19">
          <cell r="B19" t="str">
            <v>San Diego-IV</v>
          </cell>
        </row>
        <row r="20">
          <cell r="B20" t="str">
            <v>Sierra</v>
          </cell>
        </row>
        <row r="21">
          <cell r="B21" t="str">
            <v>Stockton</v>
          </cell>
        </row>
        <row r="28">
          <cell r="B28" t="str">
            <v>North</v>
          </cell>
        </row>
        <row r="29">
          <cell r="B29" t="str">
            <v>South</v>
          </cell>
        </row>
        <row r="36">
          <cell r="B36" t="str">
            <v>Yes</v>
          </cell>
        </row>
        <row r="37">
          <cell r="B37" t="str">
            <v>No</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s>
    <sheetDataSet>
      <sheetData sheetId="0" refreshError="1"/>
      <sheetData sheetId="1" refreshError="1"/>
      <sheetData sheetId="2" refreshError="1"/>
      <sheetData sheetId="3">
        <row r="11">
          <cell r="B11" t="str">
            <v>CAISO System</v>
          </cell>
        </row>
        <row r="12">
          <cell r="B12" t="str">
            <v>Big Creek-Ventura</v>
          </cell>
        </row>
        <row r="13">
          <cell r="B13" t="str">
            <v>Bay Area</v>
          </cell>
        </row>
        <row r="14">
          <cell r="B14" t="str">
            <v>Fresno</v>
          </cell>
        </row>
        <row r="15">
          <cell r="B15" t="str">
            <v>Humboldt</v>
          </cell>
        </row>
        <row r="16">
          <cell r="B16" t="str">
            <v>Kern</v>
          </cell>
        </row>
        <row r="17">
          <cell r="B17" t="str">
            <v>LA Basin</v>
          </cell>
        </row>
        <row r="18">
          <cell r="B18" t="str">
            <v>NCNB</v>
          </cell>
        </row>
        <row r="19">
          <cell r="B19" t="str">
            <v>San Diego-IV</v>
          </cell>
        </row>
        <row r="20">
          <cell r="B20" t="str">
            <v>Sierra</v>
          </cell>
        </row>
        <row r="21">
          <cell r="B21" t="str">
            <v>Stockton</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Info"/>
      <sheetName val="RA Capacity"/>
      <sheetName val="Lists"/>
      <sheetName val="Sheet1"/>
      <sheetName val="Other"/>
      <sheetName val="Resources"/>
      <sheetName val="Flexible RA Capacity"/>
      <sheetName val="PRM For Annual RA"/>
    </sheetNames>
    <sheetDataSet>
      <sheetData sheetId="0"/>
      <sheetData sheetId="1"/>
      <sheetData sheetId="2">
        <row r="6">
          <cell r="A6" t="str">
            <v>D</v>
          </cell>
        </row>
        <row r="7">
          <cell r="A7" t="str">
            <v>S</v>
          </cell>
        </row>
        <row r="8">
          <cell r="A8" t="str">
            <v>N</v>
          </cell>
        </row>
      </sheetData>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ertification"/>
      <sheetName val="ID and Local Area"/>
      <sheetName val="LSE Allocations"/>
      <sheetName val=" Summary"/>
      <sheetName val="I_Local_Res"/>
      <sheetName val="II_Addnl Local Resource List"/>
      <sheetName val="III_Committed Flexible_res"/>
      <sheetName val="2018 EFC"/>
    </sheetNames>
    <sheetDataSet>
      <sheetData sheetId="0" refreshError="1"/>
      <sheetData sheetId="1" refreshError="1"/>
      <sheetData sheetId="2">
        <row r="2">
          <cell r="A2" t="str">
            <v xml:space="preserve"> </v>
          </cell>
        </row>
        <row r="3">
          <cell r="A3" t="str">
            <v>7STDRD_1_SOLAR1</v>
          </cell>
        </row>
        <row r="4">
          <cell r="A4" t="str">
            <v>ACACIA_6_SOLAR</v>
          </cell>
        </row>
        <row r="5">
          <cell r="A5" t="str">
            <v>ADERA_1_SOLAR1</v>
          </cell>
        </row>
        <row r="6">
          <cell r="A6" t="str">
            <v>ADLIN_1_UNITS</v>
          </cell>
        </row>
        <row r="7">
          <cell r="A7" t="str">
            <v>ADMEST_6_SOLAR</v>
          </cell>
        </row>
        <row r="8">
          <cell r="A8" t="str">
            <v>ADOBEE_1_SOLAR</v>
          </cell>
        </row>
        <row r="9">
          <cell r="A9" t="str">
            <v>AGRICO_6_PL3N5</v>
          </cell>
        </row>
        <row r="10">
          <cell r="A10" t="str">
            <v>AGRICO_7_UNIT</v>
          </cell>
        </row>
        <row r="11">
          <cell r="A11" t="str">
            <v>AGUCAL_5_SOLAR1</v>
          </cell>
        </row>
        <row r="12">
          <cell r="A12" t="str">
            <v>ALAMIT_7_UNIT 1</v>
          </cell>
        </row>
        <row r="13">
          <cell r="A13" t="str">
            <v>ALAMIT_7_UNIT 2</v>
          </cell>
        </row>
        <row r="14">
          <cell r="A14" t="str">
            <v>ALAMIT_7_UNIT 3</v>
          </cell>
        </row>
        <row r="15">
          <cell r="A15" t="str">
            <v>ALAMIT_7_UNIT 4</v>
          </cell>
        </row>
        <row r="16">
          <cell r="A16" t="str">
            <v>ALAMIT_7_UNIT 5</v>
          </cell>
        </row>
        <row r="17">
          <cell r="A17" t="str">
            <v>ALAMIT_7_UNIT 6</v>
          </cell>
        </row>
        <row r="18">
          <cell r="A18" t="str">
            <v>ALAMO_6_UNIT</v>
          </cell>
        </row>
        <row r="19">
          <cell r="A19" t="str">
            <v>ALLGNY_6_HYDRO1</v>
          </cell>
        </row>
        <row r="20">
          <cell r="A20" t="str">
            <v>ALMEGT_1_UNIT 1</v>
          </cell>
        </row>
        <row r="21">
          <cell r="A21" t="str">
            <v>ALMEGT_1_UNIT 2</v>
          </cell>
        </row>
        <row r="22">
          <cell r="A22" t="str">
            <v>ALPSLR_1_NTHSLR</v>
          </cell>
          <cell r="F22" t="str">
            <v>RA Contract</v>
          </cell>
        </row>
        <row r="23">
          <cell r="A23" t="str">
            <v>ALPSLR_1_SPSSLR</v>
          </cell>
          <cell r="F23" t="str">
            <v>Wraparound</v>
          </cell>
        </row>
        <row r="24">
          <cell r="A24" t="str">
            <v>ALT6DN_2_WIND7</v>
          </cell>
        </row>
        <row r="25">
          <cell r="A25" t="str">
            <v>ALT6DS_2_WIND9</v>
          </cell>
        </row>
        <row r="26">
          <cell r="A26" t="str">
            <v>ALTA3A_2_CPCE4</v>
          </cell>
        </row>
        <row r="27">
          <cell r="A27" t="str">
            <v>ALTA3A_2_CPCE5</v>
          </cell>
        </row>
        <row r="28">
          <cell r="A28" t="str">
            <v>ALTA3A_2_CPCE8</v>
          </cell>
        </row>
        <row r="29">
          <cell r="A29" t="str">
            <v>ALTA4A_2_CPCW1</v>
          </cell>
        </row>
        <row r="30">
          <cell r="A30" t="str">
            <v>ALTA4B_2_CPCW2</v>
          </cell>
        </row>
        <row r="31">
          <cell r="A31" t="str">
            <v>ALTA4B_2_CPCW3</v>
          </cell>
        </row>
        <row r="32">
          <cell r="A32" t="str">
            <v>ALTA4B_2_CPCW6</v>
          </cell>
        </row>
        <row r="33">
          <cell r="A33" t="str">
            <v>ALTA6B_2_WIND11</v>
          </cell>
        </row>
        <row r="34">
          <cell r="A34" t="str">
            <v>ALTA6E_2_WIND10</v>
          </cell>
        </row>
        <row r="35">
          <cell r="A35" t="str">
            <v>ALTWD_1_QF</v>
          </cell>
        </row>
        <row r="36">
          <cell r="A36" t="str">
            <v>ANAHM_2_CANYN1</v>
          </cell>
        </row>
        <row r="37">
          <cell r="A37" t="str">
            <v>ANAHM_2_CANYN2</v>
          </cell>
        </row>
        <row r="38">
          <cell r="A38" t="str">
            <v>ANAHM_2_CANYN3</v>
          </cell>
        </row>
        <row r="39">
          <cell r="A39" t="str">
            <v>ANAHM_2_CANYN4</v>
          </cell>
        </row>
        <row r="40">
          <cell r="A40" t="str">
            <v>ANAHM_7_CT</v>
          </cell>
        </row>
        <row r="41">
          <cell r="A41" t="str">
            <v>ANTLPE_2_QF</v>
          </cell>
        </row>
        <row r="42">
          <cell r="A42" t="str">
            <v>APLHIL_1_SLABCK</v>
          </cell>
        </row>
        <row r="43">
          <cell r="A43" t="str">
            <v>ARBWD_6_QF</v>
          </cell>
        </row>
        <row r="44">
          <cell r="A44" t="str">
            <v>ARCOGN_2_UNITS</v>
          </cell>
        </row>
        <row r="45">
          <cell r="A45" t="str">
            <v>ARVINN_6_ORION1</v>
          </cell>
        </row>
        <row r="46">
          <cell r="A46" t="str">
            <v>ARVINN_6_ORION2</v>
          </cell>
        </row>
        <row r="47">
          <cell r="A47" t="str">
            <v>ASTORA_2_SOLAR1</v>
          </cell>
        </row>
        <row r="48">
          <cell r="A48" t="str">
            <v>ASTORA_2_SOLAR2</v>
          </cell>
        </row>
        <row r="49">
          <cell r="A49" t="str">
            <v>ATWEL2_1_SOLAR1</v>
          </cell>
        </row>
        <row r="50">
          <cell r="A50" t="str">
            <v>ATWELL_1_SOLAR</v>
          </cell>
        </row>
        <row r="51">
          <cell r="A51" t="str">
            <v>AVENAL_6_AVPARK</v>
          </cell>
        </row>
        <row r="52">
          <cell r="A52" t="str">
            <v>AVENAL_6_AVSLR1</v>
          </cell>
        </row>
        <row r="53">
          <cell r="A53" t="str">
            <v>AVENAL_6_AVSLR2</v>
          </cell>
        </row>
        <row r="54">
          <cell r="A54" t="str">
            <v>AVENAL_6_SANDDG</v>
          </cell>
        </row>
        <row r="55">
          <cell r="A55" t="str">
            <v>AVENAL_6_SUNCTY</v>
          </cell>
        </row>
        <row r="56">
          <cell r="A56" t="str">
            <v>AVSOLR_2_SOLAR</v>
          </cell>
        </row>
        <row r="57">
          <cell r="A57" t="str">
            <v>BALCHS_7_UNIT 1</v>
          </cell>
        </row>
        <row r="58">
          <cell r="A58" t="str">
            <v>BALCHS_7_UNIT 2</v>
          </cell>
        </row>
        <row r="59">
          <cell r="A59" t="str">
            <v>BALCHS_7_UNIT 3</v>
          </cell>
        </row>
        <row r="60">
          <cell r="A60" t="str">
            <v>BANGOR_6_HYDRO</v>
          </cell>
        </row>
        <row r="61">
          <cell r="A61" t="str">
            <v>BANKPP_2_NSPIN</v>
          </cell>
        </row>
        <row r="62">
          <cell r="A62" t="str">
            <v>BARRE_2_QF</v>
          </cell>
        </row>
        <row r="63">
          <cell r="A63" t="str">
            <v>BARRE_6_PEAKER</v>
          </cell>
        </row>
        <row r="64">
          <cell r="A64" t="str">
            <v>BASICE_2_UNITS</v>
          </cell>
        </row>
        <row r="65">
          <cell r="A65" t="str">
            <v>BDGRCK_1_UNITS</v>
          </cell>
        </row>
        <row r="66">
          <cell r="A66" t="str">
            <v>BEARDS_7_UNIT 1</v>
          </cell>
        </row>
        <row r="67">
          <cell r="A67" t="str">
            <v>BEARMT_1_UNIT</v>
          </cell>
        </row>
        <row r="68">
          <cell r="A68" t="str">
            <v>BELDEN_7_UNIT 1</v>
          </cell>
        </row>
        <row r="69">
          <cell r="A69" t="str">
            <v>BIGCRK_2_EXESWD</v>
          </cell>
        </row>
        <row r="70">
          <cell r="A70" t="str">
            <v>BIGCRK_7_DAM7</v>
          </cell>
        </row>
        <row r="71">
          <cell r="A71" t="str">
            <v>BIGCRK_7_MAMRES</v>
          </cell>
        </row>
        <row r="72">
          <cell r="A72" t="str">
            <v>BIGSKY_2_SOLAR1</v>
          </cell>
        </row>
        <row r="73">
          <cell r="A73" t="str">
            <v>BIGSKY_2_SOLAR2</v>
          </cell>
        </row>
        <row r="74">
          <cell r="A74" t="str">
            <v>BIGSKY_2_SOLAR3</v>
          </cell>
        </row>
        <row r="75">
          <cell r="A75" t="str">
            <v>BIGSKY_2_SOLAR4</v>
          </cell>
        </row>
        <row r="76">
          <cell r="A76" t="str">
            <v>BIGSKY_2_SOLAR5</v>
          </cell>
        </row>
        <row r="77">
          <cell r="A77" t="str">
            <v>BIGSKY_2_SOLAR6</v>
          </cell>
        </row>
        <row r="78">
          <cell r="A78" t="str">
            <v>BIGSKY_2_SOLAR7</v>
          </cell>
        </row>
        <row r="79">
          <cell r="A79" t="str">
            <v>BIOMAS_1_UNIT 1</v>
          </cell>
        </row>
        <row r="80">
          <cell r="A80" t="str">
            <v>BISHOP_1_ALAMO</v>
          </cell>
        </row>
        <row r="81">
          <cell r="A81" t="str">
            <v>BISHOP_1_UNITS</v>
          </cell>
        </row>
        <row r="82">
          <cell r="A82" t="str">
            <v>BKRFLD_2_SOLAR1</v>
          </cell>
        </row>
        <row r="83">
          <cell r="A83" t="str">
            <v>BLACK_7_UNIT 1</v>
          </cell>
        </row>
        <row r="84">
          <cell r="A84" t="str">
            <v>BLACK_7_UNIT 2</v>
          </cell>
        </row>
        <row r="85">
          <cell r="A85" t="str">
            <v>BLAST_1_WIND</v>
          </cell>
        </row>
        <row r="86">
          <cell r="A86" t="str">
            <v>BLCKBT_2_STONEY</v>
          </cell>
        </row>
        <row r="87">
          <cell r="A87" t="str">
            <v>BLCKWL_6_SOLAR1</v>
          </cell>
        </row>
        <row r="88">
          <cell r="A88" t="str">
            <v>BLKCRK_2_SOLAR1</v>
          </cell>
        </row>
        <row r="89">
          <cell r="A89" t="str">
            <v>BLM_2_UNITS</v>
          </cell>
        </row>
        <row r="90">
          <cell r="A90" t="str">
            <v>BLYTHE_1_SOLAR1</v>
          </cell>
        </row>
        <row r="91">
          <cell r="A91" t="str">
            <v>BLYTHE_1_SOLAR2</v>
          </cell>
        </row>
        <row r="92">
          <cell r="A92" t="str">
            <v>BNNIEN_7_ALTAPH</v>
          </cell>
        </row>
        <row r="93">
          <cell r="A93" t="str">
            <v>BOGUE_1_UNITA1</v>
          </cell>
        </row>
        <row r="94">
          <cell r="A94" t="str">
            <v>BORDER_6_UNITA1</v>
          </cell>
        </row>
        <row r="95">
          <cell r="A95" t="str">
            <v>BOWMN_6_HYDRO</v>
          </cell>
        </row>
        <row r="96">
          <cell r="A96" t="str">
            <v>BOWMN_6_UNIT</v>
          </cell>
        </row>
        <row r="97">
          <cell r="A97" t="str">
            <v>BRDGVL_7_BAKER</v>
          </cell>
        </row>
        <row r="98">
          <cell r="A98" t="str">
            <v>BRDSLD_2_HIWIND</v>
          </cell>
        </row>
        <row r="99">
          <cell r="A99" t="str">
            <v>BRDSLD_2_MTZUM2</v>
          </cell>
        </row>
        <row r="100">
          <cell r="A100" t="str">
            <v>BRDSLD_2_MTZUMA</v>
          </cell>
        </row>
        <row r="101">
          <cell r="A101" t="str">
            <v>BRDSLD_2_SHILO1</v>
          </cell>
        </row>
        <row r="102">
          <cell r="A102" t="str">
            <v>BRDSLD_2_SHILO2</v>
          </cell>
        </row>
        <row r="103">
          <cell r="A103" t="str">
            <v>BRDSLD_2_SHLO3A</v>
          </cell>
        </row>
        <row r="104">
          <cell r="A104" t="str">
            <v>BRDSLD_2_SHLO3B</v>
          </cell>
        </row>
        <row r="105">
          <cell r="A105" t="str">
            <v>BREGGO_6_DEGRSL</v>
          </cell>
        </row>
        <row r="106">
          <cell r="A106" t="str">
            <v>BREGGO_6_SOLAR</v>
          </cell>
        </row>
        <row r="107">
          <cell r="A107" t="str">
            <v>BRODIE_2_WIND</v>
          </cell>
        </row>
        <row r="108">
          <cell r="A108" t="str">
            <v>BUCKBL_2_PL1X3</v>
          </cell>
        </row>
        <row r="109">
          <cell r="A109" t="str">
            <v>BUCKCK_2_HYDRO</v>
          </cell>
        </row>
        <row r="110">
          <cell r="A110" t="str">
            <v>BUCKCK_7_OAKFLT</v>
          </cell>
        </row>
        <row r="111">
          <cell r="A111" t="str">
            <v>BUCKCK_7_PL1X2</v>
          </cell>
        </row>
        <row r="112">
          <cell r="A112" t="str">
            <v>BUCKWD_1_NPALM1</v>
          </cell>
        </row>
        <row r="113">
          <cell r="A113" t="str">
            <v>BUCKWD_1_QF</v>
          </cell>
        </row>
        <row r="114">
          <cell r="A114" t="str">
            <v>BUCKWD_7_WINTCV</v>
          </cell>
        </row>
        <row r="115">
          <cell r="A115" t="str">
            <v>BURNYF_2_UNIT 1</v>
          </cell>
        </row>
        <row r="116">
          <cell r="A116" t="str">
            <v>BUTTVL_7_UNIT 1</v>
          </cell>
        </row>
        <row r="117">
          <cell r="A117" t="str">
            <v>CABZON_1_WINDA1</v>
          </cell>
        </row>
        <row r="118">
          <cell r="A118" t="str">
            <v>CALFTN_2_SOLAR</v>
          </cell>
        </row>
        <row r="119">
          <cell r="A119" t="str">
            <v>CALGEN_1_UNITS</v>
          </cell>
        </row>
        <row r="120">
          <cell r="A120" t="str">
            <v>CALPIN_1_AGNEW</v>
          </cell>
        </row>
        <row r="121">
          <cell r="A121" t="str">
            <v>CAMCHE_1_PL1X3</v>
          </cell>
        </row>
        <row r="122">
          <cell r="A122" t="str">
            <v>CAMLOT_2_SOLAR1</v>
          </cell>
        </row>
        <row r="123">
          <cell r="A123" t="str">
            <v>CAMLOT_2_SOLAR2</v>
          </cell>
        </row>
        <row r="124">
          <cell r="A124" t="str">
            <v>CAMPFW_7_FARWST</v>
          </cell>
        </row>
        <row r="125">
          <cell r="A125" t="str">
            <v>CANTUA_1_SOLAR</v>
          </cell>
        </row>
        <row r="126">
          <cell r="A126" t="str">
            <v>CAPMAD_1_UNIT 1</v>
          </cell>
        </row>
        <row r="127">
          <cell r="A127" t="str">
            <v>CAPWD_1_QF</v>
          </cell>
        </row>
        <row r="128">
          <cell r="A128" t="str">
            <v>CARBOU_7_PL2X3</v>
          </cell>
        </row>
        <row r="129">
          <cell r="A129" t="str">
            <v>CARBOU_7_PL4X5</v>
          </cell>
        </row>
        <row r="130">
          <cell r="A130" t="str">
            <v>CARBOU_7_UNIT 1</v>
          </cell>
        </row>
        <row r="131">
          <cell r="A131" t="str">
            <v>CATLNA_2_SOLAR</v>
          </cell>
        </row>
        <row r="132">
          <cell r="A132" t="str">
            <v>CATLNA_2_SOLAR2</v>
          </cell>
        </row>
        <row r="133">
          <cell r="A133" t="str">
            <v>CAVLSR_2_BSOLAR</v>
          </cell>
        </row>
        <row r="134">
          <cell r="A134" t="str">
            <v>CAVLSR_2_RSOLAR</v>
          </cell>
        </row>
        <row r="135">
          <cell r="A135" t="str">
            <v>CAYTNO_2_VASCO</v>
          </cell>
        </row>
        <row r="136">
          <cell r="A136" t="str">
            <v>CBRLLO_6_PLSTP1</v>
          </cell>
        </row>
        <row r="137">
          <cell r="A137" t="str">
            <v>CCRITA_7_RPPCHF</v>
          </cell>
        </row>
        <row r="138">
          <cell r="A138" t="str">
            <v>CDWR07_2_GEN</v>
          </cell>
        </row>
        <row r="139">
          <cell r="A139" t="str">
            <v>CEDRCK_6_UNIT</v>
          </cell>
        </row>
        <row r="140">
          <cell r="A140" t="str">
            <v>CEDUCR_2_SOLAR1</v>
          </cell>
        </row>
        <row r="141">
          <cell r="A141" t="str">
            <v>CEDUCR_2_SOLAR2</v>
          </cell>
        </row>
        <row r="142">
          <cell r="A142" t="str">
            <v>CEDUCR_2_SOLAR3</v>
          </cell>
        </row>
        <row r="143">
          <cell r="A143" t="str">
            <v>CEDUCR_2_SOLAR4</v>
          </cell>
        </row>
        <row r="144">
          <cell r="A144" t="str">
            <v>CENTER_2_QF</v>
          </cell>
        </row>
        <row r="145">
          <cell r="A145" t="str">
            <v>CENTER_2_RHONDO</v>
          </cell>
        </row>
        <row r="146">
          <cell r="A146" t="str">
            <v>CENTER_2_SOLAR1</v>
          </cell>
        </row>
        <row r="147">
          <cell r="A147" t="str">
            <v>CENTER_6_PEAKER</v>
          </cell>
        </row>
        <row r="148">
          <cell r="A148" t="str">
            <v>CENTRY_6_PL1X4</v>
          </cell>
        </row>
        <row r="149">
          <cell r="A149" t="str">
            <v>CHALK_1_UNIT</v>
          </cell>
        </row>
        <row r="150">
          <cell r="A150" t="str">
            <v>CHEVCD_6_UNIT</v>
          </cell>
        </row>
        <row r="151">
          <cell r="A151" t="str">
            <v>CHEVCO_6_UNIT 1</v>
          </cell>
        </row>
        <row r="152">
          <cell r="A152" t="str">
            <v>CHEVCO_6_UNIT 2</v>
          </cell>
        </row>
        <row r="153">
          <cell r="A153" t="str">
            <v>CHEVCY_1_UNIT</v>
          </cell>
        </row>
        <row r="154">
          <cell r="A154" t="str">
            <v>CHEVMN_2_UNITS</v>
          </cell>
        </row>
        <row r="155">
          <cell r="A155" t="str">
            <v>CHICPK_7_UNIT 1</v>
          </cell>
        </row>
        <row r="156">
          <cell r="A156" t="str">
            <v>CHILLS_1_SYCENG</v>
          </cell>
        </row>
        <row r="157">
          <cell r="A157" t="str">
            <v>CHILLS_7_UNITA1</v>
          </cell>
        </row>
        <row r="158">
          <cell r="A158" t="str">
            <v>CHINO_2_APEBT1</v>
          </cell>
        </row>
        <row r="159">
          <cell r="A159" t="str">
            <v>CHINO_2_JURUPA</v>
          </cell>
        </row>
        <row r="160">
          <cell r="A160" t="str">
            <v>CHINO_2_QF</v>
          </cell>
        </row>
        <row r="161">
          <cell r="A161" t="str">
            <v>CHINO_2_SASOLR</v>
          </cell>
        </row>
        <row r="162">
          <cell r="A162" t="str">
            <v>CHINO_2_SOLAR</v>
          </cell>
        </row>
        <row r="163">
          <cell r="A163" t="str">
            <v>CHINO_2_SOLAR2</v>
          </cell>
        </row>
        <row r="164">
          <cell r="A164" t="str">
            <v>CHINO_6_CIMGEN</v>
          </cell>
        </row>
        <row r="165">
          <cell r="A165" t="str">
            <v>CHINO_6_SMPPAP</v>
          </cell>
        </row>
        <row r="166">
          <cell r="A166" t="str">
            <v>CHINO_7_MILIKN</v>
          </cell>
        </row>
        <row r="167">
          <cell r="A167" t="str">
            <v>CHWCHL_1_BIOMAS</v>
          </cell>
        </row>
        <row r="168">
          <cell r="A168" t="str">
            <v>CHWCHL_1_UNIT</v>
          </cell>
        </row>
        <row r="169">
          <cell r="A169" t="str">
            <v>CLOVDL_1_SOLAR</v>
          </cell>
        </row>
        <row r="170">
          <cell r="A170" t="str">
            <v>CLOVER_2_UNIT</v>
          </cell>
        </row>
        <row r="171">
          <cell r="A171" t="str">
            <v>CLRKRD_6_LIMESD</v>
          </cell>
        </row>
        <row r="172">
          <cell r="A172" t="str">
            <v>CLRMTK_1_QF</v>
          </cell>
        </row>
        <row r="173">
          <cell r="A173" t="str">
            <v>CNTNLA_2_SOLAR1</v>
          </cell>
        </row>
        <row r="174">
          <cell r="A174" t="str">
            <v>CNTNLA_2_SOLAR2</v>
          </cell>
        </row>
        <row r="175">
          <cell r="A175" t="str">
            <v>CNTRVL_6_UNIT</v>
          </cell>
        </row>
        <row r="176">
          <cell r="A176" t="str">
            <v>COCOPP_2_CTG1</v>
          </cell>
        </row>
        <row r="177">
          <cell r="A177" t="str">
            <v>COCOPP_2_CTG2</v>
          </cell>
        </row>
        <row r="178">
          <cell r="A178" t="str">
            <v>COCOPP_2_CTG3</v>
          </cell>
        </row>
        <row r="179">
          <cell r="A179" t="str">
            <v>COCOPP_2_CTG4</v>
          </cell>
        </row>
        <row r="180">
          <cell r="A180" t="str">
            <v>COCOSB_6_SOLAR</v>
          </cell>
        </row>
        <row r="181">
          <cell r="A181" t="str">
            <v>COGNAT_1_UNIT</v>
          </cell>
        </row>
        <row r="182">
          <cell r="A182" t="str">
            <v>COLEMN_2_UNIT</v>
          </cell>
        </row>
        <row r="183">
          <cell r="A183" t="str">
            <v>COLGAT_7_UNIT 1</v>
          </cell>
        </row>
        <row r="184">
          <cell r="A184" t="str">
            <v>COLGAT_7_UNIT 2</v>
          </cell>
        </row>
        <row r="185">
          <cell r="A185" t="str">
            <v>COLTON_6_AGUAM1</v>
          </cell>
        </row>
        <row r="186">
          <cell r="A186" t="str">
            <v>COLUSA_2_PL1X3</v>
          </cell>
        </row>
        <row r="187">
          <cell r="A187" t="str">
            <v>COLVIL_7_PL1X2</v>
          </cell>
        </row>
        <row r="188">
          <cell r="A188" t="str">
            <v>CONTAN_1_UNIT</v>
          </cell>
        </row>
        <row r="189">
          <cell r="A189" t="str">
            <v>CONTRL_1_CASAD1</v>
          </cell>
        </row>
        <row r="190">
          <cell r="A190" t="str">
            <v>CONTRL_1_CASAD3</v>
          </cell>
        </row>
        <row r="191">
          <cell r="A191" t="str">
            <v>CONTRL_1_LUNDY</v>
          </cell>
        </row>
        <row r="192">
          <cell r="A192" t="str">
            <v>CONTRL_1_OXBOW</v>
          </cell>
        </row>
        <row r="193">
          <cell r="A193" t="str">
            <v>CONTRL_1_POOLE</v>
          </cell>
        </row>
        <row r="194">
          <cell r="A194" t="str">
            <v>CONTRL_1_QF</v>
          </cell>
        </row>
        <row r="195">
          <cell r="A195" t="str">
            <v>CONTRL_1_RUSHCK</v>
          </cell>
        </row>
        <row r="196">
          <cell r="A196" t="str">
            <v>COPMT2_2_SOLAR2</v>
          </cell>
        </row>
        <row r="197">
          <cell r="A197" t="str">
            <v>COPMT4_2_SOLAR4</v>
          </cell>
        </row>
        <row r="198">
          <cell r="A198" t="str">
            <v>COPMTN_2_CM10</v>
          </cell>
        </row>
        <row r="199">
          <cell r="A199" t="str">
            <v>COPMTN_2_SOLAR1</v>
          </cell>
        </row>
        <row r="200">
          <cell r="A200" t="str">
            <v>CORCAN_1_SOLAR1</v>
          </cell>
        </row>
        <row r="201">
          <cell r="A201" t="str">
            <v>CORCAN_1_SOLAR2</v>
          </cell>
        </row>
        <row r="202">
          <cell r="A202" t="str">
            <v>CORONS_2_SOLAR</v>
          </cell>
        </row>
        <row r="203">
          <cell r="A203" t="str">
            <v>CORONS_6_CLRWTR</v>
          </cell>
        </row>
        <row r="204">
          <cell r="A204" t="str">
            <v>CORRAL_6_SJOAQN</v>
          </cell>
        </row>
        <row r="205">
          <cell r="A205" t="str">
            <v>COTTLE_2_FRNKNH</v>
          </cell>
        </row>
        <row r="206">
          <cell r="A206" t="str">
            <v>COVERD_2_HCKHY1</v>
          </cell>
        </row>
        <row r="207">
          <cell r="A207" t="str">
            <v>COVERD_2_MCKHY1</v>
          </cell>
        </row>
        <row r="208">
          <cell r="A208" t="str">
            <v>COVERD_2_QFUNTS</v>
          </cell>
        </row>
        <row r="209">
          <cell r="A209" t="str">
            <v>COVERD_2_RCKHY1</v>
          </cell>
        </row>
        <row r="210">
          <cell r="A210" t="str">
            <v>COWCRK_2_UNIT</v>
          </cell>
        </row>
        <row r="211">
          <cell r="A211" t="str">
            <v>CPSTNO_7_PRMADS</v>
          </cell>
        </row>
        <row r="212">
          <cell r="A212" t="str">
            <v>CPVERD_2_SOLAR</v>
          </cell>
        </row>
        <row r="213">
          <cell r="A213" t="str">
            <v>CRELMN_6_RAMON1</v>
          </cell>
        </row>
        <row r="214">
          <cell r="A214" t="str">
            <v>CRELMN_6_RAMON2</v>
          </cell>
        </row>
        <row r="215">
          <cell r="A215" t="str">
            <v>CRESSY_1_PARKER</v>
          </cell>
        </row>
        <row r="216">
          <cell r="A216" t="str">
            <v>CRESTA_7_PL1X2</v>
          </cell>
        </row>
        <row r="217">
          <cell r="A217" t="str">
            <v>CRNEVL_6_CRNVA</v>
          </cell>
        </row>
        <row r="218">
          <cell r="A218" t="str">
            <v>CRNEVL_6_SJQN 2</v>
          </cell>
        </row>
        <row r="219">
          <cell r="A219" t="str">
            <v>CRNEVL_6_SJQN 3</v>
          </cell>
        </row>
        <row r="220">
          <cell r="A220" t="str">
            <v>CROKET_7_UNIT</v>
          </cell>
        </row>
        <row r="221">
          <cell r="A221" t="str">
            <v>CRSTWD_6_KUMYAY</v>
          </cell>
        </row>
        <row r="222">
          <cell r="A222" t="str">
            <v>CRWCKS_1_SOLAR1</v>
          </cell>
        </row>
        <row r="223">
          <cell r="A223" t="str">
            <v>CSCCOG_1_UNIT 1</v>
          </cell>
        </row>
        <row r="224">
          <cell r="A224" t="str">
            <v>CSCGNR_1_UNIT 1</v>
          </cell>
        </row>
        <row r="225">
          <cell r="A225" t="str">
            <v>CSCGNR_1_UNIT 2</v>
          </cell>
        </row>
        <row r="226">
          <cell r="A226" t="str">
            <v>CSLR4S_2_SOLAR</v>
          </cell>
        </row>
        <row r="227">
          <cell r="A227" t="str">
            <v>CSTOGA_6_LNDFIL</v>
          </cell>
        </row>
        <row r="228">
          <cell r="A228" t="str">
            <v>CSTRVL_7_PL1X2</v>
          </cell>
        </row>
        <row r="229">
          <cell r="A229" t="str">
            <v>CSTRVL_7_QFUNTS</v>
          </cell>
        </row>
        <row r="230">
          <cell r="A230" t="str">
            <v>CTNWDP_1_QF</v>
          </cell>
        </row>
        <row r="231">
          <cell r="A231" t="str">
            <v>CUMBIA_1_SOLAR</v>
          </cell>
        </row>
        <row r="232">
          <cell r="A232" t="str">
            <v>CURTIS_1_CANLCK</v>
          </cell>
        </row>
        <row r="233">
          <cell r="A233" t="str">
            <v>CURTIS_1_FARFLD</v>
          </cell>
        </row>
        <row r="234">
          <cell r="A234" t="str">
            <v>DAVIS_1_SOLAR1</v>
          </cell>
        </row>
        <row r="235">
          <cell r="A235" t="str">
            <v>DAVIS_1_SOLAR2</v>
          </cell>
        </row>
        <row r="236">
          <cell r="A236" t="str">
            <v>DAVIS_7_MNMETH</v>
          </cell>
        </row>
        <row r="237">
          <cell r="A237" t="str">
            <v>DEADCK_1_UNIT</v>
          </cell>
        </row>
        <row r="238">
          <cell r="A238" t="str">
            <v>DEERCR_6_UNIT 1</v>
          </cell>
        </row>
        <row r="239">
          <cell r="A239" t="str">
            <v>DELAMO_2_SOLAR1</v>
          </cell>
        </row>
        <row r="240">
          <cell r="A240" t="str">
            <v>DELAMO_2_SOLAR2</v>
          </cell>
        </row>
        <row r="241">
          <cell r="A241" t="str">
            <v>DELAMO_2_SOLAR3</v>
          </cell>
        </row>
        <row r="242">
          <cell r="A242" t="str">
            <v>DELAMO_2_SOLAR4</v>
          </cell>
        </row>
        <row r="243">
          <cell r="A243" t="str">
            <v>DELAMO_2_SOLAR5</v>
          </cell>
        </row>
        <row r="244">
          <cell r="A244" t="str">
            <v>DELAMO_2_SOLAR6</v>
          </cell>
        </row>
        <row r="245">
          <cell r="A245" t="str">
            <v>DELAMO_2_SOLRC1</v>
          </cell>
        </row>
        <row r="246">
          <cell r="A246" t="str">
            <v>DELAMO_2_SOLRD</v>
          </cell>
        </row>
        <row r="247">
          <cell r="A247" t="str">
            <v>DELSUR_6_CREST</v>
          </cell>
        </row>
        <row r="248">
          <cell r="A248" t="str">
            <v>DELSUR_6_DRYFRB</v>
          </cell>
        </row>
        <row r="249">
          <cell r="A249" t="str">
            <v>DELSUR_6_SOLAR1</v>
          </cell>
        </row>
        <row r="250">
          <cell r="A250" t="str">
            <v>DELTA_2_PL1X4</v>
          </cell>
        </row>
        <row r="251">
          <cell r="A251" t="str">
            <v>DEVERS_1_QF</v>
          </cell>
        </row>
        <row r="252">
          <cell r="A252" t="str">
            <v>DEVERS_1_SEPV05</v>
          </cell>
        </row>
        <row r="253">
          <cell r="A253" t="str">
            <v>DEVERS_1_SOLAR</v>
          </cell>
        </row>
        <row r="254">
          <cell r="A254" t="str">
            <v>DEVERS_1_SOLAR1</v>
          </cell>
        </row>
        <row r="255">
          <cell r="A255" t="str">
            <v>DEVERS_1_SOLAR2</v>
          </cell>
        </row>
        <row r="256">
          <cell r="A256" t="str">
            <v>DEVERS_2_DHSPG2</v>
          </cell>
        </row>
        <row r="257">
          <cell r="A257" t="str">
            <v>DEXZEL_1_UNIT</v>
          </cell>
        </row>
        <row r="258">
          <cell r="A258" t="str">
            <v>DIABLO_7_UNIT 1</v>
          </cell>
        </row>
        <row r="259">
          <cell r="A259" t="str">
            <v>DIABLO_7_UNIT 2</v>
          </cell>
        </row>
        <row r="260">
          <cell r="A260" t="str">
            <v>DINUBA_6_UNIT</v>
          </cell>
        </row>
        <row r="261">
          <cell r="A261" t="str">
            <v>DISCOV_1_CHEVRN</v>
          </cell>
        </row>
        <row r="262">
          <cell r="A262" t="str">
            <v>DIVSON_6_NSQF</v>
          </cell>
        </row>
        <row r="263">
          <cell r="A263" t="str">
            <v>DIXNLD_1_LNDFL</v>
          </cell>
        </row>
        <row r="264">
          <cell r="A264" t="str">
            <v>DMDVLY_1_UNITS</v>
          </cell>
        </row>
        <row r="265">
          <cell r="A265" t="str">
            <v>DONNLS_7_UNIT</v>
          </cell>
        </row>
        <row r="266">
          <cell r="A266" t="str">
            <v>DOSMGO_2_NSPIN</v>
          </cell>
        </row>
        <row r="267">
          <cell r="A267" t="str">
            <v>DOUBLC_1_UNITS</v>
          </cell>
        </row>
        <row r="268">
          <cell r="A268" t="str">
            <v>DRACKR_2_SOLAR1</v>
          </cell>
        </row>
        <row r="269">
          <cell r="A269" t="str">
            <v>DRACKR_2_SOLAR2</v>
          </cell>
        </row>
        <row r="270">
          <cell r="A270" t="str">
            <v>DREWS_6_PL1X4</v>
          </cell>
        </row>
        <row r="271">
          <cell r="A271" t="str">
            <v>DRUM_7_PL1X2</v>
          </cell>
        </row>
        <row r="272">
          <cell r="A272" t="str">
            <v>DRUM_7_PL3X4</v>
          </cell>
        </row>
        <row r="273">
          <cell r="A273" t="str">
            <v>DRUM_7_UNIT 5</v>
          </cell>
        </row>
        <row r="274">
          <cell r="A274" t="str">
            <v>DSABLA_7_UNIT</v>
          </cell>
        </row>
        <row r="275">
          <cell r="A275" t="str">
            <v>DSRTSL_2_SOLAR1</v>
          </cell>
        </row>
        <row r="276">
          <cell r="A276" t="str">
            <v>DSRTSN_2_SOLAR1</v>
          </cell>
        </row>
        <row r="277">
          <cell r="A277" t="str">
            <v>DSRTSN_2_SOLAR2</v>
          </cell>
        </row>
        <row r="278">
          <cell r="A278" t="str">
            <v>DTCHWD_2_BT3WND</v>
          </cell>
        </row>
        <row r="279">
          <cell r="A279" t="str">
            <v>DTCHWD_2_BT4WND</v>
          </cell>
        </row>
        <row r="280">
          <cell r="A280" t="str">
            <v>DUANE_1_PL1X3</v>
          </cell>
        </row>
        <row r="281">
          <cell r="A281" t="str">
            <v>DUTCH1_7_UNIT 1</v>
          </cell>
        </row>
        <row r="282">
          <cell r="A282" t="str">
            <v>DUTCH2_7_UNIT 1</v>
          </cell>
        </row>
        <row r="283">
          <cell r="A283" t="str">
            <v>DVLCYN_1_UNITS</v>
          </cell>
        </row>
        <row r="284">
          <cell r="A284" t="str">
            <v>EASTWD_7_UNIT</v>
          </cell>
        </row>
        <row r="285">
          <cell r="A285" t="str">
            <v>EDMONS_2_NSPIN</v>
          </cell>
        </row>
        <row r="286">
          <cell r="A286" t="str">
            <v>EEKTMN_6_SOLAR1</v>
          </cell>
        </row>
        <row r="287">
          <cell r="A287" t="str">
            <v>ELCAJN_6_EB1BT1</v>
          </cell>
        </row>
        <row r="288">
          <cell r="A288" t="str">
            <v>ELCAJN_6_LM6K</v>
          </cell>
        </row>
        <row r="289">
          <cell r="A289" t="str">
            <v>ELCAJN_6_UNITA1</v>
          </cell>
        </row>
        <row r="290">
          <cell r="A290" t="str">
            <v>ELCAP_1_SOLAR</v>
          </cell>
        </row>
        <row r="291">
          <cell r="A291" t="str">
            <v>ELDORO_7_UNIT 1</v>
          </cell>
        </row>
        <row r="292">
          <cell r="A292" t="str">
            <v>ELDORO_7_UNIT 2</v>
          </cell>
        </row>
        <row r="293">
          <cell r="A293" t="str">
            <v>ELECTR_7_PL1X3</v>
          </cell>
        </row>
        <row r="294">
          <cell r="A294" t="str">
            <v>ELKCRK_6_STONYG</v>
          </cell>
        </row>
        <row r="295">
          <cell r="A295" t="str">
            <v>ELKHIL_2_PL1X3</v>
          </cell>
        </row>
        <row r="296">
          <cell r="A296" t="str">
            <v>ELLIS_2_QF</v>
          </cell>
        </row>
        <row r="297">
          <cell r="A297" t="str">
            <v>ELNIDP_6_BIOMAS</v>
          </cell>
        </row>
        <row r="298">
          <cell r="A298" t="str">
            <v>ELSEGN_2_UN1011</v>
          </cell>
        </row>
        <row r="299">
          <cell r="A299" t="str">
            <v>ELSEGN_2_UN2021</v>
          </cell>
        </row>
        <row r="300">
          <cell r="A300" t="str">
            <v>ENCINA_7_EA2</v>
          </cell>
        </row>
        <row r="301">
          <cell r="A301" t="str">
            <v>ENCINA_7_EA3</v>
          </cell>
        </row>
        <row r="302">
          <cell r="A302" t="str">
            <v>ENCINA_7_EA4</v>
          </cell>
        </row>
        <row r="303">
          <cell r="A303" t="str">
            <v>ENCINA_7_EA5</v>
          </cell>
        </row>
        <row r="304">
          <cell r="A304" t="str">
            <v>ENCINA_7_GT1</v>
          </cell>
        </row>
        <row r="305">
          <cell r="A305" t="str">
            <v>ENERSJ_2_WIND</v>
          </cell>
        </row>
        <row r="306">
          <cell r="A306" t="str">
            <v>ENWIND_2_WIND1</v>
          </cell>
        </row>
        <row r="307">
          <cell r="A307" t="str">
            <v>ENWIND_2_WIND2</v>
          </cell>
        </row>
        <row r="308">
          <cell r="A308" t="str">
            <v>ESCNDO_6_EB1BT1</v>
          </cell>
        </row>
        <row r="309">
          <cell r="A309" t="str">
            <v>ESCNDO_6_EB2BT2</v>
          </cell>
        </row>
        <row r="310">
          <cell r="A310" t="str">
            <v>ESCNDO_6_EB3BT3</v>
          </cell>
        </row>
        <row r="311">
          <cell r="A311" t="str">
            <v>ESCNDO_6_PL1X2</v>
          </cell>
        </row>
        <row r="312">
          <cell r="A312" t="str">
            <v>ESCNDO_6_UNITB1</v>
          </cell>
        </row>
        <row r="313">
          <cell r="A313" t="str">
            <v>ESCO_6_GLMQF</v>
          </cell>
        </row>
        <row r="314">
          <cell r="A314" t="str">
            <v>ESQUON_6_LNDFIL</v>
          </cell>
        </row>
        <row r="315">
          <cell r="A315" t="str">
            <v>ETIWND_2_CHMPNE</v>
          </cell>
        </row>
        <row r="316">
          <cell r="A316" t="str">
            <v>ETIWND_2_FONTNA</v>
          </cell>
        </row>
        <row r="317">
          <cell r="A317" t="str">
            <v>ETIWND_2_RTS010</v>
          </cell>
        </row>
        <row r="318">
          <cell r="A318" t="str">
            <v>ETIWND_2_RTS015</v>
          </cell>
        </row>
        <row r="319">
          <cell r="A319" t="str">
            <v>ETIWND_2_RTS017</v>
          </cell>
        </row>
        <row r="320">
          <cell r="A320" t="str">
            <v>ETIWND_2_RTS018</v>
          </cell>
        </row>
        <row r="321">
          <cell r="A321" t="str">
            <v>ETIWND_2_RTS023</v>
          </cell>
        </row>
        <row r="322">
          <cell r="A322" t="str">
            <v>ETIWND_2_RTS026</v>
          </cell>
        </row>
        <row r="323">
          <cell r="A323" t="str">
            <v>ETIWND_2_RTS027</v>
          </cell>
        </row>
        <row r="324">
          <cell r="A324" t="str">
            <v>ETIWND_2_SOLAR1</v>
          </cell>
        </row>
        <row r="325">
          <cell r="A325" t="str">
            <v>ETIWND_2_SOLAR2</v>
          </cell>
        </row>
        <row r="326">
          <cell r="A326" t="str">
            <v>ETIWND_2_SOLAR5</v>
          </cell>
        </row>
        <row r="327">
          <cell r="A327" t="str">
            <v>ETIWND_2_UNIT1</v>
          </cell>
        </row>
        <row r="328">
          <cell r="A328" t="str">
            <v>ETIWND_6_GRPLND</v>
          </cell>
        </row>
        <row r="329">
          <cell r="A329" t="str">
            <v>ETIWND_6_MWDETI</v>
          </cell>
        </row>
        <row r="330">
          <cell r="A330" t="str">
            <v>ETIWND_7_MIDVLY</v>
          </cell>
        </row>
        <row r="331">
          <cell r="A331" t="str">
            <v>ETIWND_7_UNIT 3</v>
          </cell>
        </row>
        <row r="332">
          <cell r="A332" t="str">
            <v>ETIWND_7_UNIT 4</v>
          </cell>
        </row>
        <row r="333">
          <cell r="A333" t="str">
            <v>EXCHEC_7_UNIT 1</v>
          </cell>
        </row>
        <row r="334">
          <cell r="A334" t="str">
            <v>EXCLSG_1_SOLAR</v>
          </cell>
        </row>
        <row r="335">
          <cell r="A335" t="str">
            <v>FELLOW_7_QFUNTS</v>
          </cell>
        </row>
        <row r="336">
          <cell r="A336" t="str">
            <v>FLOWD_2_WIND1</v>
          </cell>
        </row>
        <row r="337">
          <cell r="A337" t="str">
            <v>FLOWD2_2_FPLWND</v>
          </cell>
        </row>
        <row r="338">
          <cell r="A338" t="str">
            <v>FLOWD2_2_UNIT 1</v>
          </cell>
        </row>
        <row r="339">
          <cell r="A339" t="str">
            <v>FMEADO_6_HELLHL</v>
          </cell>
        </row>
        <row r="340">
          <cell r="A340" t="str">
            <v>FMEADO_7_UNIT</v>
          </cell>
        </row>
        <row r="341">
          <cell r="A341" t="str">
            <v>FORBST_7_UNIT 1</v>
          </cell>
        </row>
        <row r="342">
          <cell r="A342" t="str">
            <v>FORKBU_6_UNIT</v>
          </cell>
        </row>
        <row r="343">
          <cell r="A343" t="str">
            <v>FRESHW_1_SOLAR1</v>
          </cell>
        </row>
        <row r="344">
          <cell r="A344" t="str">
            <v>FRIANT_6_UNITS</v>
          </cell>
        </row>
        <row r="345">
          <cell r="A345" t="str">
            <v>FRITO_1_LAY</v>
          </cell>
        </row>
        <row r="346">
          <cell r="A346" t="str">
            <v>FROGTN_7_UTICA</v>
          </cell>
        </row>
        <row r="347">
          <cell r="A347" t="str">
            <v>FTSWRD_6_TRFORK</v>
          </cell>
        </row>
        <row r="348">
          <cell r="A348" t="str">
            <v>FTSWRD_7_QFUNTS</v>
          </cell>
        </row>
        <row r="349">
          <cell r="A349" t="str">
            <v>FULTON_1_QF</v>
          </cell>
        </row>
        <row r="350">
          <cell r="A350" t="str">
            <v>GALE_1_SR3SR3</v>
          </cell>
        </row>
        <row r="351">
          <cell r="A351" t="str">
            <v>GARLND_2_GASLR</v>
          </cell>
        </row>
        <row r="352">
          <cell r="A352" t="str">
            <v>GARLND_2_GASLRA</v>
          </cell>
        </row>
        <row r="353">
          <cell r="A353" t="str">
            <v>GARNET_1_SOLAR</v>
          </cell>
        </row>
        <row r="354">
          <cell r="A354" t="str">
            <v>GARNET_1_SOLAR2</v>
          </cell>
        </row>
        <row r="355">
          <cell r="A355" t="str">
            <v>GARNET_1_UNITS</v>
          </cell>
        </row>
        <row r="356">
          <cell r="A356" t="str">
            <v>GARNET_1_WIND</v>
          </cell>
        </row>
        <row r="357">
          <cell r="A357" t="str">
            <v>GARNET_1_WINDS</v>
          </cell>
        </row>
        <row r="358">
          <cell r="A358" t="str">
            <v>GARNET_1_WT3WND</v>
          </cell>
        </row>
        <row r="359">
          <cell r="A359" t="str">
            <v>GARNET_2_HYDRO</v>
          </cell>
        </row>
        <row r="360">
          <cell r="A360" t="str">
            <v>GARNET_2_WIND1</v>
          </cell>
        </row>
        <row r="361">
          <cell r="A361" t="str">
            <v>GARNET_2_WIND2</v>
          </cell>
        </row>
        <row r="362">
          <cell r="A362" t="str">
            <v>GARNET_2_WIND3</v>
          </cell>
        </row>
        <row r="363">
          <cell r="A363" t="str">
            <v>GARNET_2_WIND4</v>
          </cell>
        </row>
        <row r="364">
          <cell r="A364" t="str">
            <v>GARNET_2_WIND5</v>
          </cell>
        </row>
        <row r="365">
          <cell r="A365" t="str">
            <v>GATES_2_SOLAR</v>
          </cell>
        </row>
        <row r="366">
          <cell r="A366" t="str">
            <v>GATES_2_WSOLAR</v>
          </cell>
        </row>
        <row r="367">
          <cell r="A367" t="str">
            <v>GATWAY_2_PL1X3</v>
          </cell>
        </row>
        <row r="368">
          <cell r="A368" t="str">
            <v>GENESI_2_STG</v>
          </cell>
        </row>
        <row r="369">
          <cell r="A369" t="str">
            <v>GEYS11_7_UNIT11</v>
          </cell>
        </row>
        <row r="370">
          <cell r="A370" t="str">
            <v>GEYS12_7_UNIT12</v>
          </cell>
        </row>
        <row r="371">
          <cell r="A371" t="str">
            <v>GEYS13_7_UNIT13</v>
          </cell>
        </row>
        <row r="372">
          <cell r="A372" t="str">
            <v>GEYS14_7_UNIT14</v>
          </cell>
        </row>
        <row r="373">
          <cell r="A373" t="str">
            <v>GEYS16_7_UNIT16</v>
          </cell>
        </row>
        <row r="374">
          <cell r="A374" t="str">
            <v>GEYS17_2_BOTRCK</v>
          </cell>
        </row>
        <row r="375">
          <cell r="A375" t="str">
            <v>GEYS17_7_UNIT17</v>
          </cell>
        </row>
        <row r="376">
          <cell r="A376" t="str">
            <v>GEYS18_7_UNIT18</v>
          </cell>
        </row>
        <row r="377">
          <cell r="A377" t="str">
            <v>GEYS20_7_UNIT20</v>
          </cell>
        </row>
        <row r="378">
          <cell r="A378" t="str">
            <v>GIFENS_6_BUGSL1</v>
          </cell>
        </row>
        <row r="379">
          <cell r="A379" t="str">
            <v>GIFFEN_6_SOLAR</v>
          </cell>
        </row>
        <row r="380">
          <cell r="A380" t="str">
            <v>GILROY_1_UNIT</v>
          </cell>
        </row>
        <row r="381">
          <cell r="A381" t="str">
            <v>GILRPP_1_PL1X2</v>
          </cell>
        </row>
        <row r="382">
          <cell r="A382" t="str">
            <v>GILRPP_1_PL3X4</v>
          </cell>
        </row>
        <row r="383">
          <cell r="A383" t="str">
            <v>GLDFGR_6_SOLAR1</v>
          </cell>
        </row>
        <row r="384">
          <cell r="A384" t="str">
            <v>GLDFGR_6_SOLAR2</v>
          </cell>
        </row>
        <row r="385">
          <cell r="A385" t="str">
            <v>GLDTWN_6_COLUM3</v>
          </cell>
        </row>
        <row r="386">
          <cell r="A386" t="str">
            <v>GLDTWN_6_SOLAR</v>
          </cell>
        </row>
        <row r="387">
          <cell r="A387" t="str">
            <v>GLNARM_2_UNIT 5</v>
          </cell>
        </row>
        <row r="388">
          <cell r="A388" t="str">
            <v>GLNARM_7_UNIT 1</v>
          </cell>
        </row>
        <row r="389">
          <cell r="A389" t="str">
            <v>GLNARM_7_UNIT 2</v>
          </cell>
        </row>
        <row r="390">
          <cell r="A390" t="str">
            <v>GLNARM_7_UNIT 3</v>
          </cell>
        </row>
        <row r="391">
          <cell r="A391" t="str">
            <v>GLNARM_7_UNIT 4</v>
          </cell>
        </row>
        <row r="392">
          <cell r="A392" t="str">
            <v>GLOW_6_SOLAR</v>
          </cell>
        </row>
        <row r="393">
          <cell r="A393" t="str">
            <v>GOLDHL_1_QF</v>
          </cell>
        </row>
        <row r="394">
          <cell r="A394" t="str">
            <v>GOLETA_2_QF</v>
          </cell>
        </row>
        <row r="395">
          <cell r="A395" t="str">
            <v>GOLETA_6_ELLWOD</v>
          </cell>
        </row>
        <row r="396">
          <cell r="A396" t="str">
            <v>GOLETA_6_EXGEN</v>
          </cell>
        </row>
        <row r="397">
          <cell r="A397" t="str">
            <v>GOLETA_6_GAVOTA</v>
          </cell>
        </row>
        <row r="398">
          <cell r="A398" t="str">
            <v>GOLETA_6_TAJIGS</v>
          </cell>
        </row>
        <row r="399">
          <cell r="A399" t="str">
            <v>GONZLS_6_UNIT</v>
          </cell>
        </row>
        <row r="400">
          <cell r="A400" t="str">
            <v>GOOSLK_1_SOLAR1</v>
          </cell>
        </row>
        <row r="401">
          <cell r="A401" t="str">
            <v>GRIDLY_6_SOLAR</v>
          </cell>
        </row>
        <row r="402">
          <cell r="A402" t="str">
            <v>GRIZLY_1_UNIT 1</v>
          </cell>
        </row>
        <row r="403">
          <cell r="A403" t="str">
            <v>GRNLF1_1_UNITS</v>
          </cell>
        </row>
        <row r="404">
          <cell r="A404" t="str">
            <v>GRNLF2_1_UNIT</v>
          </cell>
        </row>
        <row r="405">
          <cell r="A405" t="str">
            <v>GRNVLY_7_SCLAND</v>
          </cell>
        </row>
        <row r="406">
          <cell r="A406" t="str">
            <v>GRSCRK_6_BGCKWW</v>
          </cell>
        </row>
        <row r="407">
          <cell r="A407" t="str">
            <v>GRZZLY_1_BERKLY</v>
          </cell>
        </row>
        <row r="408">
          <cell r="A408" t="str">
            <v>GUERNS_6_SOLAR</v>
          </cell>
        </row>
        <row r="409">
          <cell r="A409" t="str">
            <v>GWFPWR_1_UNITS</v>
          </cell>
        </row>
        <row r="410">
          <cell r="A410" t="str">
            <v>GYS5X6_7_UNITS</v>
          </cell>
        </row>
        <row r="411">
          <cell r="A411" t="str">
            <v>GYS7X8_7_UNITS</v>
          </cell>
        </row>
        <row r="412">
          <cell r="A412" t="str">
            <v>GYSRVL_7_WSPRNG</v>
          </cell>
        </row>
        <row r="413">
          <cell r="A413" t="str">
            <v>HAASPH_7_PL1X2</v>
          </cell>
        </row>
        <row r="414">
          <cell r="A414" t="str">
            <v>HALSEY_6_UNIT</v>
          </cell>
        </row>
        <row r="415">
          <cell r="A415" t="str">
            <v>HATCR1_7_UNIT</v>
          </cell>
        </row>
        <row r="416">
          <cell r="A416" t="str">
            <v>HATCR2_7_UNIT</v>
          </cell>
        </row>
        <row r="417">
          <cell r="A417" t="str">
            <v>HATLOS_6_BWDHY1</v>
          </cell>
        </row>
        <row r="418">
          <cell r="A418" t="str">
            <v>HATLOS_6_LSCRK</v>
          </cell>
        </row>
        <row r="419">
          <cell r="A419" t="str">
            <v>HATLOS_6_QFUNTS</v>
          </cell>
        </row>
        <row r="420">
          <cell r="A420" t="str">
            <v>HATRDG_2_WIND</v>
          </cell>
        </row>
        <row r="421">
          <cell r="A421" t="str">
            <v>HAYPRS_6_QFUNTS</v>
          </cell>
        </row>
        <row r="422">
          <cell r="A422" t="str">
            <v>HELMPG_7_UNIT 1</v>
          </cell>
        </row>
        <row r="423">
          <cell r="A423" t="str">
            <v>HELMPG_7_UNIT 2</v>
          </cell>
        </row>
        <row r="424">
          <cell r="A424" t="str">
            <v>HELMPG_7_UNIT 3</v>
          </cell>
        </row>
        <row r="425">
          <cell r="A425" t="str">
            <v>HENRTA_6_SOLAR1</v>
          </cell>
        </row>
        <row r="426">
          <cell r="A426" t="str">
            <v>HENRTA_6_SOLAR2</v>
          </cell>
        </row>
        <row r="427">
          <cell r="A427" t="str">
            <v>HENRTA_6_UNITA1</v>
          </cell>
        </row>
        <row r="428">
          <cell r="A428" t="str">
            <v>HENRTA_6_UNITA2</v>
          </cell>
        </row>
        <row r="429">
          <cell r="A429" t="str">
            <v>HENRTS_1_SOLAR</v>
          </cell>
        </row>
        <row r="430">
          <cell r="A430" t="str">
            <v>HIDSRT_2_UNITS</v>
          </cell>
        </row>
        <row r="431">
          <cell r="A431" t="str">
            <v>HIGGNS_1_COMBIE</v>
          </cell>
        </row>
        <row r="432">
          <cell r="A432" t="str">
            <v>HIGGNS_7_QFUNTS</v>
          </cell>
        </row>
        <row r="433">
          <cell r="A433" t="str">
            <v>HILAND_7_YOLOWD</v>
          </cell>
        </row>
        <row r="434">
          <cell r="A434" t="str">
            <v>HINSON_6_CARBGN</v>
          </cell>
        </row>
        <row r="435">
          <cell r="A435" t="str">
            <v>HINSON_6_LBECH1</v>
          </cell>
        </row>
        <row r="436">
          <cell r="A436" t="str">
            <v>HINSON_6_LBECH2</v>
          </cell>
        </row>
        <row r="437">
          <cell r="A437" t="str">
            <v>HINSON_6_LBECH3</v>
          </cell>
        </row>
        <row r="438">
          <cell r="A438" t="str">
            <v>HINSON_6_LBECH4</v>
          </cell>
        </row>
        <row r="439">
          <cell r="A439" t="str">
            <v>HINSON_6_SERRGN</v>
          </cell>
        </row>
        <row r="440">
          <cell r="A440" t="str">
            <v>HMLTBR_6_UNITS</v>
          </cell>
        </row>
        <row r="441">
          <cell r="A441" t="str">
            <v>HNTGBH_7_UNIT 1</v>
          </cell>
        </row>
        <row r="442">
          <cell r="A442" t="str">
            <v>HNTGBH_7_UNIT 2</v>
          </cell>
        </row>
        <row r="443">
          <cell r="A443" t="str">
            <v>HOLGAT_1_BORAX</v>
          </cell>
        </row>
        <row r="444">
          <cell r="A444" t="str">
            <v>HOLSTR_1_SOLAR</v>
          </cell>
        </row>
        <row r="445">
          <cell r="A445" t="str">
            <v>HOLSTR_1_SOLAR2</v>
          </cell>
        </row>
        <row r="446">
          <cell r="A446" t="str">
            <v>HUMBPP_1_UNITS3</v>
          </cell>
        </row>
        <row r="447">
          <cell r="A447" t="str">
            <v>HUMBPP_6_UNITS</v>
          </cell>
        </row>
        <row r="448">
          <cell r="A448" t="str">
            <v>HUMBSB_1_QF</v>
          </cell>
        </row>
        <row r="449">
          <cell r="A449" t="str">
            <v>HURON_6_SOLAR</v>
          </cell>
        </row>
        <row r="450">
          <cell r="A450" t="str">
            <v>HYTTHM_2_UNITS</v>
          </cell>
        </row>
        <row r="451">
          <cell r="A451" t="str">
            <v>IGNACO_1_QF</v>
          </cell>
        </row>
        <row r="452">
          <cell r="A452" t="str">
            <v>INDIGO_1_UNIT 1</v>
          </cell>
        </row>
        <row r="453">
          <cell r="A453" t="str">
            <v>INDIGO_1_UNIT 2</v>
          </cell>
        </row>
        <row r="454">
          <cell r="A454" t="str">
            <v>INDIGO_1_UNIT 3</v>
          </cell>
        </row>
        <row r="455">
          <cell r="A455" t="str">
            <v>INDVLY_1_UNITS</v>
          </cell>
        </row>
        <row r="456">
          <cell r="A456" t="str">
            <v>INLDEM_5_UNIT 1</v>
          </cell>
        </row>
        <row r="457">
          <cell r="A457" t="str">
            <v>INLDEM_5_UNIT 2</v>
          </cell>
        </row>
        <row r="458">
          <cell r="A458" t="str">
            <v>INSKIP_2_UNIT</v>
          </cell>
        </row>
        <row r="459">
          <cell r="A459" t="str">
            <v>INTKEP_2_UNITS</v>
          </cell>
        </row>
        <row r="460">
          <cell r="A460" t="str">
            <v>INTTRB_6_UNIT</v>
          </cell>
        </row>
        <row r="461">
          <cell r="A461" t="str">
            <v>IVANPA_1_UNIT1</v>
          </cell>
        </row>
        <row r="462">
          <cell r="A462" t="str">
            <v>IVANPA_1_UNIT2</v>
          </cell>
        </row>
        <row r="463">
          <cell r="A463" t="str">
            <v>IVANPA_1_UNIT3</v>
          </cell>
        </row>
        <row r="464">
          <cell r="A464" t="str">
            <v>IVSLRP_2_SOLAR1</v>
          </cell>
        </row>
        <row r="465">
          <cell r="A465" t="str">
            <v>IVWEST_2_SOLAR1</v>
          </cell>
        </row>
        <row r="466">
          <cell r="A466" t="str">
            <v>JACMSR_1_JACSR1</v>
          </cell>
        </row>
        <row r="467">
          <cell r="A467" t="str">
            <v>JAKVAL_6_UNITG1</v>
          </cell>
        </row>
        <row r="468">
          <cell r="A468" t="str">
            <v>JAWBNE_2_NSRWND</v>
          </cell>
        </row>
        <row r="469">
          <cell r="A469" t="str">
            <v>JAWBNE_2_SRWND</v>
          </cell>
        </row>
        <row r="470">
          <cell r="A470" t="str">
            <v>JAYNE_6_WLSLR</v>
          </cell>
        </row>
        <row r="471">
          <cell r="A471" t="str">
            <v>KANAKA_1_UNIT</v>
          </cell>
        </row>
        <row r="472">
          <cell r="A472" t="str">
            <v>KANSAS_6_SOLAR</v>
          </cell>
        </row>
        <row r="473">
          <cell r="A473" t="str">
            <v>KEARNY_7_KY3</v>
          </cell>
        </row>
        <row r="474">
          <cell r="A474" t="str">
            <v>KEKAWK_6_UNIT</v>
          </cell>
        </row>
        <row r="475">
          <cell r="A475" t="str">
            <v>KELSO_2_UNITS</v>
          </cell>
        </row>
        <row r="476">
          <cell r="A476" t="str">
            <v>KELYRG_6_UNIT</v>
          </cell>
        </row>
        <row r="477">
          <cell r="A477" t="str">
            <v>KERKH1_7_UNIT 1</v>
          </cell>
        </row>
        <row r="478">
          <cell r="A478" t="str">
            <v>KERKH1_7_UNIT 3</v>
          </cell>
        </row>
        <row r="479">
          <cell r="A479" t="str">
            <v>KERKH2_7_UNIT 1</v>
          </cell>
        </row>
        <row r="480">
          <cell r="A480" t="str">
            <v>KERMAN_6_SOLAR1</v>
          </cell>
        </row>
        <row r="481">
          <cell r="A481" t="str">
            <v>KERMAN_6_SOLAR2</v>
          </cell>
        </row>
        <row r="482">
          <cell r="A482" t="str">
            <v>KERNFT_1_UNITS</v>
          </cell>
        </row>
        <row r="483">
          <cell r="A483" t="str">
            <v>KERNRG_1_UNITS</v>
          </cell>
        </row>
        <row r="484">
          <cell r="A484" t="str">
            <v>KERRGN_1_UNIT 1</v>
          </cell>
        </row>
        <row r="485">
          <cell r="A485" t="str">
            <v>KILARC_2_UNIT 1</v>
          </cell>
        </row>
        <row r="486">
          <cell r="A486" t="str">
            <v>KINGCO_1_KINGBR</v>
          </cell>
        </row>
        <row r="487">
          <cell r="A487" t="str">
            <v>KINGRV_7_UNIT 1</v>
          </cell>
        </row>
        <row r="488">
          <cell r="A488" t="str">
            <v>KIRKER_7_KELCYN</v>
          </cell>
        </row>
        <row r="489">
          <cell r="A489" t="str">
            <v>KNGBRD_2_SOLAR1</v>
          </cell>
        </row>
        <row r="490">
          <cell r="A490" t="str">
            <v>KNGBRD_2_SOLAR2</v>
          </cell>
        </row>
        <row r="491">
          <cell r="A491" t="str">
            <v>KNGBRG_1_KBSLR1</v>
          </cell>
        </row>
        <row r="492">
          <cell r="A492" t="str">
            <v>KNGBRG_1_KBSLR2</v>
          </cell>
        </row>
        <row r="493">
          <cell r="A493" t="str">
            <v>KNGCTY_6_UNITA1</v>
          </cell>
        </row>
        <row r="494">
          <cell r="A494" t="str">
            <v>KNTSTH_6_SOLAR</v>
          </cell>
        </row>
        <row r="495">
          <cell r="A495" t="str">
            <v>KRAMER_1_SEGS37</v>
          </cell>
        </row>
        <row r="496">
          <cell r="A496" t="str">
            <v>KRAMER_1_SEGSR3</v>
          </cell>
        </row>
        <row r="497">
          <cell r="A497" t="str">
            <v>KRAMER_1_SEGSR4</v>
          </cell>
        </row>
        <row r="498">
          <cell r="A498" t="str">
            <v>KRAMER_2_SEGS89</v>
          </cell>
        </row>
        <row r="499">
          <cell r="A499" t="str">
            <v>KRNCNY_6_UNIT</v>
          </cell>
        </row>
        <row r="500">
          <cell r="A500" t="str">
            <v>LACIEN_2_VENICE</v>
          </cell>
        </row>
        <row r="501">
          <cell r="A501" t="str">
            <v>LAGBEL_2_STG1</v>
          </cell>
        </row>
        <row r="502">
          <cell r="A502" t="str">
            <v>LAGBEL_6_QF</v>
          </cell>
        </row>
        <row r="503">
          <cell r="A503" t="str">
            <v>LAKHDG_6_UNIT 1</v>
          </cell>
        </row>
        <row r="504">
          <cell r="A504" t="str">
            <v>LAKHDG_6_UNIT 2</v>
          </cell>
        </row>
        <row r="505">
          <cell r="A505" t="str">
            <v>LAMONT_1_SOLAR1</v>
          </cell>
        </row>
        <row r="506">
          <cell r="A506" t="str">
            <v>LAMONT_1_SOLAR3</v>
          </cell>
        </row>
        <row r="507">
          <cell r="A507" t="str">
            <v>LAMONT_1_SOLAR4</v>
          </cell>
        </row>
        <row r="508">
          <cell r="A508" t="str">
            <v>LAMONT_1_SOLAR5</v>
          </cell>
        </row>
        <row r="509">
          <cell r="A509" t="str">
            <v>LAPAC_6_UNIT</v>
          </cell>
        </row>
        <row r="510">
          <cell r="A510" t="str">
            <v>LAPLMA_2_UNIT 1</v>
          </cell>
        </row>
        <row r="511">
          <cell r="A511" t="str">
            <v>LAPLMA_2_UNIT 2</v>
          </cell>
        </row>
        <row r="512">
          <cell r="A512" t="str">
            <v>LAPLMA_2_UNIT 3</v>
          </cell>
        </row>
        <row r="513">
          <cell r="A513" t="str">
            <v>LAPLMA_2_UNIT 4</v>
          </cell>
        </row>
        <row r="514">
          <cell r="A514" t="str">
            <v>LARKSP_6_UNIT 1</v>
          </cell>
        </row>
        <row r="515">
          <cell r="A515" t="str">
            <v>LARKSP_6_UNIT 2</v>
          </cell>
        </row>
        <row r="516">
          <cell r="A516" t="str">
            <v>LAROA1_2_UNITA1</v>
          </cell>
        </row>
        <row r="517">
          <cell r="A517" t="str">
            <v>LAROA2_2_UNITA1</v>
          </cell>
        </row>
        <row r="518">
          <cell r="A518" t="str">
            <v>LASSEN_6_UNITS</v>
          </cell>
        </row>
        <row r="519">
          <cell r="A519" t="str">
            <v>LAWRNC_7_SUNYVL</v>
          </cell>
        </row>
        <row r="520">
          <cell r="A520" t="str">
            <v>LEBECS_2_UNITS</v>
          </cell>
        </row>
        <row r="521">
          <cell r="A521" t="str">
            <v>LECEF_1_UNITS</v>
          </cell>
        </row>
        <row r="522">
          <cell r="A522" t="str">
            <v>LEPRFD_1_KANSAS</v>
          </cell>
        </row>
        <row r="523">
          <cell r="A523" t="str">
            <v>LHILLS_6_SOLAR1</v>
          </cell>
        </row>
        <row r="524">
          <cell r="A524" t="str">
            <v>LILIAC_6_SOLAR</v>
          </cell>
        </row>
        <row r="525">
          <cell r="A525" t="str">
            <v>LITLRK_6_SEPV01</v>
          </cell>
        </row>
        <row r="526">
          <cell r="A526" t="str">
            <v>LITLRK_6_SOLAR1</v>
          </cell>
        </row>
        <row r="527">
          <cell r="A527" t="str">
            <v>LITLRK_6_SOLAR2</v>
          </cell>
        </row>
        <row r="528">
          <cell r="A528" t="str">
            <v>LITLRK_6_SOLAR4</v>
          </cell>
        </row>
        <row r="529">
          <cell r="A529" t="str">
            <v>LIVEOK_6_SOLAR</v>
          </cell>
        </row>
        <row r="530">
          <cell r="A530" t="str">
            <v>LIVOAK_1_UNIT 1</v>
          </cell>
        </row>
        <row r="531">
          <cell r="A531" t="str">
            <v>LMBEPK_2_UNITA1</v>
          </cell>
        </row>
        <row r="532">
          <cell r="A532" t="str">
            <v>LMBEPK_2_UNITA2</v>
          </cell>
        </row>
        <row r="533">
          <cell r="A533" t="str">
            <v>LMBEPK_2_UNITA3</v>
          </cell>
        </row>
        <row r="534">
          <cell r="A534" t="str">
            <v>LMEC_1_PL1X3</v>
          </cell>
        </row>
        <row r="535">
          <cell r="A535" t="str">
            <v>LNCSTR_6_CREST</v>
          </cell>
        </row>
        <row r="536">
          <cell r="A536" t="str">
            <v>LOCKFD_1_BEARCK</v>
          </cell>
        </row>
        <row r="537">
          <cell r="A537" t="str">
            <v>LOCKFD_1_KSOLAR</v>
          </cell>
        </row>
        <row r="538">
          <cell r="A538" t="str">
            <v>LODI25_2_UNIT 1</v>
          </cell>
        </row>
        <row r="539">
          <cell r="A539" t="str">
            <v>LODIEC_2_PL1X2</v>
          </cell>
        </row>
        <row r="540">
          <cell r="A540" t="str">
            <v>LOWGAP_1_SUPHR</v>
          </cell>
        </row>
        <row r="541">
          <cell r="A541" t="str">
            <v>LOWGAP_7_QFUNTS</v>
          </cell>
        </row>
        <row r="542">
          <cell r="A542" t="str">
            <v>MALAGA_1_PL1X2</v>
          </cell>
        </row>
        <row r="543">
          <cell r="A543" t="str">
            <v>MALCHQ_7_UNIT 1</v>
          </cell>
        </row>
        <row r="544">
          <cell r="A544" t="str">
            <v>MANZNA_2_WIND</v>
          </cell>
        </row>
        <row r="545">
          <cell r="A545" t="str">
            <v>MARCPW_6_SOLAR1</v>
          </cell>
        </row>
        <row r="546">
          <cell r="A546" t="str">
            <v>MARTIN_1_SUNSET</v>
          </cell>
        </row>
        <row r="547">
          <cell r="A547" t="str">
            <v>MCARTH_6_FRIVRB</v>
          </cell>
        </row>
        <row r="548">
          <cell r="A548" t="str">
            <v>MCCALL_1_QF</v>
          </cell>
        </row>
        <row r="549">
          <cell r="A549" t="str">
            <v>MCSWAN_6_UNITS</v>
          </cell>
        </row>
        <row r="550">
          <cell r="A550" t="str">
            <v>MDFKRL_2_PROJCT</v>
          </cell>
        </row>
        <row r="551">
          <cell r="A551" t="str">
            <v>MENBIO_6_RENEW1</v>
          </cell>
        </row>
        <row r="552">
          <cell r="A552" t="str">
            <v>MENBIO_6_UNIT</v>
          </cell>
        </row>
        <row r="553">
          <cell r="A553" t="str">
            <v>MERCED_1_SOLAR1</v>
          </cell>
        </row>
        <row r="554">
          <cell r="A554" t="str">
            <v>MERCED_1_SOLAR2</v>
          </cell>
        </row>
        <row r="555">
          <cell r="A555" t="str">
            <v>MERCFL_6_UNIT</v>
          </cell>
        </row>
        <row r="556">
          <cell r="A556" t="str">
            <v>MESAP_1_QF</v>
          </cell>
        </row>
        <row r="557">
          <cell r="A557" t="str">
            <v>MESAS_2_QF</v>
          </cell>
        </row>
        <row r="558">
          <cell r="A558" t="str">
            <v>METCLF_1_QF</v>
          </cell>
        </row>
        <row r="559">
          <cell r="A559" t="str">
            <v>METEC_2_PL1X3</v>
          </cell>
        </row>
        <row r="560">
          <cell r="A560" t="str">
            <v>MIDWD_2_WIND1</v>
          </cell>
        </row>
        <row r="561">
          <cell r="A561" t="str">
            <v>MIDWD_2_WIND2</v>
          </cell>
        </row>
        <row r="562">
          <cell r="A562" t="str">
            <v>MIDWD_6_WNDLND</v>
          </cell>
        </row>
        <row r="563">
          <cell r="A563" t="str">
            <v>MIDWD_7_CORAMB</v>
          </cell>
        </row>
        <row r="564">
          <cell r="A564" t="str">
            <v>MIRLOM_2_CORONA</v>
          </cell>
        </row>
        <row r="565">
          <cell r="A565" t="str">
            <v>MIRLOM_2_LNDFL</v>
          </cell>
        </row>
        <row r="566">
          <cell r="A566" t="str">
            <v>MIRLOM_2_MLBBTA</v>
          </cell>
        </row>
        <row r="567">
          <cell r="A567" t="str">
            <v>MIRLOM_2_MLBBTB</v>
          </cell>
        </row>
        <row r="568">
          <cell r="A568" t="str">
            <v>MIRLOM_2_ONTARO</v>
          </cell>
        </row>
        <row r="569">
          <cell r="A569" t="str">
            <v>MIRLOM_2_RTS032</v>
          </cell>
        </row>
        <row r="570">
          <cell r="A570" t="str">
            <v>MIRLOM_2_RTS033</v>
          </cell>
        </row>
        <row r="571">
          <cell r="A571" t="str">
            <v>MIRLOM_2_TEMESC</v>
          </cell>
        </row>
        <row r="572">
          <cell r="A572" t="str">
            <v>MIRLOM_6_DELGEN</v>
          </cell>
        </row>
        <row r="573">
          <cell r="A573" t="str">
            <v>MIRLOM_6_PEAKER</v>
          </cell>
        </row>
        <row r="574">
          <cell r="A574" t="str">
            <v>MIRLOM_7_MWDLKM</v>
          </cell>
        </row>
        <row r="575">
          <cell r="A575" t="str">
            <v>MISSIX_1_QF</v>
          </cell>
        </row>
        <row r="576">
          <cell r="A576" t="str">
            <v>MKTRCK_1_UNIT 1</v>
          </cell>
        </row>
        <row r="577">
          <cell r="A577" t="str">
            <v>MLPTAS_7_QFUNTS</v>
          </cell>
        </row>
        <row r="578">
          <cell r="A578" t="str">
            <v>MNDALY_6_MCGRTH</v>
          </cell>
        </row>
        <row r="579">
          <cell r="A579" t="str">
            <v>MNDALY_7_UNIT 1</v>
          </cell>
        </row>
        <row r="580">
          <cell r="A580" t="str">
            <v>MNDALY_7_UNIT 2</v>
          </cell>
        </row>
        <row r="581">
          <cell r="A581" t="str">
            <v>MNDALY_7_UNIT 3</v>
          </cell>
        </row>
        <row r="582">
          <cell r="A582" t="str">
            <v>MNDOTA_1_SOLAR1</v>
          </cell>
        </row>
        <row r="583">
          <cell r="A583" t="str">
            <v>MNDOTA_1_SOLAR2</v>
          </cell>
        </row>
        <row r="584">
          <cell r="A584" t="str">
            <v>MOJAVE_1_SIPHON</v>
          </cell>
        </row>
        <row r="585">
          <cell r="A585" t="str">
            <v>MOJAVW_2_SOLAR</v>
          </cell>
        </row>
        <row r="586">
          <cell r="A586" t="str">
            <v>MONLTH_6_BOREL</v>
          </cell>
        </row>
        <row r="587">
          <cell r="A587" t="str">
            <v>MONTPH_7_UNITS</v>
          </cell>
        </row>
        <row r="588">
          <cell r="A588" t="str">
            <v>MOORPK_2_CALABS</v>
          </cell>
        </row>
        <row r="589">
          <cell r="A589" t="str">
            <v>MOORPK_6_QF</v>
          </cell>
        </row>
        <row r="590">
          <cell r="A590" t="str">
            <v>MORWD_6_QF</v>
          </cell>
        </row>
        <row r="591">
          <cell r="A591" t="str">
            <v>MOSSLD_1_QF</v>
          </cell>
        </row>
        <row r="592">
          <cell r="A592" t="str">
            <v>MOSSLD_2_PSP1</v>
          </cell>
        </row>
        <row r="593">
          <cell r="A593" t="str">
            <v>MOSSLD_2_PSP2</v>
          </cell>
        </row>
        <row r="594">
          <cell r="A594" t="str">
            <v>MRCHNT_2_PL1X3</v>
          </cell>
        </row>
        <row r="595">
          <cell r="A595" t="str">
            <v>MRGT_6_MEF2</v>
          </cell>
        </row>
        <row r="596">
          <cell r="A596" t="str">
            <v>MRGT_6_MMAREF</v>
          </cell>
        </row>
        <row r="597">
          <cell r="A597" t="str">
            <v>MRLSDS_6_SOLAR1</v>
          </cell>
        </row>
        <row r="598">
          <cell r="A598" t="str">
            <v>MSHGTS_6_MMARLF</v>
          </cell>
        </row>
        <row r="599">
          <cell r="A599" t="str">
            <v>MSOLAR_2_SOLAR1</v>
          </cell>
        </row>
        <row r="600">
          <cell r="A600" t="str">
            <v>MSOLAR_2_SOLAR2</v>
          </cell>
        </row>
        <row r="601">
          <cell r="A601" t="str">
            <v>MSOLAR_2_SOLAR3</v>
          </cell>
        </row>
        <row r="602">
          <cell r="A602" t="str">
            <v>MSSION_2_QF</v>
          </cell>
        </row>
        <row r="603">
          <cell r="A603" t="str">
            <v>MSTANG_2_SOLAR</v>
          </cell>
        </row>
        <row r="604">
          <cell r="A604" t="str">
            <v>MSTANG_2_SOLAR3</v>
          </cell>
        </row>
        <row r="605">
          <cell r="A605" t="str">
            <v>MSTANG_2_SOLAR4</v>
          </cell>
        </row>
        <row r="606">
          <cell r="A606" t="str">
            <v>MTNPOS_1_UNIT</v>
          </cell>
        </row>
        <row r="607">
          <cell r="A607" t="str">
            <v>MTWIND_1_UNIT 1</v>
          </cell>
        </row>
        <row r="608">
          <cell r="A608" t="str">
            <v>MTWIND_1_UNIT 2</v>
          </cell>
        </row>
        <row r="609">
          <cell r="A609" t="str">
            <v>MTWIND_1_UNIT 3</v>
          </cell>
        </row>
        <row r="610">
          <cell r="A610" t="str">
            <v>MURRAY_6_UNIT</v>
          </cell>
        </row>
        <row r="611">
          <cell r="A611" t="str">
            <v>NAROW1_2_UNIT</v>
          </cell>
        </row>
        <row r="612">
          <cell r="A612" t="str">
            <v>NAROW2_2_UNIT</v>
          </cell>
        </row>
        <row r="613">
          <cell r="A613" t="str">
            <v>NAVYII_2_UNITS</v>
          </cell>
        </row>
        <row r="614">
          <cell r="A614" t="str">
            <v>NCPA_7_GP1UN1</v>
          </cell>
        </row>
        <row r="615">
          <cell r="A615" t="str">
            <v>NCPA_7_GP1UN2</v>
          </cell>
        </row>
        <row r="616">
          <cell r="A616" t="str">
            <v>NCPA_7_GP2UN3</v>
          </cell>
        </row>
        <row r="617">
          <cell r="A617" t="str">
            <v>NCPA_7_GP2UN4</v>
          </cell>
        </row>
        <row r="618">
          <cell r="A618" t="str">
            <v>NEENCH_6_SOLAR</v>
          </cell>
        </row>
        <row r="619">
          <cell r="A619" t="str">
            <v>NEWARK_1_QF</v>
          </cell>
        </row>
        <row r="620">
          <cell r="A620" t="str">
            <v>NHOGAN_6_UNITS</v>
          </cell>
        </row>
        <row r="621">
          <cell r="A621" t="str">
            <v>NIMTG_6_NIQF</v>
          </cell>
        </row>
        <row r="622">
          <cell r="A622" t="str">
            <v>NOVATO_6_LNDFL</v>
          </cell>
        </row>
        <row r="623">
          <cell r="A623" t="str">
            <v>NWCSTL_7_UNIT 1</v>
          </cell>
        </row>
        <row r="624">
          <cell r="A624" t="str">
            <v>NZWIND_2_WDSTR5</v>
          </cell>
        </row>
        <row r="625">
          <cell r="A625" t="str">
            <v>NZWIND_6_CALWND</v>
          </cell>
        </row>
        <row r="626">
          <cell r="A626" t="str">
            <v>NZWIND_6_WDSTR</v>
          </cell>
        </row>
        <row r="627">
          <cell r="A627" t="str">
            <v>NZWIND_6_WDSTR2</v>
          </cell>
        </row>
        <row r="628">
          <cell r="A628" t="str">
            <v>NZWIND_6_WDSTR3</v>
          </cell>
        </row>
        <row r="629">
          <cell r="A629" t="str">
            <v>NZWIND_6_WDSTR4</v>
          </cell>
        </row>
        <row r="630">
          <cell r="A630" t="str">
            <v>OAK C_1_EBMUD</v>
          </cell>
        </row>
        <row r="631">
          <cell r="A631" t="str">
            <v>OAK C_7_UNIT 1</v>
          </cell>
        </row>
        <row r="632">
          <cell r="A632" t="str">
            <v>OAK C_7_UNIT 2</v>
          </cell>
        </row>
        <row r="633">
          <cell r="A633" t="str">
            <v>OAK C_7_UNIT 3</v>
          </cell>
        </row>
        <row r="634">
          <cell r="A634" t="str">
            <v>OAK L_1_GTG1</v>
          </cell>
        </row>
        <row r="635">
          <cell r="A635" t="str">
            <v>OAKWD_6_ZEPHWD</v>
          </cell>
        </row>
        <row r="636">
          <cell r="A636" t="str">
            <v>OASIS_6_CREST</v>
          </cell>
        </row>
        <row r="637">
          <cell r="A637" t="str">
            <v>OASIS_6_SOLAR1</v>
          </cell>
        </row>
        <row r="638">
          <cell r="A638" t="str">
            <v>OASIS_6_SOLAR2</v>
          </cell>
        </row>
        <row r="639">
          <cell r="A639" t="str">
            <v>OASIS_6_SOLAR3</v>
          </cell>
        </row>
        <row r="640">
          <cell r="A640" t="str">
            <v>OCTILO_5_WIND</v>
          </cell>
        </row>
        <row r="641">
          <cell r="A641" t="str">
            <v>OGROVE_6_PL1X2</v>
          </cell>
        </row>
        <row r="642">
          <cell r="A642" t="str">
            <v>OILFLD_7_QFUNTS</v>
          </cell>
        </row>
        <row r="643">
          <cell r="A643" t="str">
            <v>OLDRIV_6_BIOGAS</v>
          </cell>
        </row>
        <row r="644">
          <cell r="A644" t="str">
            <v>OLDRV1_6_SOLAR</v>
          </cell>
        </row>
        <row r="645">
          <cell r="A645" t="str">
            <v>OLINDA_2_COYCRK</v>
          </cell>
        </row>
        <row r="646">
          <cell r="A646" t="str">
            <v>OLINDA_2_LNDFL2</v>
          </cell>
        </row>
        <row r="647">
          <cell r="A647" t="str">
            <v>OLINDA_2_QF</v>
          </cell>
        </row>
        <row r="648">
          <cell r="A648" t="str">
            <v>OLINDA_7_LNDFIL</v>
          </cell>
        </row>
        <row r="649">
          <cell r="A649" t="str">
            <v>OLIVEP_1_SOLAR</v>
          </cell>
        </row>
        <row r="650">
          <cell r="A650" t="str">
            <v>OLIVEP_1_SOLAR2</v>
          </cell>
        </row>
        <row r="651">
          <cell r="A651" t="str">
            <v>OLSEN_2_UNIT</v>
          </cell>
        </row>
        <row r="652">
          <cell r="A652" t="str">
            <v>OMAR_2_UNIT 1</v>
          </cell>
        </row>
        <row r="653">
          <cell r="A653" t="str">
            <v>OMAR_2_UNIT 2</v>
          </cell>
        </row>
        <row r="654">
          <cell r="A654" t="str">
            <v>OMAR_2_UNIT 3</v>
          </cell>
        </row>
        <row r="655">
          <cell r="A655" t="str">
            <v>OMAR_2_UNIT 4</v>
          </cell>
        </row>
        <row r="656">
          <cell r="A656" t="str">
            <v>ONLLPP_6_UNITS</v>
          </cell>
        </row>
        <row r="657">
          <cell r="A657" t="str">
            <v>ORLND_6_HIGHLI</v>
          </cell>
        </row>
        <row r="658">
          <cell r="A658" t="str">
            <v>ORLND_6_SOLAR1</v>
          </cell>
        </row>
        <row r="659">
          <cell r="A659" t="str">
            <v>ORMOND_7_UNIT 1</v>
          </cell>
        </row>
        <row r="660">
          <cell r="A660" t="str">
            <v>ORMOND_7_UNIT 2</v>
          </cell>
        </row>
        <row r="661">
          <cell r="A661" t="str">
            <v>OROLOM_1_SOLAR1</v>
          </cell>
        </row>
        <row r="662">
          <cell r="A662" t="str">
            <v>OROLOM_1_SOLAR2</v>
          </cell>
        </row>
        <row r="663">
          <cell r="A663" t="str">
            <v>OROVIL_6_UNIT</v>
          </cell>
        </row>
        <row r="664">
          <cell r="A664" t="str">
            <v>OSO_6_NSPIN</v>
          </cell>
        </row>
        <row r="665">
          <cell r="A665" t="str">
            <v>OTAY_6_LNDFL5</v>
          </cell>
        </row>
        <row r="666">
          <cell r="A666" t="str">
            <v>OTAY_6_LNDFL6</v>
          </cell>
        </row>
        <row r="667">
          <cell r="A667" t="str">
            <v>OTAY_6_PL1X2</v>
          </cell>
        </row>
        <row r="668">
          <cell r="A668" t="str">
            <v>OTAY_6_UNITB1</v>
          </cell>
        </row>
        <row r="669">
          <cell r="A669" t="str">
            <v>OTMESA_2_PL1X3</v>
          </cell>
        </row>
        <row r="670">
          <cell r="A670" t="str">
            <v>OXBOW_6_DRUM</v>
          </cell>
        </row>
        <row r="671">
          <cell r="A671" t="str">
            <v>OXMTN_6_LNDFIL</v>
          </cell>
        </row>
        <row r="672">
          <cell r="A672" t="str">
            <v>PACLUM_6_UNIT</v>
          </cell>
        </row>
        <row r="673">
          <cell r="A673" t="str">
            <v>PADUA_2_ONTARO</v>
          </cell>
        </row>
        <row r="674">
          <cell r="A674" t="str">
            <v>PADUA_2_SOLAR1</v>
          </cell>
        </row>
        <row r="675">
          <cell r="A675" t="str">
            <v>PADUA_6_MWDSDM</v>
          </cell>
        </row>
        <row r="676">
          <cell r="A676" t="str">
            <v>PADUA_6_QF</v>
          </cell>
        </row>
        <row r="677">
          <cell r="A677" t="str">
            <v>PADUA_7_SDIMAS</v>
          </cell>
        </row>
        <row r="678">
          <cell r="A678" t="str">
            <v>PAIGES_6_SOLAR</v>
          </cell>
        </row>
        <row r="679">
          <cell r="A679" t="str">
            <v>PALALT_7_COBUG</v>
          </cell>
        </row>
        <row r="680">
          <cell r="A680" t="str">
            <v>PALOMR_2_PL1X3</v>
          </cell>
        </row>
        <row r="681">
          <cell r="A681" t="str">
            <v>PANDOL_6_UNIT</v>
          </cell>
        </row>
        <row r="682">
          <cell r="A682" t="str">
            <v>PANSEA_1_PANARO</v>
          </cell>
        </row>
        <row r="683">
          <cell r="A683" t="str">
            <v>PARDEB_6_UNITS</v>
          </cell>
        </row>
        <row r="684">
          <cell r="A684" t="str">
            <v>PBLOSM_2_SOLAR</v>
          </cell>
        </row>
        <row r="685">
          <cell r="A685" t="str">
            <v>PEABDY_2_LNDFIL</v>
          </cell>
        </row>
        <row r="686">
          <cell r="A686" t="str">
            <v>PEABDY_2_LNDFL1</v>
          </cell>
        </row>
        <row r="687">
          <cell r="A687" t="str">
            <v>PEARBL_2_NSPIN</v>
          </cell>
        </row>
        <row r="688">
          <cell r="A688" t="str">
            <v>PEORIA_1_SOLAR</v>
          </cell>
        </row>
        <row r="689">
          <cell r="A689" t="str">
            <v>PGCC_1_PDRP02</v>
          </cell>
        </row>
        <row r="690">
          <cell r="A690" t="str">
            <v>PGCC_1_PDRP04</v>
          </cell>
        </row>
        <row r="691">
          <cell r="A691" t="str">
            <v>PGCC_1_PDRP05</v>
          </cell>
        </row>
        <row r="692">
          <cell r="A692" t="str">
            <v>PGEB_2_PDRP01</v>
          </cell>
        </row>
        <row r="693">
          <cell r="A693" t="str">
            <v>PGEB_2_PDRP02</v>
          </cell>
        </row>
        <row r="694">
          <cell r="A694" t="str">
            <v>PGEB_2_PDRP03</v>
          </cell>
        </row>
        <row r="695">
          <cell r="A695" t="str">
            <v>PGEB_2_PDRP04</v>
          </cell>
        </row>
        <row r="696">
          <cell r="A696" t="str">
            <v>PGEB_2_PDRP05</v>
          </cell>
        </row>
        <row r="697">
          <cell r="A697" t="str">
            <v>PGEB_2_PDRP06</v>
          </cell>
        </row>
        <row r="698">
          <cell r="A698" t="str">
            <v>PGEB_2_PDRP07</v>
          </cell>
        </row>
        <row r="699">
          <cell r="A699" t="str">
            <v>PGEB_2_PDRP08</v>
          </cell>
        </row>
        <row r="700">
          <cell r="A700" t="str">
            <v>PGEB_2_PDRP09</v>
          </cell>
        </row>
        <row r="701">
          <cell r="A701" t="str">
            <v>PGEB_2_PDRP10</v>
          </cell>
        </row>
        <row r="702">
          <cell r="A702" t="str">
            <v>PGEB_2_RDRR08</v>
          </cell>
        </row>
        <row r="703">
          <cell r="A703" t="str">
            <v>PGF1_2_PDRP03</v>
          </cell>
        </row>
        <row r="704">
          <cell r="A704" t="str">
            <v>PGF1_2_PDRP04</v>
          </cell>
        </row>
        <row r="705">
          <cell r="A705" t="str">
            <v>PGF1_2_PDRP07</v>
          </cell>
        </row>
        <row r="706">
          <cell r="A706" t="str">
            <v>PGF1_2_PDRP08</v>
          </cell>
        </row>
        <row r="707">
          <cell r="A707" t="str">
            <v>PGF1_2_PDRP09</v>
          </cell>
        </row>
        <row r="708">
          <cell r="A708" t="str">
            <v>PGF1_2_PDRP10</v>
          </cell>
        </row>
        <row r="709">
          <cell r="A709" t="str">
            <v>PGF1_2_PDRP11</v>
          </cell>
        </row>
        <row r="710">
          <cell r="A710" t="str">
            <v>PGF1_2_RDRR05</v>
          </cell>
        </row>
        <row r="711">
          <cell r="A711" t="str">
            <v>PGF1_2_RDRR06</v>
          </cell>
        </row>
        <row r="712">
          <cell r="A712" t="str">
            <v>PGFG_1_PDRP03</v>
          </cell>
        </row>
        <row r="713">
          <cell r="A713" t="str">
            <v>PGFG_1_PDRP04</v>
          </cell>
        </row>
        <row r="714">
          <cell r="A714" t="str">
            <v>PGFG_1_PDRP05</v>
          </cell>
        </row>
        <row r="715">
          <cell r="A715" t="str">
            <v>PGFG_1_PDRP06</v>
          </cell>
        </row>
        <row r="716">
          <cell r="A716" t="str">
            <v>PGHB_6_PDRP01</v>
          </cell>
        </row>
        <row r="717">
          <cell r="A717" t="str">
            <v>PGHB_6_PDRP02</v>
          </cell>
        </row>
        <row r="718">
          <cell r="A718" t="str">
            <v>PGKN_2_PDRP02</v>
          </cell>
        </row>
        <row r="719">
          <cell r="A719" t="str">
            <v>PGKN_2_RDRR03</v>
          </cell>
        </row>
        <row r="720">
          <cell r="A720" t="str">
            <v>PGNB_2_PDRP01</v>
          </cell>
        </row>
        <row r="721">
          <cell r="A721" t="str">
            <v>PGNB_2_PDRP02</v>
          </cell>
        </row>
        <row r="722">
          <cell r="A722" t="str">
            <v>PGNB_2_PDRP03</v>
          </cell>
        </row>
        <row r="723">
          <cell r="A723" t="str">
            <v>PGNB_2_PDRP04</v>
          </cell>
        </row>
        <row r="724">
          <cell r="A724" t="str">
            <v>PGNB_2_RDRR01</v>
          </cell>
        </row>
        <row r="725">
          <cell r="A725" t="str">
            <v>PGNC_1_PDRP01</v>
          </cell>
        </row>
        <row r="726">
          <cell r="A726" t="str">
            <v>PGNP_2_PDRP02</v>
          </cell>
        </row>
        <row r="727">
          <cell r="A727" t="str">
            <v>PGNP_2_PDRP03</v>
          </cell>
        </row>
        <row r="728">
          <cell r="A728" t="str">
            <v>PGNP_2_RDRR01</v>
          </cell>
        </row>
        <row r="729">
          <cell r="A729" t="str">
            <v>PGNP_2_RDRR09</v>
          </cell>
        </row>
        <row r="730">
          <cell r="A730" t="str">
            <v>PGP2_2_PDRP01</v>
          </cell>
        </row>
        <row r="731">
          <cell r="A731" t="str">
            <v>PGP2_2_PDRP05</v>
          </cell>
        </row>
        <row r="732">
          <cell r="A732" t="str">
            <v>PGP2_2_PDRP06</v>
          </cell>
        </row>
        <row r="733">
          <cell r="A733" t="str">
            <v>PGP2_2_PDRP07</v>
          </cell>
        </row>
        <row r="734">
          <cell r="A734" t="str">
            <v>PGP2_2_PDRP08</v>
          </cell>
        </row>
        <row r="735">
          <cell r="A735" t="str">
            <v>PGP2_2_PDRP10</v>
          </cell>
        </row>
        <row r="736">
          <cell r="A736" t="str">
            <v>PGSB_1_PDRP02</v>
          </cell>
        </row>
        <row r="737">
          <cell r="A737" t="str">
            <v>PGSB_1_PDRP04</v>
          </cell>
        </row>
        <row r="738">
          <cell r="A738" t="str">
            <v>PGSB_1_PDRP06</v>
          </cell>
        </row>
        <row r="739">
          <cell r="A739" t="str">
            <v>PGSB_1_PDRP08</v>
          </cell>
        </row>
        <row r="740">
          <cell r="A740" t="str">
            <v>PGSB_1_PDRP09</v>
          </cell>
        </row>
        <row r="741">
          <cell r="A741" t="str">
            <v>PGSB_1_PDRP10</v>
          </cell>
        </row>
        <row r="742">
          <cell r="A742" t="str">
            <v>PGSB_1_PDRP11</v>
          </cell>
        </row>
        <row r="743">
          <cell r="A743" t="str">
            <v>PGSB_1_PDRP12</v>
          </cell>
        </row>
        <row r="744">
          <cell r="A744" t="str">
            <v>PGSB_1_PDRP13</v>
          </cell>
        </row>
        <row r="745">
          <cell r="A745" t="str">
            <v>PGSB_1_PDRP14</v>
          </cell>
        </row>
        <row r="746">
          <cell r="A746" t="str">
            <v>PGSB_1_RDRR05</v>
          </cell>
        </row>
        <row r="747">
          <cell r="A747" t="str">
            <v>PGSF_2_PDRP03</v>
          </cell>
        </row>
        <row r="748">
          <cell r="A748" t="str">
            <v>PGSF_2_PDRP04</v>
          </cell>
        </row>
        <row r="749">
          <cell r="A749" t="str">
            <v>PGSF_2_PDRP06</v>
          </cell>
        </row>
        <row r="750">
          <cell r="A750" t="str">
            <v>PGSF_2_PDRP07</v>
          </cell>
        </row>
        <row r="751">
          <cell r="A751" t="str">
            <v>PGSF_2_PDRP08</v>
          </cell>
        </row>
        <row r="752">
          <cell r="A752" t="str">
            <v>PGSF_2_PDRP09</v>
          </cell>
        </row>
        <row r="753">
          <cell r="A753" t="str">
            <v>PGSF_2_PDRP10</v>
          </cell>
        </row>
        <row r="754">
          <cell r="A754" t="str">
            <v>PGSF_2_PDRP11</v>
          </cell>
        </row>
        <row r="755">
          <cell r="A755" t="str">
            <v>PGSF_2_PDRP12</v>
          </cell>
        </row>
        <row r="756">
          <cell r="A756" t="str">
            <v>PGSI_1_PDRP01</v>
          </cell>
        </row>
        <row r="757">
          <cell r="A757" t="str">
            <v>PGSI_1_PDRP02</v>
          </cell>
        </row>
        <row r="758">
          <cell r="A758" t="str">
            <v>PGSI_1_RDRR01</v>
          </cell>
        </row>
        <row r="759">
          <cell r="A759" t="str">
            <v>PGST_2_PDRP01</v>
          </cell>
        </row>
        <row r="760">
          <cell r="A760" t="str">
            <v>PGST_2_PDRP03</v>
          </cell>
        </row>
        <row r="761">
          <cell r="A761" t="str">
            <v>PGST_2_RDRR02</v>
          </cell>
        </row>
        <row r="762">
          <cell r="A762" t="str">
            <v>PGZP_2_PDRP02</v>
          </cell>
        </row>
        <row r="763">
          <cell r="A763" t="str">
            <v>PGZP_2_PDRP03</v>
          </cell>
        </row>
        <row r="764">
          <cell r="A764" t="str">
            <v>PGZP_2_RDRR01</v>
          </cell>
        </row>
        <row r="765">
          <cell r="A765" t="str">
            <v>PGZP_2_RDRR02</v>
          </cell>
        </row>
        <row r="766">
          <cell r="A766" t="str">
            <v>PGZP_2_RDRR03</v>
          </cell>
        </row>
        <row r="767">
          <cell r="A767" t="str">
            <v>PGZP_2_RDRR06</v>
          </cell>
        </row>
        <row r="768">
          <cell r="A768" t="str">
            <v>PHOENX_1_UNIT</v>
          </cell>
        </row>
        <row r="769">
          <cell r="A769" t="str">
            <v>PINFLT_7_UNITS</v>
          </cell>
        </row>
        <row r="770">
          <cell r="A770" t="str">
            <v>PIOPIC_2_CTG1</v>
          </cell>
        </row>
        <row r="771">
          <cell r="A771" t="str">
            <v>PIOPIC_2_CTG2</v>
          </cell>
        </row>
        <row r="772">
          <cell r="A772" t="str">
            <v>PIOPIC_2_CTG3</v>
          </cell>
        </row>
        <row r="773">
          <cell r="A773" t="str">
            <v>PIT1_6_FRIVRA</v>
          </cell>
        </row>
        <row r="774">
          <cell r="A774" t="str">
            <v>PIT1_7_UNIT 1</v>
          </cell>
        </row>
        <row r="775">
          <cell r="A775" t="str">
            <v>PIT1_7_UNIT 2</v>
          </cell>
        </row>
        <row r="776">
          <cell r="A776" t="str">
            <v>PIT3_7_PL1X3</v>
          </cell>
        </row>
        <row r="777">
          <cell r="A777" t="str">
            <v>PIT4_7_PL1X2</v>
          </cell>
        </row>
        <row r="778">
          <cell r="A778" t="str">
            <v>PIT5_7_PL1X2</v>
          </cell>
        </row>
        <row r="779">
          <cell r="A779" t="str">
            <v>PIT5_7_PL3X4</v>
          </cell>
        </row>
        <row r="780">
          <cell r="A780" t="str">
            <v>PIT5_7_QFUNTS</v>
          </cell>
        </row>
        <row r="781">
          <cell r="A781" t="str">
            <v>PIT6_7_UNIT 1</v>
          </cell>
        </row>
        <row r="782">
          <cell r="A782" t="str">
            <v>PIT6_7_UNIT 2</v>
          </cell>
        </row>
        <row r="783">
          <cell r="A783" t="str">
            <v>PIT7_7_UNIT 1</v>
          </cell>
        </row>
        <row r="784">
          <cell r="A784" t="str">
            <v>PIT7_7_UNIT 2</v>
          </cell>
        </row>
        <row r="785">
          <cell r="A785" t="str">
            <v>PLACVL_1_CHILIB</v>
          </cell>
        </row>
        <row r="786">
          <cell r="A786" t="str">
            <v>PLACVL_1_RCKCRE</v>
          </cell>
        </row>
        <row r="787">
          <cell r="A787" t="str">
            <v>PLAINV_6_BSOLAR</v>
          </cell>
        </row>
        <row r="788">
          <cell r="A788" t="str">
            <v>PLAINV_6_DSOLAR</v>
          </cell>
        </row>
        <row r="789">
          <cell r="A789" t="str">
            <v>PLAINV_6_NLRSR1</v>
          </cell>
        </row>
        <row r="790">
          <cell r="A790" t="str">
            <v>PLAINV_6_SOLAR3</v>
          </cell>
        </row>
        <row r="791">
          <cell r="A791" t="str">
            <v>PLAINV_6_SOLARC</v>
          </cell>
        </row>
        <row r="792">
          <cell r="A792" t="str">
            <v>PLSNTG_7_LNCLND</v>
          </cell>
        </row>
        <row r="793">
          <cell r="A793" t="str">
            <v>PMDLET_6_SOLAR1</v>
          </cell>
        </row>
        <row r="794">
          <cell r="A794" t="str">
            <v>PMPJCK_1_RB2SLR</v>
          </cell>
        </row>
        <row r="795">
          <cell r="A795" t="str">
            <v>PMPJCK_1_SOLAR1</v>
          </cell>
        </row>
        <row r="796">
          <cell r="A796" t="str">
            <v>PMPJCK_1_SOLAR2</v>
          </cell>
        </row>
        <row r="797">
          <cell r="A797" t="str">
            <v>PNCHEG_2_PL1X4</v>
          </cell>
        </row>
        <row r="798">
          <cell r="A798" t="str">
            <v>PNCHPP_1_PL1X2</v>
          </cell>
        </row>
        <row r="799">
          <cell r="A799" t="str">
            <v>PNOCHE_1_PL1X2</v>
          </cell>
        </row>
        <row r="800">
          <cell r="A800" t="str">
            <v>PNOCHE_1_UNITA1</v>
          </cell>
        </row>
        <row r="801">
          <cell r="A801" t="str">
            <v>POEPH_7_UNIT 1</v>
          </cell>
        </row>
        <row r="802">
          <cell r="A802" t="str">
            <v>POEPH_7_UNIT 2</v>
          </cell>
        </row>
        <row r="803">
          <cell r="A803" t="str">
            <v>POTTER_6_UNITS</v>
          </cell>
        </row>
        <row r="804">
          <cell r="A804" t="str">
            <v>POTTER_7_VECINO</v>
          </cell>
        </row>
        <row r="805">
          <cell r="A805" t="str">
            <v>PRIMM_2_SOLAR1</v>
          </cell>
        </row>
        <row r="806">
          <cell r="A806" t="str">
            <v>PSWEET_1_STCRUZ</v>
          </cell>
        </row>
        <row r="807">
          <cell r="A807" t="str">
            <v>PSWEET_7_QFUNTS</v>
          </cell>
        </row>
        <row r="808">
          <cell r="A808" t="str">
            <v>PTLOMA_6_NTCCGN</v>
          </cell>
        </row>
        <row r="809">
          <cell r="A809" t="str">
            <v>PTLOMA_6_NTCQF</v>
          </cell>
        </row>
        <row r="810">
          <cell r="A810" t="str">
            <v>PUTHCR_1_SOLAR1</v>
          </cell>
        </row>
        <row r="811">
          <cell r="A811" t="str">
            <v>PWEST_1_UNIT</v>
          </cell>
        </row>
        <row r="812">
          <cell r="A812" t="str">
            <v>RCKCRK_7_UNIT 1</v>
          </cell>
        </row>
        <row r="813">
          <cell r="A813" t="str">
            <v>RCKCRK_7_UNIT 2</v>
          </cell>
        </row>
        <row r="814">
          <cell r="A814" t="str">
            <v>RDWAY_1_CREST</v>
          </cell>
        </row>
        <row r="815">
          <cell r="A815" t="str">
            <v>RECTOR_2_CREST</v>
          </cell>
        </row>
        <row r="816">
          <cell r="A816" t="str">
            <v>RECTOR_2_KAWEAH</v>
          </cell>
        </row>
        <row r="817">
          <cell r="A817" t="str">
            <v>RECTOR_2_KAWH 1</v>
          </cell>
        </row>
        <row r="818">
          <cell r="A818" t="str">
            <v>RECTOR_2_QF</v>
          </cell>
        </row>
        <row r="819">
          <cell r="A819" t="str">
            <v>RECTOR_7_TULARE</v>
          </cell>
        </row>
        <row r="820">
          <cell r="A820" t="str">
            <v>REDBLF_6_UNIT</v>
          </cell>
        </row>
        <row r="821">
          <cell r="A821" t="str">
            <v>REDMAN_2_SOLAR</v>
          </cell>
        </row>
        <row r="822">
          <cell r="A822" t="str">
            <v>REDOND_7_UNIT 5</v>
          </cell>
        </row>
        <row r="823">
          <cell r="A823" t="str">
            <v>REDOND_7_UNIT 6</v>
          </cell>
        </row>
        <row r="824">
          <cell r="A824" t="str">
            <v>REDOND_7_UNIT 7</v>
          </cell>
        </row>
        <row r="825">
          <cell r="A825" t="str">
            <v>REDOND_7_UNIT 8</v>
          </cell>
        </row>
        <row r="826">
          <cell r="A826" t="str">
            <v>REEDLY_6_SOLAR</v>
          </cell>
        </row>
        <row r="827">
          <cell r="A827" t="str">
            <v>RENWD_1_QF</v>
          </cell>
        </row>
        <row r="828">
          <cell r="A828" t="str">
            <v>RHONDO_2_QF</v>
          </cell>
        </row>
        <row r="829">
          <cell r="A829" t="str">
            <v>RHONDO_6_PUENTE</v>
          </cell>
        </row>
        <row r="830">
          <cell r="A830" t="str">
            <v>RICHMN_7_BAYENV</v>
          </cell>
        </row>
        <row r="831">
          <cell r="A831" t="str">
            <v>RIOBRV_6_UNIT 1</v>
          </cell>
        </row>
        <row r="832">
          <cell r="A832" t="str">
            <v>RIOOSO_1_QF</v>
          </cell>
        </row>
        <row r="833">
          <cell r="A833" t="str">
            <v>RNDMTN_2_SLSPHY1</v>
          </cell>
        </row>
        <row r="834">
          <cell r="A834" t="str">
            <v>ROLLIN_6_UNIT</v>
          </cell>
        </row>
        <row r="835">
          <cell r="A835" t="str">
            <v>ROSMDW_2_WIND1</v>
          </cell>
        </row>
        <row r="836">
          <cell r="A836" t="str">
            <v>ROSMND_6_SOLAR</v>
          </cell>
        </row>
        <row r="837">
          <cell r="A837" t="str">
            <v>RSMSLR_6_SOLAR1</v>
          </cell>
        </row>
        <row r="838">
          <cell r="A838" t="str">
            <v>RSMSLR_6_SOLAR2</v>
          </cell>
        </row>
        <row r="839">
          <cell r="A839" t="str">
            <v>RTEDDY_2_SOLAR1</v>
          </cell>
        </row>
        <row r="840">
          <cell r="A840" t="str">
            <v>RTEDDY_2_SOLAR2</v>
          </cell>
        </row>
        <row r="841">
          <cell r="A841" t="str">
            <v>RTREE_2_WIND1</v>
          </cell>
        </row>
        <row r="842">
          <cell r="A842" t="str">
            <v>RTREE_2_WIND2</v>
          </cell>
        </row>
        <row r="843">
          <cell r="A843" t="str">
            <v>RTREE_2_WIND3</v>
          </cell>
        </row>
        <row r="844">
          <cell r="A844" t="str">
            <v>RUSCTY_2_UNITS</v>
          </cell>
        </row>
        <row r="845">
          <cell r="A845" t="str">
            <v>RVRVEW_1_UNITA1</v>
          </cell>
        </row>
        <row r="846">
          <cell r="A846" t="str">
            <v>RVSIDE_2_RERCU3</v>
          </cell>
        </row>
        <row r="847">
          <cell r="A847" t="str">
            <v>RVSIDE_2_RERCU4</v>
          </cell>
        </row>
        <row r="848">
          <cell r="A848" t="str">
            <v>RVSIDE_6_RERCU1</v>
          </cell>
        </row>
        <row r="849">
          <cell r="A849" t="str">
            <v>RVSIDE_6_RERCU2</v>
          </cell>
        </row>
        <row r="850">
          <cell r="A850" t="str">
            <v>RVSIDE_6_SOLAR1</v>
          </cell>
        </row>
        <row r="851">
          <cell r="A851" t="str">
            <v>RVSIDE_6_SPRING</v>
          </cell>
        </row>
        <row r="852">
          <cell r="A852" t="str">
            <v>S_RITA_6_SOLAR1</v>
          </cell>
        </row>
        <row r="853">
          <cell r="A853" t="str">
            <v>SALIRV_2_UNIT</v>
          </cell>
        </row>
        <row r="854">
          <cell r="A854" t="str">
            <v>SALTSP_7_UNITS</v>
          </cell>
        </row>
        <row r="855">
          <cell r="A855" t="str">
            <v>SAMPSN_6_KELCO1</v>
          </cell>
        </row>
        <row r="856">
          <cell r="A856" t="str">
            <v>SANDLT_2_SUNITS</v>
          </cell>
        </row>
        <row r="857">
          <cell r="A857" t="str">
            <v>SANITR_6_UNITS</v>
          </cell>
        </row>
        <row r="858">
          <cell r="A858" t="str">
            <v>SANLOB_1_LNDFIL</v>
          </cell>
        </row>
        <row r="859">
          <cell r="A859" t="str">
            <v>SANTFG_7_UNITS</v>
          </cell>
        </row>
        <row r="860">
          <cell r="A860" t="str">
            <v>SANTGO_2_LNDFL1</v>
          </cell>
        </row>
        <row r="861">
          <cell r="A861" t="str">
            <v>SANTGO_2_MABBT1</v>
          </cell>
        </row>
        <row r="862">
          <cell r="A862" t="str">
            <v>SANWD_1_QF</v>
          </cell>
        </row>
        <row r="863">
          <cell r="A863" t="str">
            <v>SAUGUS_2_TOLAND</v>
          </cell>
        </row>
        <row r="864">
          <cell r="A864" t="str">
            <v>SAUGUS_6_MWDFTH</v>
          </cell>
        </row>
        <row r="865">
          <cell r="A865" t="str">
            <v>SAUGUS_6_PTCHGN</v>
          </cell>
        </row>
        <row r="866">
          <cell r="A866" t="str">
            <v>SAUGUS_6_QF</v>
          </cell>
        </row>
        <row r="867">
          <cell r="A867" t="str">
            <v>SAUGUS_7_CHIQCN</v>
          </cell>
        </row>
        <row r="868">
          <cell r="A868" t="str">
            <v>SAUGUS_7_LOPEZ</v>
          </cell>
        </row>
        <row r="869">
          <cell r="A869" t="str">
            <v>SBERDO_2_PSP3</v>
          </cell>
        </row>
        <row r="870">
          <cell r="A870" t="str">
            <v>SBERDO_2_PSP4</v>
          </cell>
        </row>
        <row r="871">
          <cell r="A871" t="str">
            <v>SBERDO_2_QF</v>
          </cell>
        </row>
        <row r="872">
          <cell r="A872" t="str">
            <v>SBERDO_2_REDLND</v>
          </cell>
        </row>
        <row r="873">
          <cell r="A873" t="str">
            <v>SBERDO_2_RTS005</v>
          </cell>
        </row>
        <row r="874">
          <cell r="A874" t="str">
            <v>SBERDO_2_RTS007</v>
          </cell>
        </row>
        <row r="875">
          <cell r="A875" t="str">
            <v>SBERDO_2_RTS011</v>
          </cell>
        </row>
        <row r="876">
          <cell r="A876" t="str">
            <v>SBERDO_2_RTS013</v>
          </cell>
        </row>
        <row r="877">
          <cell r="A877" t="str">
            <v>SBERDO_2_RTS016</v>
          </cell>
        </row>
        <row r="878">
          <cell r="A878" t="str">
            <v>SBERDO_2_RTS048</v>
          </cell>
        </row>
        <row r="879">
          <cell r="A879" t="str">
            <v>SBERDO_2_SNTANA</v>
          </cell>
        </row>
        <row r="880">
          <cell r="A880" t="str">
            <v>SBERDO_6_MILLCK</v>
          </cell>
        </row>
        <row r="881">
          <cell r="A881" t="str">
            <v>SCEC_1_PDRP03</v>
          </cell>
        </row>
        <row r="882">
          <cell r="A882" t="str">
            <v>SCEC_1_PDRP26</v>
          </cell>
        </row>
        <row r="883">
          <cell r="A883" t="str">
            <v>SCEC_1_PDRP27</v>
          </cell>
        </row>
        <row r="884">
          <cell r="A884" t="str">
            <v>SCEC_1_PDRP28</v>
          </cell>
        </row>
        <row r="885">
          <cell r="A885" t="str">
            <v>SCEC_1_PDRP29</v>
          </cell>
        </row>
        <row r="886">
          <cell r="A886" t="str">
            <v>SCEC_1_PDRP30</v>
          </cell>
        </row>
        <row r="887">
          <cell r="A887" t="str">
            <v>SCEC_1_PDRP31</v>
          </cell>
        </row>
        <row r="888">
          <cell r="A888" t="str">
            <v>SCEC_1_PDRP32</v>
          </cell>
        </row>
        <row r="889">
          <cell r="A889" t="str">
            <v>SCEC_1_PDRP33</v>
          </cell>
        </row>
        <row r="890">
          <cell r="A890" t="str">
            <v>SCEC_1_PDRP36</v>
          </cell>
        </row>
        <row r="891">
          <cell r="A891" t="str">
            <v>SCEC_1_PDRP37</v>
          </cell>
        </row>
        <row r="892">
          <cell r="A892" t="str">
            <v>SCEC_1_PDRP38</v>
          </cell>
        </row>
        <row r="893">
          <cell r="A893" t="str">
            <v>SCEC_1_PDRP39</v>
          </cell>
        </row>
        <row r="894">
          <cell r="A894" t="str">
            <v>SCEN_6_PDRP01</v>
          </cell>
        </row>
        <row r="895">
          <cell r="A895" t="str">
            <v>SCEN_6_PDRP17</v>
          </cell>
        </row>
        <row r="896">
          <cell r="A896" t="str">
            <v>SCEN_6_PDRP18</v>
          </cell>
        </row>
        <row r="897">
          <cell r="A897" t="str">
            <v>SCEN_6_PDRP19</v>
          </cell>
        </row>
        <row r="898">
          <cell r="A898" t="str">
            <v>SCEN_6_PDRP20</v>
          </cell>
        </row>
        <row r="899">
          <cell r="A899" t="str">
            <v>SCEW_2_PDRP01</v>
          </cell>
        </row>
        <row r="900">
          <cell r="A900" t="str">
            <v>SCEW_2_PDRP04</v>
          </cell>
        </row>
        <row r="901">
          <cell r="A901" t="str">
            <v>SCEW_2_PDRP05</v>
          </cell>
        </row>
        <row r="902">
          <cell r="A902" t="str">
            <v>SCEW_2_PDRP15</v>
          </cell>
        </row>
        <row r="903">
          <cell r="A903" t="str">
            <v>SCEW_2_PDRP16</v>
          </cell>
        </row>
        <row r="904">
          <cell r="A904" t="str">
            <v>SCEW_2_PDRP17</v>
          </cell>
        </row>
        <row r="905">
          <cell r="A905" t="str">
            <v>SCEW_2_PDRP18</v>
          </cell>
        </row>
        <row r="906">
          <cell r="A906" t="str">
            <v>SCEW_2_PDRP19</v>
          </cell>
        </row>
        <row r="907">
          <cell r="A907" t="str">
            <v>SCEW_2_PDRP20</v>
          </cell>
        </row>
        <row r="908">
          <cell r="A908" t="str">
            <v>SCEW_2_PDRP21</v>
          </cell>
        </row>
        <row r="909">
          <cell r="A909" t="str">
            <v>SCEW_2_PDRP24</v>
          </cell>
        </row>
        <row r="910">
          <cell r="A910" t="str">
            <v>SCEW_2_PDRP25</v>
          </cell>
        </row>
        <row r="911">
          <cell r="A911" t="str">
            <v>SCEW_2_PDRP26</v>
          </cell>
        </row>
        <row r="912">
          <cell r="A912" t="str">
            <v>SCHD_1_PDRP11</v>
          </cell>
        </row>
        <row r="913">
          <cell r="A913" t="str">
            <v>SCHD_1_PDRP12</v>
          </cell>
        </row>
        <row r="914">
          <cell r="A914" t="str">
            <v>SCHD_1_PDRP15</v>
          </cell>
        </row>
        <row r="915">
          <cell r="A915" t="str">
            <v>SCHLTE_1_PL1X3</v>
          </cell>
        </row>
        <row r="916">
          <cell r="A916" t="str">
            <v>SCHNDR_1_FIVPTS</v>
          </cell>
        </row>
        <row r="917">
          <cell r="A917" t="str">
            <v>SCHNDR_1_WSTSDE</v>
          </cell>
        </row>
        <row r="918">
          <cell r="A918" t="str">
            <v>SCLD_1_PDRP08</v>
          </cell>
        </row>
        <row r="919">
          <cell r="A919" t="str">
            <v>SCLD_1_PDRP10</v>
          </cell>
        </row>
        <row r="920">
          <cell r="A920" t="str">
            <v>SCNW_6_PDRP10</v>
          </cell>
        </row>
        <row r="921">
          <cell r="A921" t="str">
            <v>SCNW_6_PDRP11</v>
          </cell>
        </row>
        <row r="922">
          <cell r="A922" t="str">
            <v>SCNW_6_PDRP12</v>
          </cell>
        </row>
        <row r="923">
          <cell r="A923" t="str">
            <v>SCNW_6_PDRP15</v>
          </cell>
        </row>
        <row r="924">
          <cell r="A924" t="str">
            <v>SDG1_1_PDRP01</v>
          </cell>
        </row>
        <row r="925">
          <cell r="A925" t="str">
            <v>SDG1_1_PDRP02</v>
          </cell>
        </row>
        <row r="926">
          <cell r="A926" t="str">
            <v>SDG1_1_PDRP03</v>
          </cell>
        </row>
        <row r="927">
          <cell r="A927" t="str">
            <v>SDG1_1_PDRP04</v>
          </cell>
        </row>
        <row r="928">
          <cell r="A928" t="str">
            <v>SDG1_1_PDRP05</v>
          </cell>
        </row>
        <row r="929">
          <cell r="A929" t="str">
            <v>SDG1_1_PDRP06</v>
          </cell>
        </row>
        <row r="930">
          <cell r="A930" t="str">
            <v>SDG1_1_PDRP07</v>
          </cell>
        </row>
        <row r="931">
          <cell r="A931" t="str">
            <v>SDG1_1_PDRP08</v>
          </cell>
        </row>
        <row r="932">
          <cell r="A932" t="str">
            <v>SDG1_1_PDRP09</v>
          </cell>
        </row>
        <row r="933">
          <cell r="A933" t="str">
            <v>SDG1_1_PDRP10</v>
          </cell>
        </row>
        <row r="934">
          <cell r="A934" t="str">
            <v>SDG1_1_PDRP11</v>
          </cell>
        </row>
        <row r="935">
          <cell r="A935" t="str">
            <v>SDG1_1_PDRP14</v>
          </cell>
        </row>
        <row r="936">
          <cell r="A936" t="str">
            <v>SDG1_1_PDRP15</v>
          </cell>
        </row>
        <row r="937">
          <cell r="A937" t="str">
            <v>SDG1_1_PDRP16</v>
          </cell>
        </row>
        <row r="938">
          <cell r="A938" t="str">
            <v>SDG1_1_PDRP17</v>
          </cell>
        </row>
        <row r="939">
          <cell r="A939" t="str">
            <v>SDG1_1_PDRP18</v>
          </cell>
        </row>
        <row r="940">
          <cell r="A940" t="str">
            <v>SDG1_1_PDRP19</v>
          </cell>
        </row>
        <row r="941">
          <cell r="A941" t="str">
            <v>SEARLS_7_ARGUS</v>
          </cell>
        </row>
        <row r="942">
          <cell r="A942" t="str">
            <v>SEGS_1_SR2SL2</v>
          </cell>
        </row>
        <row r="943">
          <cell r="A943" t="str">
            <v>SENTNL_2_CTG1</v>
          </cell>
        </row>
        <row r="944">
          <cell r="A944" t="str">
            <v>SENTNL_2_CTG2</v>
          </cell>
        </row>
        <row r="945">
          <cell r="A945" t="str">
            <v>SENTNL_2_CTG3</v>
          </cell>
        </row>
        <row r="946">
          <cell r="A946" t="str">
            <v>SENTNL_2_CTG4</v>
          </cell>
        </row>
        <row r="947">
          <cell r="A947" t="str">
            <v>SENTNL_2_CTG5</v>
          </cell>
        </row>
        <row r="948">
          <cell r="A948" t="str">
            <v>SENTNL_2_CTG6</v>
          </cell>
        </row>
        <row r="949">
          <cell r="A949" t="str">
            <v>SENTNL_2_CTG7</v>
          </cell>
        </row>
        <row r="950">
          <cell r="A950" t="str">
            <v>SENTNL_2_CTG8</v>
          </cell>
        </row>
        <row r="951">
          <cell r="A951" t="str">
            <v>SGREGY_6_SANGER</v>
          </cell>
        </row>
        <row r="952">
          <cell r="A952" t="str">
            <v>SHUTLE_6_CREST</v>
          </cell>
        </row>
        <row r="953">
          <cell r="A953" t="str">
            <v>SIERRA_1_UNITS</v>
          </cell>
        </row>
        <row r="954">
          <cell r="A954" t="str">
            <v>SISQUC_1_SMARIA</v>
          </cell>
        </row>
        <row r="955">
          <cell r="A955" t="str">
            <v>SKERN_6_SOLAR1</v>
          </cell>
        </row>
        <row r="956">
          <cell r="A956" t="str">
            <v>SKERN_6_SOLAR2</v>
          </cell>
        </row>
        <row r="957">
          <cell r="A957" t="str">
            <v>SLST13_2_SOLAR1</v>
          </cell>
        </row>
        <row r="958">
          <cell r="A958" t="str">
            <v>SLSTR1_2_SOLAR1</v>
          </cell>
        </row>
        <row r="959">
          <cell r="A959" t="str">
            <v>SLSTR2_2_SOLAR2</v>
          </cell>
        </row>
        <row r="960">
          <cell r="A960" t="str">
            <v>SLUISP_2_UNITS</v>
          </cell>
        </row>
        <row r="961">
          <cell r="A961" t="str">
            <v>SLYCRK_1_UNIT 1</v>
          </cell>
        </row>
        <row r="962">
          <cell r="A962" t="str">
            <v>SMPRIP_1_SMPSON</v>
          </cell>
        </row>
        <row r="963">
          <cell r="A963" t="str">
            <v>SMRCOS_6_LNDFIL</v>
          </cell>
        </row>
        <row r="964">
          <cell r="A964" t="str">
            <v>SMUDGO_7_UNIT 1</v>
          </cell>
        </row>
        <row r="965">
          <cell r="A965" t="str">
            <v>SNCLRA_2_HOWLNG</v>
          </cell>
        </row>
        <row r="966">
          <cell r="A966" t="str">
            <v>SNCLRA_2_SPRHYD</v>
          </cell>
        </row>
        <row r="967">
          <cell r="A967" t="str">
            <v>SNCLRA_2_UNIT1</v>
          </cell>
        </row>
        <row r="968">
          <cell r="A968" t="str">
            <v>SNCLRA_6_OXGEN</v>
          </cell>
        </row>
        <row r="969">
          <cell r="A969" t="str">
            <v>SNCLRA_6_PROCGN</v>
          </cell>
        </row>
        <row r="970">
          <cell r="A970" t="str">
            <v>SNCLRA_6_QF</v>
          </cell>
        </row>
        <row r="971">
          <cell r="A971" t="str">
            <v>SNCLRA_6_WILLMT</v>
          </cell>
        </row>
        <row r="972">
          <cell r="A972" t="str">
            <v>SNDBAR_7_UNIT 1</v>
          </cell>
        </row>
        <row r="973">
          <cell r="A973" t="str">
            <v>SNMALF_6_UNITS</v>
          </cell>
        </row>
        <row r="974">
          <cell r="A974" t="str">
            <v>SOUTH_2_UNIT</v>
          </cell>
        </row>
        <row r="975">
          <cell r="A975" t="str">
            <v>SPAULD_6_UNIT 3</v>
          </cell>
        </row>
        <row r="976">
          <cell r="A976" t="str">
            <v>SPAULD_6_UNIT12</v>
          </cell>
        </row>
        <row r="977">
          <cell r="A977" t="str">
            <v>SPBURN_2_UNIT 1</v>
          </cell>
        </row>
        <row r="978">
          <cell r="A978" t="str">
            <v>SPBURN_7_SNOWMT</v>
          </cell>
        </row>
        <row r="979">
          <cell r="A979" t="str">
            <v>SPI LI_2_UNIT 1</v>
          </cell>
        </row>
        <row r="980">
          <cell r="A980" t="str">
            <v>SPIAND_1_ANDSN2</v>
          </cell>
        </row>
        <row r="981">
          <cell r="A981" t="str">
            <v>SPICER_1_UNITS</v>
          </cell>
        </row>
        <row r="982">
          <cell r="A982" t="str">
            <v>SPIFBD_1_PL1X2</v>
          </cell>
        </row>
        <row r="983">
          <cell r="A983" t="str">
            <v>SPQUIN_6_SRPCQU</v>
          </cell>
        </row>
        <row r="984">
          <cell r="A984" t="str">
            <v>SPRGAP_1_UNIT 1</v>
          </cell>
        </row>
        <row r="985">
          <cell r="A985" t="str">
            <v>SPRGVL_2_CREST</v>
          </cell>
        </row>
        <row r="986">
          <cell r="A986" t="str">
            <v>SPRGVL_2_QF</v>
          </cell>
        </row>
        <row r="987">
          <cell r="A987" t="str">
            <v>SPRGVL_2_TULE</v>
          </cell>
        </row>
        <row r="988">
          <cell r="A988" t="str">
            <v>SPRGVL_2_TULESC</v>
          </cell>
        </row>
        <row r="989">
          <cell r="A989" t="str">
            <v>SRINTL_6_UNIT</v>
          </cell>
        </row>
        <row r="990">
          <cell r="A990" t="str">
            <v>STANIS_7_UNIT 1</v>
          </cell>
        </row>
        <row r="991">
          <cell r="A991" t="str">
            <v>STAUFF_1_UNIT</v>
          </cell>
        </row>
        <row r="992">
          <cell r="A992" t="str">
            <v>STIGCT_2_LODI</v>
          </cell>
        </row>
        <row r="993">
          <cell r="A993" t="str">
            <v>STNRES_1_UNIT</v>
          </cell>
        </row>
        <row r="994">
          <cell r="A994" t="str">
            <v>STOILS_1_UNITS</v>
          </cell>
        </row>
        <row r="995">
          <cell r="A995" t="str">
            <v>STOREY_2_MDRCH2</v>
          </cell>
        </row>
        <row r="996">
          <cell r="A996" t="str">
            <v>STOREY_2_MDRCH3</v>
          </cell>
        </row>
        <row r="997">
          <cell r="A997" t="str">
            <v>STOREY_2_MDRCH4</v>
          </cell>
        </row>
        <row r="998">
          <cell r="A998" t="str">
            <v>STOREY_7_MDRCHW</v>
          </cell>
        </row>
        <row r="999">
          <cell r="A999" t="str">
            <v>STROUD_6_SOLAR</v>
          </cell>
        </row>
        <row r="1000">
          <cell r="A1000" t="str">
            <v>SUNRIS_2_PL1X3</v>
          </cell>
        </row>
        <row r="1001">
          <cell r="A1001" t="str">
            <v>SUNSET_2_UNITS</v>
          </cell>
        </row>
        <row r="1002">
          <cell r="A1002" t="str">
            <v>SUNSHN_2_LNDFL</v>
          </cell>
        </row>
        <row r="1003">
          <cell r="A1003" t="str">
            <v>SUTTER_2_PL1X3</v>
          </cell>
        </row>
        <row r="1004">
          <cell r="A1004" t="str">
            <v>SYCAMR_2_UNIT 1</v>
          </cell>
        </row>
        <row r="1005">
          <cell r="A1005" t="str">
            <v>SYCAMR_2_UNIT 2</v>
          </cell>
        </row>
        <row r="1006">
          <cell r="A1006" t="str">
            <v>SYCAMR_2_UNIT 3</v>
          </cell>
        </row>
        <row r="1007">
          <cell r="A1007" t="str">
            <v>SYCAMR_2_UNIT 4</v>
          </cell>
        </row>
        <row r="1008">
          <cell r="A1008" t="str">
            <v>TANHIL_6_SOLART</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ources"/>
      <sheetName val="Other"/>
      <sheetName val="Lists"/>
      <sheetName val="Sheet1"/>
      <sheetName val="PRM For Annual RA"/>
      <sheetName val="Flexible RA Capacity"/>
    </sheetNames>
    <sheetDataSet>
      <sheetData sheetId="0" refreshError="1"/>
      <sheetData sheetId="1" refreshError="1"/>
      <sheetData sheetId="2">
        <row r="2">
          <cell r="A2" t="str">
            <v>Monthly</v>
          </cell>
        </row>
        <row r="3">
          <cell r="A3" t="str">
            <v>Annual</v>
          </cell>
        </row>
      </sheetData>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ngelica Sindelar" id="{B74D8434-B265-4EE5-ADAD-6050301C789A}" userId="S::Angelica.Sindelar@sce.com::36237d5a-cb09-4e4a-acf9-39c9c6cebae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3" dT="2020-09-03T06:17:17.29" personId="{B74D8434-B265-4EE5-ADAD-6050301C789A}" id="{7D340D66-09BD-4640-AB64-F0302188AB1A}">
    <text>Contract ending in 05/2021, so August NQC is 0.</text>
  </threadedComment>
  <threadedComment ref="G36" dT="2020-09-03T06:17:23.15" personId="{B74D8434-B265-4EE5-ADAD-6050301C789A}" id="{1E3DECD2-9416-452D-B41B-0C2C56A25C27}">
    <text>Contract ending in 06/2021, so August NQC is 0.</text>
  </threadedComment>
</ThreadedComments>
</file>

<file path=xl/threadedComments/threadedComment2.xml><?xml version="1.0" encoding="utf-8"?>
<ThreadedComments xmlns="http://schemas.microsoft.com/office/spreadsheetml/2018/threadedcomments" xmlns:x="http://schemas.openxmlformats.org/spreadsheetml/2006/main">
  <threadedComment ref="G30" dT="2020-09-03T06:19:11.43" personId="{B74D8434-B265-4EE5-ADAD-6050301C789A}" id="{74A3F8A7-5D37-49E5-B99E-CA89625A8AA6}">
    <text>Contract ending in 06/2022, so August NQC is 0.</text>
  </threadedComment>
</ThreadedComments>
</file>

<file path=xl/threadedComments/threadedComment3.xml><?xml version="1.0" encoding="utf-8"?>
<ThreadedComments xmlns="http://schemas.microsoft.com/office/spreadsheetml/2018/threadedcomments" xmlns:x="http://schemas.openxmlformats.org/spreadsheetml/2006/main">
  <threadedComment ref="G30" dT="2020-09-03T06:21:41.71" personId="{B74D8434-B265-4EE5-ADAD-6050301C789A}" id="{8C00162B-3047-4A36-BE03-D70894E7A877}">
    <text>Contract ending 03/2023, so NQC for August is 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5BAED-676F-41D3-B091-DD006854CB9F}">
  <sheetPr>
    <pageSetUpPr fitToPage="1"/>
  </sheetPr>
  <dimension ref="A1:AJ56"/>
  <sheetViews>
    <sheetView tabSelected="1" zoomScale="80" zoomScaleNormal="80" workbookViewId="0">
      <selection activeCell="C11" sqref="C11"/>
    </sheetView>
  </sheetViews>
  <sheetFormatPr defaultRowHeight="12.75" x14ac:dyDescent="0.35"/>
  <cols>
    <col min="1" max="1" width="19.265625" style="169" customWidth="1"/>
    <col min="2" max="2" width="24.265625" style="169" customWidth="1"/>
    <col min="3" max="3" width="10" style="169" customWidth="1"/>
    <col min="4" max="4" width="10.86328125" style="169" customWidth="1"/>
    <col min="5" max="7" width="9.59765625" style="169" customWidth="1"/>
    <col min="8" max="8" width="10.59765625" style="169" customWidth="1"/>
    <col min="9" max="9" width="10.59765625" style="171" customWidth="1"/>
    <col min="10" max="10" width="10.73046875" style="169" customWidth="1"/>
    <col min="11" max="11" width="10.3984375" style="169" customWidth="1"/>
    <col min="12" max="12" width="10" style="169" customWidth="1"/>
    <col min="13" max="13" width="10.3984375" style="169" customWidth="1"/>
    <col min="14" max="14" width="11.1328125" style="169" customWidth="1"/>
    <col min="15" max="15" width="16.265625" style="169" bestFit="1" customWidth="1"/>
    <col min="16" max="16" width="12.3984375" style="169" customWidth="1"/>
    <col min="17" max="17" width="14.86328125" style="169" customWidth="1"/>
    <col min="18" max="19" width="15.3984375" style="169" customWidth="1"/>
    <col min="20" max="20" width="10.86328125" style="169" customWidth="1"/>
    <col min="21" max="21" width="33.73046875" style="169" customWidth="1"/>
    <col min="22" max="22" width="9.06640625" style="169"/>
    <col min="23" max="23" width="9.86328125" style="169" customWidth="1"/>
    <col min="24" max="33" width="9.06640625" style="169"/>
    <col min="34" max="35" width="13.86328125" style="169" bestFit="1" customWidth="1"/>
    <col min="36" max="16384" width="9.06640625" style="169"/>
  </cols>
  <sheetData>
    <row r="1" spans="1:36" x14ac:dyDescent="0.35">
      <c r="H1" s="170" t="s">
        <v>315</v>
      </c>
    </row>
    <row r="2" spans="1:36" ht="13.15" x14ac:dyDescent="0.4">
      <c r="A2" s="172" t="s">
        <v>316</v>
      </c>
      <c r="B2" s="173">
        <v>2021</v>
      </c>
      <c r="C2" s="174"/>
      <c r="D2" s="174"/>
      <c r="E2" s="174"/>
      <c r="F2" s="174"/>
      <c r="G2" s="174"/>
      <c r="H2" s="174"/>
    </row>
    <row r="3" spans="1:36" ht="39.4" x14ac:dyDescent="0.4">
      <c r="A3" s="175" t="s">
        <v>317</v>
      </c>
      <c r="B3" s="175" t="s">
        <v>16</v>
      </c>
      <c r="C3" s="176">
        <v>44197</v>
      </c>
      <c r="D3" s="176">
        <v>44228</v>
      </c>
      <c r="E3" s="176">
        <v>44256</v>
      </c>
      <c r="F3" s="176">
        <v>44287</v>
      </c>
      <c r="G3" s="176">
        <v>44317</v>
      </c>
      <c r="H3" s="176">
        <v>44348</v>
      </c>
      <c r="I3" s="176">
        <v>44378</v>
      </c>
      <c r="J3" s="176">
        <v>44409</v>
      </c>
      <c r="K3" s="176">
        <v>44440</v>
      </c>
      <c r="L3" s="176">
        <v>44470</v>
      </c>
      <c r="M3" s="176">
        <v>44501</v>
      </c>
      <c r="N3" s="176">
        <v>44531</v>
      </c>
      <c r="O3" s="175" t="s">
        <v>17</v>
      </c>
      <c r="P3" s="175" t="s">
        <v>18</v>
      </c>
      <c r="Q3" s="177" t="s">
        <v>318</v>
      </c>
      <c r="R3" s="175" t="s">
        <v>20</v>
      </c>
      <c r="S3" s="175" t="s">
        <v>21</v>
      </c>
      <c r="T3" s="178"/>
      <c r="X3" s="179"/>
      <c r="Y3" s="179"/>
      <c r="Z3" s="179"/>
    </row>
    <row r="4" spans="1:36" ht="13.15" x14ac:dyDescent="0.4">
      <c r="A4" s="182" t="s">
        <v>320</v>
      </c>
      <c r="B4" s="183" t="s">
        <v>321</v>
      </c>
      <c r="C4" s="184">
        <v>43.35</v>
      </c>
      <c r="D4" s="184">
        <v>43.9</v>
      </c>
      <c r="E4" s="184">
        <v>42.64</v>
      </c>
      <c r="F4" s="184">
        <v>42.7</v>
      </c>
      <c r="G4" s="184">
        <v>42</v>
      </c>
      <c r="H4" s="184">
        <v>42</v>
      </c>
      <c r="I4" s="184">
        <v>42</v>
      </c>
      <c r="J4" s="184">
        <v>40.200000000000003</v>
      </c>
      <c r="K4" s="184">
        <v>38.6</v>
      </c>
      <c r="L4" s="184">
        <v>40</v>
      </c>
      <c r="M4" s="184">
        <v>41.6</v>
      </c>
      <c r="N4" s="184">
        <v>42</v>
      </c>
      <c r="O4" s="184" t="s">
        <v>382</v>
      </c>
      <c r="P4" s="184">
        <v>40.200000000000003</v>
      </c>
      <c r="Q4" s="184">
        <v>1</v>
      </c>
      <c r="R4" s="185">
        <v>42125</v>
      </c>
      <c r="S4" s="186">
        <v>44681</v>
      </c>
      <c r="T4" s="178"/>
      <c r="U4" s="181" t="s">
        <v>319</v>
      </c>
      <c r="V4" s="181"/>
      <c r="W4" s="181"/>
      <c r="X4" s="181"/>
      <c r="Y4" s="181"/>
      <c r="Z4" s="181"/>
      <c r="AA4" s="181"/>
      <c r="AB4" s="181"/>
      <c r="AC4" s="181"/>
      <c r="AD4" s="181"/>
      <c r="AE4" s="181"/>
      <c r="AF4" s="181"/>
      <c r="AG4" s="181"/>
      <c r="AH4" s="181"/>
    </row>
    <row r="5" spans="1:36" ht="13.15" x14ac:dyDescent="0.4">
      <c r="A5" s="182" t="s">
        <v>324</v>
      </c>
      <c r="B5" s="183" t="s">
        <v>325</v>
      </c>
      <c r="C5" s="184">
        <v>45</v>
      </c>
      <c r="D5" s="184">
        <v>45</v>
      </c>
      <c r="E5" s="184">
        <v>45</v>
      </c>
      <c r="F5" s="184">
        <v>45</v>
      </c>
      <c r="G5" s="184">
        <v>45</v>
      </c>
      <c r="H5" s="184">
        <v>44</v>
      </c>
      <c r="I5" s="184">
        <v>44</v>
      </c>
      <c r="J5" s="184">
        <v>44</v>
      </c>
      <c r="K5" s="184">
        <v>44</v>
      </c>
      <c r="L5" s="184">
        <v>44</v>
      </c>
      <c r="M5" s="184">
        <v>44.2</v>
      </c>
      <c r="N5" s="184">
        <v>45</v>
      </c>
      <c r="O5" s="184" t="s">
        <v>382</v>
      </c>
      <c r="P5" s="184">
        <v>44</v>
      </c>
      <c r="Q5" s="184">
        <v>1</v>
      </c>
      <c r="R5" s="185">
        <v>42125</v>
      </c>
      <c r="S5" s="186">
        <v>44681</v>
      </c>
      <c r="T5" s="187"/>
      <c r="V5" s="188">
        <v>44197</v>
      </c>
      <c r="W5" s="189">
        <v>44228</v>
      </c>
      <c r="X5" s="188">
        <v>44256</v>
      </c>
      <c r="Y5" s="188">
        <v>44287</v>
      </c>
      <c r="Z5" s="189">
        <v>44317</v>
      </c>
      <c r="AA5" s="188">
        <v>44348</v>
      </c>
      <c r="AB5" s="188">
        <v>44378</v>
      </c>
      <c r="AC5" s="189">
        <v>44409</v>
      </c>
      <c r="AD5" s="188">
        <v>44440</v>
      </c>
      <c r="AE5" s="188">
        <v>44470</v>
      </c>
      <c r="AF5" s="189">
        <v>44501</v>
      </c>
      <c r="AG5" s="188">
        <v>44531</v>
      </c>
      <c r="AH5" s="190" t="s">
        <v>322</v>
      </c>
      <c r="AI5" s="190" t="s">
        <v>323</v>
      </c>
    </row>
    <row r="6" spans="1:36" x14ac:dyDescent="0.35">
      <c r="A6" s="195" t="s">
        <v>326</v>
      </c>
      <c r="B6" s="196" t="s">
        <v>327</v>
      </c>
      <c r="C6" s="184">
        <v>28.56</v>
      </c>
      <c r="D6" s="184">
        <v>28.56</v>
      </c>
      <c r="E6" s="184">
        <v>28.56</v>
      </c>
      <c r="F6" s="197">
        <v>0</v>
      </c>
      <c r="G6" s="197">
        <v>0</v>
      </c>
      <c r="H6" s="197">
        <v>0</v>
      </c>
      <c r="I6" s="197">
        <v>0</v>
      </c>
      <c r="J6" s="197">
        <v>0</v>
      </c>
      <c r="K6" s="197">
        <v>0</v>
      </c>
      <c r="L6" s="197">
        <v>0</v>
      </c>
      <c r="M6" s="197">
        <v>0</v>
      </c>
      <c r="N6" s="197">
        <v>0</v>
      </c>
      <c r="O6" s="184" t="s">
        <v>375</v>
      </c>
      <c r="P6" s="184">
        <v>0</v>
      </c>
      <c r="Q6" s="184">
        <v>1</v>
      </c>
      <c r="R6" s="185">
        <v>41214</v>
      </c>
      <c r="S6" s="198">
        <v>44304</v>
      </c>
      <c r="T6" s="187"/>
      <c r="U6" s="191" t="s">
        <v>321</v>
      </c>
      <c r="V6" s="192">
        <v>43.35</v>
      </c>
      <c r="W6" s="192">
        <v>43.9</v>
      </c>
      <c r="X6" s="192">
        <v>42.64</v>
      </c>
      <c r="Y6" s="192">
        <v>42.7</v>
      </c>
      <c r="Z6" s="192">
        <v>42</v>
      </c>
      <c r="AA6" s="192">
        <v>42</v>
      </c>
      <c r="AB6" s="192">
        <v>42</v>
      </c>
      <c r="AC6" s="192">
        <v>40.200000000000003</v>
      </c>
      <c r="AD6" s="192">
        <v>38.6</v>
      </c>
      <c r="AE6" s="192">
        <v>40</v>
      </c>
      <c r="AF6" s="192">
        <v>41.6</v>
      </c>
      <c r="AG6" s="192">
        <v>42</v>
      </c>
      <c r="AH6" s="193">
        <v>1</v>
      </c>
      <c r="AI6" s="194"/>
    </row>
    <row r="7" spans="1:36" x14ac:dyDescent="0.35">
      <c r="A7" s="182" t="s">
        <v>328</v>
      </c>
      <c r="B7" s="183" t="s">
        <v>329</v>
      </c>
      <c r="C7" s="184">
        <v>45.8</v>
      </c>
      <c r="D7" s="184">
        <v>46.06</v>
      </c>
      <c r="E7" s="184">
        <v>45.5</v>
      </c>
      <c r="F7" s="184">
        <v>45</v>
      </c>
      <c r="G7" s="184">
        <v>44.38</v>
      </c>
      <c r="H7" s="184">
        <v>43.46</v>
      </c>
      <c r="I7" s="184">
        <v>43</v>
      </c>
      <c r="J7" s="184">
        <v>43.06</v>
      </c>
      <c r="K7" s="184">
        <v>43.72</v>
      </c>
      <c r="L7" s="184">
        <v>45.04</v>
      </c>
      <c r="M7" s="184">
        <v>46.42</v>
      </c>
      <c r="N7" s="184">
        <v>46.84</v>
      </c>
      <c r="O7" s="184" t="s">
        <v>91</v>
      </c>
      <c r="P7" s="184" t="s">
        <v>388</v>
      </c>
      <c r="Q7" s="184">
        <v>1</v>
      </c>
      <c r="R7" s="185">
        <v>42125</v>
      </c>
      <c r="S7" s="185">
        <v>44681</v>
      </c>
      <c r="T7" s="199"/>
      <c r="U7" s="191" t="s">
        <v>325</v>
      </c>
      <c r="V7" s="192">
        <v>45</v>
      </c>
      <c r="W7" s="192">
        <v>45</v>
      </c>
      <c r="X7" s="192">
        <v>45</v>
      </c>
      <c r="Y7" s="192">
        <v>45</v>
      </c>
      <c r="Z7" s="192">
        <v>45</v>
      </c>
      <c r="AA7" s="192">
        <v>44</v>
      </c>
      <c r="AB7" s="192">
        <v>44</v>
      </c>
      <c r="AC7" s="192">
        <v>44</v>
      </c>
      <c r="AD7" s="192">
        <v>44</v>
      </c>
      <c r="AE7" s="192">
        <v>44</v>
      </c>
      <c r="AF7" s="192">
        <v>44.2</v>
      </c>
      <c r="AG7" s="192">
        <v>45</v>
      </c>
      <c r="AH7" s="193">
        <v>1</v>
      </c>
      <c r="AI7" s="194"/>
    </row>
    <row r="8" spans="1:36" x14ac:dyDescent="0.35">
      <c r="A8" s="182" t="s">
        <v>330</v>
      </c>
      <c r="B8" s="183" t="s">
        <v>331</v>
      </c>
      <c r="C8" s="184">
        <v>202.49</v>
      </c>
      <c r="D8" s="184">
        <v>202.49</v>
      </c>
      <c r="E8" s="184">
        <v>200.57</v>
      </c>
      <c r="F8" s="184">
        <v>197.53</v>
      </c>
      <c r="G8" s="184">
        <v>195.03</v>
      </c>
      <c r="H8" s="184">
        <v>191.9</v>
      </c>
      <c r="I8" s="184">
        <v>189.9</v>
      </c>
      <c r="J8" s="184">
        <v>190</v>
      </c>
      <c r="K8" s="184">
        <v>190.9</v>
      </c>
      <c r="L8" s="184">
        <v>194.6</v>
      </c>
      <c r="M8" s="184">
        <v>200.6</v>
      </c>
      <c r="N8" s="184">
        <v>201.6</v>
      </c>
      <c r="O8" s="184" t="s">
        <v>375</v>
      </c>
      <c r="P8" s="184">
        <v>190</v>
      </c>
      <c r="Q8" s="184">
        <v>1</v>
      </c>
      <c r="R8" s="185">
        <v>41395</v>
      </c>
      <c r="S8" s="185">
        <v>45046</v>
      </c>
      <c r="T8" s="199"/>
      <c r="U8" s="191" t="s">
        <v>327</v>
      </c>
      <c r="V8" s="192">
        <v>8.5599999999999987</v>
      </c>
      <c r="W8" s="192">
        <v>8.5599999999999987</v>
      </c>
      <c r="X8" s="192">
        <v>8.5599999999999987</v>
      </c>
      <c r="Y8" s="200">
        <v>0</v>
      </c>
      <c r="Z8" s="200">
        <v>0</v>
      </c>
      <c r="AA8" s="200">
        <v>0</v>
      </c>
      <c r="AB8" s="200">
        <v>0</v>
      </c>
      <c r="AC8" s="200">
        <v>0</v>
      </c>
      <c r="AD8" s="200">
        <v>0</v>
      </c>
      <c r="AE8" s="200">
        <v>0</v>
      </c>
      <c r="AF8" s="200">
        <v>0</v>
      </c>
      <c r="AG8" s="200">
        <v>0</v>
      </c>
      <c r="AH8" s="193">
        <v>1</v>
      </c>
      <c r="AI8" s="194"/>
    </row>
    <row r="9" spans="1:36" x14ac:dyDescent="0.35">
      <c r="A9" s="182" t="s">
        <v>330</v>
      </c>
      <c r="B9" s="183" t="s">
        <v>332</v>
      </c>
      <c r="C9" s="184">
        <v>201.63</v>
      </c>
      <c r="D9" s="184">
        <v>201.63</v>
      </c>
      <c r="E9" s="184">
        <v>199.72</v>
      </c>
      <c r="F9" s="184">
        <v>196.7</v>
      </c>
      <c r="G9" s="184">
        <v>194.21</v>
      </c>
      <c r="H9" s="184">
        <v>191.1</v>
      </c>
      <c r="I9" s="184">
        <v>189.1</v>
      </c>
      <c r="J9" s="184">
        <v>189.21</v>
      </c>
      <c r="K9" s="184">
        <v>191.1</v>
      </c>
      <c r="L9" s="184">
        <v>193.78</v>
      </c>
      <c r="M9" s="184">
        <v>199.7</v>
      </c>
      <c r="N9" s="184">
        <v>200.72</v>
      </c>
      <c r="O9" s="184" t="s">
        <v>375</v>
      </c>
      <c r="P9" s="184">
        <v>189.21</v>
      </c>
      <c r="Q9" s="184">
        <v>1</v>
      </c>
      <c r="R9" s="201">
        <v>41395</v>
      </c>
      <c r="S9" s="185">
        <v>45046</v>
      </c>
      <c r="T9" s="199"/>
      <c r="U9" s="191" t="s">
        <v>329</v>
      </c>
      <c r="V9" s="192">
        <v>45.8</v>
      </c>
      <c r="W9" s="192">
        <v>46.06</v>
      </c>
      <c r="X9" s="192">
        <v>45.5</v>
      </c>
      <c r="Y9" s="192">
        <v>45</v>
      </c>
      <c r="Z9" s="192">
        <v>44.38</v>
      </c>
      <c r="AA9" s="192">
        <v>43.46</v>
      </c>
      <c r="AB9" s="192">
        <v>43</v>
      </c>
      <c r="AC9" s="192">
        <v>43.06</v>
      </c>
      <c r="AD9" s="192">
        <v>43.72</v>
      </c>
      <c r="AE9" s="192">
        <v>45.04</v>
      </c>
      <c r="AF9" s="192">
        <v>46.42</v>
      </c>
      <c r="AG9" s="192">
        <v>46.84</v>
      </c>
      <c r="AH9" s="193">
        <v>1</v>
      </c>
      <c r="AI9" s="194"/>
      <c r="AJ9" s="179"/>
    </row>
    <row r="10" spans="1:36" x14ac:dyDescent="0.35">
      <c r="A10" s="182" t="s">
        <v>330</v>
      </c>
      <c r="B10" s="183" t="s">
        <v>333</v>
      </c>
      <c r="C10" s="184">
        <v>201.2</v>
      </c>
      <c r="D10" s="184">
        <v>201.2</v>
      </c>
      <c r="E10" s="184">
        <v>199.29</v>
      </c>
      <c r="F10" s="184">
        <v>196.28</v>
      </c>
      <c r="G10" s="184">
        <v>193.79</v>
      </c>
      <c r="H10" s="184">
        <v>190.4</v>
      </c>
      <c r="I10" s="184">
        <v>188.4</v>
      </c>
      <c r="J10" s="184">
        <v>188.5</v>
      </c>
      <c r="K10" s="184">
        <v>190.4</v>
      </c>
      <c r="L10" s="184">
        <v>193.36</v>
      </c>
      <c r="M10" s="184">
        <v>199.3</v>
      </c>
      <c r="N10" s="184">
        <v>200.3</v>
      </c>
      <c r="O10" s="184" t="s">
        <v>375</v>
      </c>
      <c r="P10" s="184">
        <v>188.5</v>
      </c>
      <c r="Q10" s="184">
        <v>1</v>
      </c>
      <c r="R10" s="185">
        <v>41395</v>
      </c>
      <c r="S10" s="185">
        <v>45046</v>
      </c>
      <c r="T10" s="199"/>
      <c r="U10" s="183" t="s">
        <v>331</v>
      </c>
      <c r="V10" s="192">
        <v>202.49</v>
      </c>
      <c r="W10" s="192">
        <v>202.49</v>
      </c>
      <c r="X10" s="192">
        <v>200.57</v>
      </c>
      <c r="Y10" s="192">
        <v>197.53</v>
      </c>
      <c r="Z10" s="192">
        <v>195.03</v>
      </c>
      <c r="AA10" s="192">
        <v>191.9</v>
      </c>
      <c r="AB10" s="192">
        <v>189.9</v>
      </c>
      <c r="AC10" s="192">
        <v>190</v>
      </c>
      <c r="AD10" s="192">
        <v>190.9</v>
      </c>
      <c r="AE10" s="192">
        <v>194.6</v>
      </c>
      <c r="AF10" s="192">
        <v>200.6</v>
      </c>
      <c r="AG10" s="192">
        <v>201.6</v>
      </c>
      <c r="AH10" s="193">
        <v>1</v>
      </c>
      <c r="AI10" s="194"/>
    </row>
    <row r="11" spans="1:36" x14ac:dyDescent="0.35">
      <c r="A11" s="182" t="s">
        <v>330</v>
      </c>
      <c r="B11" s="183" t="s">
        <v>334</v>
      </c>
      <c r="C11" s="184">
        <v>203.09</v>
      </c>
      <c r="D11" s="184">
        <v>203.09</v>
      </c>
      <c r="E11" s="184">
        <v>201.16</v>
      </c>
      <c r="F11" s="184">
        <v>198.12</v>
      </c>
      <c r="G11" s="184">
        <v>195.68</v>
      </c>
      <c r="H11" s="184">
        <v>191.8</v>
      </c>
      <c r="I11" s="184">
        <v>189.8</v>
      </c>
      <c r="J11" s="184">
        <v>189.89</v>
      </c>
      <c r="K11" s="184">
        <v>191.8</v>
      </c>
      <c r="L11" s="184">
        <v>195.18</v>
      </c>
      <c r="M11" s="184">
        <v>201.2</v>
      </c>
      <c r="N11" s="184">
        <v>202.2</v>
      </c>
      <c r="O11" s="184" t="s">
        <v>375</v>
      </c>
      <c r="P11" s="184">
        <v>189.89</v>
      </c>
      <c r="Q11" s="184">
        <v>1</v>
      </c>
      <c r="R11" s="201">
        <v>41395</v>
      </c>
      <c r="S11" s="185">
        <v>45046</v>
      </c>
      <c r="T11" s="199"/>
      <c r="U11" s="183" t="s">
        <v>332</v>
      </c>
      <c r="V11" s="192">
        <v>201.63</v>
      </c>
      <c r="W11" s="192">
        <v>201.63</v>
      </c>
      <c r="X11" s="192">
        <v>199.72</v>
      </c>
      <c r="Y11" s="192">
        <v>196.7</v>
      </c>
      <c r="Z11" s="192">
        <v>194.21</v>
      </c>
      <c r="AA11" s="192">
        <v>191.1</v>
      </c>
      <c r="AB11" s="192">
        <v>189.1</v>
      </c>
      <c r="AC11" s="192">
        <v>189.21</v>
      </c>
      <c r="AD11" s="192">
        <v>191.1</v>
      </c>
      <c r="AE11" s="192">
        <v>193.78</v>
      </c>
      <c r="AF11" s="192">
        <v>199.7</v>
      </c>
      <c r="AG11" s="192">
        <v>200.72</v>
      </c>
      <c r="AH11" s="193">
        <v>1</v>
      </c>
      <c r="AI11" s="194"/>
    </row>
    <row r="12" spans="1:36" x14ac:dyDescent="0.35">
      <c r="A12" s="182" t="s">
        <v>335</v>
      </c>
      <c r="B12" s="183" t="s">
        <v>336</v>
      </c>
      <c r="C12" s="184">
        <v>17.600000000000001</v>
      </c>
      <c r="D12" s="184">
        <v>17.64</v>
      </c>
      <c r="E12" s="184">
        <v>17.45</v>
      </c>
      <c r="F12" s="184">
        <v>13.47</v>
      </c>
      <c r="G12" s="184">
        <v>17.55</v>
      </c>
      <c r="H12" s="184">
        <v>17.510000000000002</v>
      </c>
      <c r="I12" s="184">
        <v>17.64</v>
      </c>
      <c r="J12" s="184">
        <v>17.440000000000001</v>
      </c>
      <c r="K12" s="184">
        <v>17.57</v>
      </c>
      <c r="L12" s="184">
        <v>17.02</v>
      </c>
      <c r="M12" s="184">
        <v>15.85</v>
      </c>
      <c r="N12" s="184">
        <v>14.44</v>
      </c>
      <c r="O12" s="184" t="s">
        <v>382</v>
      </c>
      <c r="P12" s="184">
        <v>17.440000000000001</v>
      </c>
      <c r="Q12" s="184" t="s">
        <v>79</v>
      </c>
      <c r="R12" s="185">
        <v>42278</v>
      </c>
      <c r="S12" s="185">
        <v>44651</v>
      </c>
      <c r="T12" s="199"/>
      <c r="U12" s="202" t="s">
        <v>333</v>
      </c>
      <c r="V12" s="192">
        <v>201.2</v>
      </c>
      <c r="W12" s="192">
        <v>201.2</v>
      </c>
      <c r="X12" s="192">
        <v>199.29</v>
      </c>
      <c r="Y12" s="192">
        <v>196.28</v>
      </c>
      <c r="Z12" s="192">
        <v>193.79</v>
      </c>
      <c r="AA12" s="192">
        <v>190.4</v>
      </c>
      <c r="AB12" s="192">
        <v>188.4</v>
      </c>
      <c r="AC12" s="192">
        <v>188.5</v>
      </c>
      <c r="AD12" s="192">
        <v>190.4</v>
      </c>
      <c r="AE12" s="192">
        <v>193.36</v>
      </c>
      <c r="AF12" s="192">
        <v>199.3</v>
      </c>
      <c r="AG12" s="192">
        <v>200.3</v>
      </c>
      <c r="AH12" s="193">
        <v>1</v>
      </c>
      <c r="AI12" s="194"/>
    </row>
    <row r="13" spans="1:36" x14ac:dyDescent="0.35">
      <c r="A13" s="195" t="s">
        <v>337</v>
      </c>
      <c r="B13" s="196" t="s">
        <v>338</v>
      </c>
      <c r="C13" s="197">
        <v>0</v>
      </c>
      <c r="D13" s="197">
        <v>0</v>
      </c>
      <c r="E13" s="197">
        <v>0</v>
      </c>
      <c r="F13" s="197">
        <v>0</v>
      </c>
      <c r="G13" s="197">
        <v>0</v>
      </c>
      <c r="H13" s="197">
        <v>0</v>
      </c>
      <c r="I13" s="197">
        <v>0</v>
      </c>
      <c r="J13" s="197">
        <v>0</v>
      </c>
      <c r="K13" s="197">
        <v>0</v>
      </c>
      <c r="L13" s="197">
        <v>0</v>
      </c>
      <c r="M13" s="197">
        <v>0</v>
      </c>
      <c r="N13" s="197">
        <v>0</v>
      </c>
      <c r="O13" s="197" t="s">
        <v>382</v>
      </c>
      <c r="P13" s="197">
        <v>0</v>
      </c>
      <c r="Q13" s="197" t="s">
        <v>79</v>
      </c>
      <c r="R13" s="203">
        <v>40878</v>
      </c>
      <c r="S13" s="198">
        <v>44165</v>
      </c>
      <c r="T13" s="199"/>
      <c r="U13" s="202" t="s">
        <v>334</v>
      </c>
      <c r="V13" s="192">
        <v>203.09</v>
      </c>
      <c r="W13" s="192">
        <v>203.09</v>
      </c>
      <c r="X13" s="192">
        <v>201.16</v>
      </c>
      <c r="Y13" s="192">
        <v>198.12</v>
      </c>
      <c r="Z13" s="192">
        <v>195.68</v>
      </c>
      <c r="AA13" s="192">
        <v>191.8</v>
      </c>
      <c r="AB13" s="192">
        <v>189.8</v>
      </c>
      <c r="AC13" s="192">
        <v>189.89</v>
      </c>
      <c r="AD13" s="192">
        <v>191.8</v>
      </c>
      <c r="AE13" s="192">
        <v>195.18</v>
      </c>
      <c r="AF13" s="192">
        <v>201.2</v>
      </c>
      <c r="AG13" s="192">
        <v>202.2</v>
      </c>
      <c r="AH13" s="193">
        <v>1</v>
      </c>
      <c r="AI13" s="194"/>
    </row>
    <row r="14" spans="1:36" x14ac:dyDescent="0.35">
      <c r="A14" s="182" t="s">
        <v>340</v>
      </c>
      <c r="B14" s="183" t="s">
        <v>341</v>
      </c>
      <c r="C14" s="184">
        <v>9.9</v>
      </c>
      <c r="D14" s="184">
        <v>9.9</v>
      </c>
      <c r="E14" s="184">
        <v>9.9</v>
      </c>
      <c r="F14" s="184">
        <v>9.9</v>
      </c>
      <c r="G14" s="184">
        <v>9.9</v>
      </c>
      <c r="H14" s="184">
        <v>9.9</v>
      </c>
      <c r="I14" s="184">
        <v>9.9</v>
      </c>
      <c r="J14" s="184">
        <v>9.9</v>
      </c>
      <c r="K14" s="184">
        <v>9.9</v>
      </c>
      <c r="L14" s="184">
        <v>9.9</v>
      </c>
      <c r="M14" s="184">
        <v>9.9</v>
      </c>
      <c r="N14" s="184">
        <v>9.9</v>
      </c>
      <c r="O14" s="184" t="s">
        <v>375</v>
      </c>
      <c r="P14" s="184">
        <v>9.9</v>
      </c>
      <c r="Q14" s="184" t="s">
        <v>79</v>
      </c>
      <c r="R14" s="186">
        <v>42948</v>
      </c>
      <c r="S14" s="185">
        <v>45504</v>
      </c>
      <c r="T14" s="199"/>
      <c r="U14" s="202" t="s">
        <v>339</v>
      </c>
      <c r="V14" s="192">
        <v>46.5</v>
      </c>
      <c r="W14" s="192">
        <v>45</v>
      </c>
      <c r="X14" s="192">
        <v>44.5</v>
      </c>
      <c r="Y14" s="192">
        <v>43</v>
      </c>
      <c r="Z14" s="192">
        <v>43</v>
      </c>
      <c r="AA14" s="192">
        <v>42.5</v>
      </c>
      <c r="AB14" s="192">
        <v>42.5</v>
      </c>
      <c r="AC14" s="192">
        <v>42.5</v>
      </c>
      <c r="AD14" s="192">
        <v>43</v>
      </c>
      <c r="AE14" s="192">
        <v>44</v>
      </c>
      <c r="AF14" s="192">
        <v>44.5</v>
      </c>
      <c r="AG14" s="192">
        <v>45</v>
      </c>
      <c r="AH14" s="193">
        <v>1</v>
      </c>
      <c r="AI14" s="194"/>
    </row>
    <row r="15" spans="1:36" x14ac:dyDescent="0.35">
      <c r="A15" s="195" t="s">
        <v>343</v>
      </c>
      <c r="B15" s="196" t="s">
        <v>344</v>
      </c>
      <c r="C15" s="197">
        <v>0</v>
      </c>
      <c r="D15" s="197">
        <v>0</v>
      </c>
      <c r="E15" s="197">
        <v>0</v>
      </c>
      <c r="F15" s="197">
        <v>0</v>
      </c>
      <c r="G15" s="197">
        <v>0</v>
      </c>
      <c r="H15" s="197">
        <v>0</v>
      </c>
      <c r="I15" s="197">
        <v>0</v>
      </c>
      <c r="J15" s="197">
        <v>0</v>
      </c>
      <c r="K15" s="197">
        <v>0</v>
      </c>
      <c r="L15" s="197">
        <v>0</v>
      </c>
      <c r="M15" s="197">
        <v>0</v>
      </c>
      <c r="N15" s="197">
        <v>0</v>
      </c>
      <c r="O15" s="197" t="s">
        <v>382</v>
      </c>
      <c r="P15" s="197">
        <v>0</v>
      </c>
      <c r="Q15" s="197" t="s">
        <v>79</v>
      </c>
      <c r="R15" s="204">
        <v>40878</v>
      </c>
      <c r="S15" s="198">
        <v>44165</v>
      </c>
      <c r="T15" s="199"/>
      <c r="U15" s="202" t="s">
        <v>342</v>
      </c>
      <c r="V15" s="192">
        <v>44.55</v>
      </c>
      <c r="W15" s="192">
        <v>43</v>
      </c>
      <c r="X15" s="192">
        <v>43</v>
      </c>
      <c r="Y15" s="192">
        <v>43</v>
      </c>
      <c r="Z15" s="192">
        <v>43</v>
      </c>
      <c r="AA15" s="192">
        <v>42.48</v>
      </c>
      <c r="AB15" s="192">
        <v>42</v>
      </c>
      <c r="AC15" s="192">
        <v>42</v>
      </c>
      <c r="AD15" s="192">
        <v>42.12</v>
      </c>
      <c r="AE15" s="192">
        <v>42.5</v>
      </c>
      <c r="AF15" s="192">
        <v>43.91</v>
      </c>
      <c r="AG15" s="192">
        <v>44.14</v>
      </c>
      <c r="AH15" s="193">
        <v>1</v>
      </c>
      <c r="AI15" s="194"/>
      <c r="AJ15" s="179"/>
    </row>
    <row r="16" spans="1:36" x14ac:dyDescent="0.35">
      <c r="A16" s="182" t="s">
        <v>346</v>
      </c>
      <c r="B16" s="183" t="s">
        <v>339</v>
      </c>
      <c r="C16" s="184">
        <v>46.5</v>
      </c>
      <c r="D16" s="184">
        <v>45</v>
      </c>
      <c r="E16" s="184">
        <v>44.5</v>
      </c>
      <c r="F16" s="184">
        <v>43</v>
      </c>
      <c r="G16" s="184">
        <v>43</v>
      </c>
      <c r="H16" s="184">
        <v>42.5</v>
      </c>
      <c r="I16" s="184">
        <v>42.5</v>
      </c>
      <c r="J16" s="184">
        <v>42.5</v>
      </c>
      <c r="K16" s="184">
        <v>43</v>
      </c>
      <c r="L16" s="184">
        <v>44</v>
      </c>
      <c r="M16" s="184">
        <v>44.5</v>
      </c>
      <c r="N16" s="184">
        <v>45</v>
      </c>
      <c r="O16" s="184" t="s">
        <v>382</v>
      </c>
      <c r="P16" s="184">
        <v>42.5</v>
      </c>
      <c r="Q16" s="184">
        <v>1</v>
      </c>
      <c r="R16" s="185">
        <v>42125</v>
      </c>
      <c r="S16" s="185">
        <v>44681</v>
      </c>
      <c r="T16" s="199"/>
      <c r="U16" s="205" t="s">
        <v>345</v>
      </c>
      <c r="V16" s="200">
        <v>0</v>
      </c>
      <c r="W16" s="200">
        <v>0</v>
      </c>
      <c r="X16" s="200">
        <v>0</v>
      </c>
      <c r="Y16" s="200">
        <v>0</v>
      </c>
      <c r="Z16" s="200">
        <v>0</v>
      </c>
      <c r="AA16" s="200">
        <v>0</v>
      </c>
      <c r="AB16" s="200">
        <v>0</v>
      </c>
      <c r="AC16" s="200">
        <v>0</v>
      </c>
      <c r="AD16" s="200">
        <v>0</v>
      </c>
      <c r="AE16" s="200">
        <v>0</v>
      </c>
      <c r="AF16" s="200">
        <v>0</v>
      </c>
      <c r="AG16" s="200">
        <v>0</v>
      </c>
      <c r="AH16" s="206">
        <v>1</v>
      </c>
      <c r="AI16" s="194"/>
    </row>
    <row r="17" spans="1:35" x14ac:dyDescent="0.35">
      <c r="A17" s="182" t="s">
        <v>348</v>
      </c>
      <c r="B17" s="183" t="s">
        <v>342</v>
      </c>
      <c r="C17" s="184">
        <v>44.55</v>
      </c>
      <c r="D17" s="184">
        <v>43</v>
      </c>
      <c r="E17" s="184">
        <v>43</v>
      </c>
      <c r="F17" s="184">
        <v>43</v>
      </c>
      <c r="G17" s="184">
        <v>43</v>
      </c>
      <c r="H17" s="184">
        <v>42.48</v>
      </c>
      <c r="I17" s="184">
        <v>42</v>
      </c>
      <c r="J17" s="184">
        <v>42</v>
      </c>
      <c r="K17" s="184">
        <v>42.12</v>
      </c>
      <c r="L17" s="184">
        <v>42.5</v>
      </c>
      <c r="M17" s="184">
        <v>43.91</v>
      </c>
      <c r="N17" s="184">
        <v>44.14</v>
      </c>
      <c r="O17" s="184" t="s">
        <v>91</v>
      </c>
      <c r="P17" s="184" t="s">
        <v>388</v>
      </c>
      <c r="Q17" s="184">
        <v>1</v>
      </c>
      <c r="R17" s="185">
        <v>42125</v>
      </c>
      <c r="S17" s="185">
        <v>44681</v>
      </c>
      <c r="T17" s="199"/>
      <c r="U17" s="205" t="s">
        <v>347</v>
      </c>
      <c r="V17" s="200">
        <v>0</v>
      </c>
      <c r="W17" s="200">
        <v>0</v>
      </c>
      <c r="X17" s="200">
        <v>0</v>
      </c>
      <c r="Y17" s="200">
        <v>0</v>
      </c>
      <c r="Z17" s="200">
        <v>0</v>
      </c>
      <c r="AA17" s="200">
        <v>0</v>
      </c>
      <c r="AB17" s="200">
        <v>0</v>
      </c>
      <c r="AC17" s="200">
        <v>0</v>
      </c>
      <c r="AD17" s="200">
        <v>0</v>
      </c>
      <c r="AE17" s="200">
        <v>0</v>
      </c>
      <c r="AF17" s="200">
        <v>0</v>
      </c>
      <c r="AG17" s="200">
        <v>0</v>
      </c>
      <c r="AH17" s="206">
        <v>1</v>
      </c>
      <c r="AI17" s="194"/>
    </row>
    <row r="18" spans="1:35" x14ac:dyDescent="0.35">
      <c r="A18" s="195" t="s">
        <v>350</v>
      </c>
      <c r="B18" s="196" t="s">
        <v>345</v>
      </c>
      <c r="C18" s="197">
        <v>0</v>
      </c>
      <c r="D18" s="197">
        <v>0</v>
      </c>
      <c r="E18" s="197">
        <v>0</v>
      </c>
      <c r="F18" s="197">
        <v>0</v>
      </c>
      <c r="G18" s="197">
        <v>0</v>
      </c>
      <c r="H18" s="197">
        <v>0</v>
      </c>
      <c r="I18" s="197">
        <v>0</v>
      </c>
      <c r="J18" s="197">
        <v>0</v>
      </c>
      <c r="K18" s="197">
        <v>0</v>
      </c>
      <c r="L18" s="197">
        <v>0</v>
      </c>
      <c r="M18" s="197">
        <v>0</v>
      </c>
      <c r="N18" s="197">
        <v>0</v>
      </c>
      <c r="O18" s="197" t="s">
        <v>51</v>
      </c>
      <c r="P18" s="197">
        <v>0</v>
      </c>
      <c r="Q18" s="197">
        <v>1</v>
      </c>
      <c r="R18" s="198">
        <v>41640</v>
      </c>
      <c r="S18" s="198">
        <v>44196</v>
      </c>
      <c r="T18" s="199"/>
      <c r="U18" s="205" t="s">
        <v>349</v>
      </c>
      <c r="V18" s="200">
        <v>0</v>
      </c>
      <c r="W18" s="200">
        <v>0</v>
      </c>
      <c r="X18" s="200">
        <v>0</v>
      </c>
      <c r="Y18" s="200">
        <v>0</v>
      </c>
      <c r="Z18" s="200">
        <v>0</v>
      </c>
      <c r="AA18" s="200">
        <v>0</v>
      </c>
      <c r="AB18" s="200">
        <v>0</v>
      </c>
      <c r="AC18" s="200">
        <v>0</v>
      </c>
      <c r="AD18" s="200">
        <v>0</v>
      </c>
      <c r="AE18" s="200">
        <v>0</v>
      </c>
      <c r="AF18" s="200">
        <v>0</v>
      </c>
      <c r="AG18" s="200">
        <v>0</v>
      </c>
      <c r="AH18" s="206">
        <v>1</v>
      </c>
      <c r="AI18" s="194"/>
    </row>
    <row r="19" spans="1:35" x14ac:dyDescent="0.35">
      <c r="A19" s="195" t="s">
        <v>350</v>
      </c>
      <c r="B19" s="196" t="s">
        <v>347</v>
      </c>
      <c r="C19" s="197">
        <v>0</v>
      </c>
      <c r="D19" s="197">
        <v>0</v>
      </c>
      <c r="E19" s="197">
        <v>0</v>
      </c>
      <c r="F19" s="197">
        <v>0</v>
      </c>
      <c r="G19" s="197">
        <v>0</v>
      </c>
      <c r="H19" s="197">
        <v>0</v>
      </c>
      <c r="I19" s="197">
        <v>0</v>
      </c>
      <c r="J19" s="197">
        <v>0</v>
      </c>
      <c r="K19" s="197">
        <v>0</v>
      </c>
      <c r="L19" s="197">
        <v>0</v>
      </c>
      <c r="M19" s="197">
        <v>0</v>
      </c>
      <c r="N19" s="197">
        <v>0</v>
      </c>
      <c r="O19" s="197" t="s">
        <v>51</v>
      </c>
      <c r="P19" s="197">
        <v>0</v>
      </c>
      <c r="Q19" s="197">
        <v>1</v>
      </c>
      <c r="R19" s="198">
        <v>41640</v>
      </c>
      <c r="S19" s="198">
        <v>44196</v>
      </c>
      <c r="T19" s="199"/>
      <c r="U19" s="205" t="s">
        <v>351</v>
      </c>
      <c r="V19" s="200">
        <v>0</v>
      </c>
      <c r="W19" s="200">
        <v>0</v>
      </c>
      <c r="X19" s="200">
        <v>0</v>
      </c>
      <c r="Y19" s="200">
        <v>0</v>
      </c>
      <c r="Z19" s="200">
        <v>0</v>
      </c>
      <c r="AA19" s="200">
        <v>0</v>
      </c>
      <c r="AB19" s="200">
        <v>0</v>
      </c>
      <c r="AC19" s="200">
        <v>0</v>
      </c>
      <c r="AD19" s="200">
        <v>0</v>
      </c>
      <c r="AE19" s="200">
        <v>0</v>
      </c>
      <c r="AF19" s="200">
        <v>0</v>
      </c>
      <c r="AG19" s="200">
        <v>0</v>
      </c>
      <c r="AH19" s="206">
        <v>1</v>
      </c>
      <c r="AI19" s="194"/>
    </row>
    <row r="20" spans="1:35" x14ac:dyDescent="0.35">
      <c r="A20" s="195" t="s">
        <v>350</v>
      </c>
      <c r="B20" s="196" t="s">
        <v>349</v>
      </c>
      <c r="C20" s="197">
        <v>0</v>
      </c>
      <c r="D20" s="197">
        <v>0</v>
      </c>
      <c r="E20" s="197">
        <v>0</v>
      </c>
      <c r="F20" s="197">
        <v>0</v>
      </c>
      <c r="G20" s="197">
        <v>0</v>
      </c>
      <c r="H20" s="197">
        <v>0</v>
      </c>
      <c r="I20" s="197">
        <v>0</v>
      </c>
      <c r="J20" s="197">
        <v>0</v>
      </c>
      <c r="K20" s="197">
        <v>0</v>
      </c>
      <c r="L20" s="197">
        <v>0</v>
      </c>
      <c r="M20" s="197">
        <v>0</v>
      </c>
      <c r="N20" s="197">
        <v>0</v>
      </c>
      <c r="O20" s="197" t="s">
        <v>51</v>
      </c>
      <c r="P20" s="197">
        <v>0</v>
      </c>
      <c r="Q20" s="197">
        <v>1</v>
      </c>
      <c r="R20" s="198">
        <v>41640</v>
      </c>
      <c r="S20" s="198">
        <v>44196</v>
      </c>
      <c r="T20" s="199"/>
      <c r="U20" s="205" t="s">
        <v>352</v>
      </c>
      <c r="V20" s="200">
        <v>0</v>
      </c>
      <c r="W20" s="200">
        <v>0</v>
      </c>
      <c r="X20" s="200">
        <v>0</v>
      </c>
      <c r="Y20" s="200">
        <v>0</v>
      </c>
      <c r="Z20" s="200">
        <v>0</v>
      </c>
      <c r="AA20" s="200">
        <v>0</v>
      </c>
      <c r="AB20" s="200">
        <v>0</v>
      </c>
      <c r="AC20" s="200">
        <v>0</v>
      </c>
      <c r="AD20" s="200">
        <v>0</v>
      </c>
      <c r="AE20" s="200">
        <v>0</v>
      </c>
      <c r="AF20" s="200">
        <v>0</v>
      </c>
      <c r="AG20" s="200">
        <v>0</v>
      </c>
      <c r="AH20" s="206">
        <v>1</v>
      </c>
      <c r="AI20" s="194"/>
    </row>
    <row r="21" spans="1:35" ht="15" x14ac:dyDescent="0.35">
      <c r="A21" s="195" t="s">
        <v>350</v>
      </c>
      <c r="B21" s="196" t="s">
        <v>355</v>
      </c>
      <c r="C21" s="197">
        <v>0</v>
      </c>
      <c r="D21" s="197">
        <v>0</v>
      </c>
      <c r="E21" s="197">
        <v>0</v>
      </c>
      <c r="F21" s="197">
        <v>0</v>
      </c>
      <c r="G21" s="197">
        <v>0</v>
      </c>
      <c r="H21" s="197">
        <v>0</v>
      </c>
      <c r="I21" s="197">
        <v>0</v>
      </c>
      <c r="J21" s="197">
        <v>0</v>
      </c>
      <c r="K21" s="197">
        <v>0</v>
      </c>
      <c r="L21" s="197">
        <v>0</v>
      </c>
      <c r="M21" s="197">
        <v>0</v>
      </c>
      <c r="N21" s="197">
        <v>0</v>
      </c>
      <c r="O21" s="197" t="s">
        <v>51</v>
      </c>
      <c r="P21" s="197">
        <v>0</v>
      </c>
      <c r="Q21" s="197" t="s">
        <v>79</v>
      </c>
      <c r="R21" s="198">
        <v>41640</v>
      </c>
      <c r="S21" s="198">
        <v>44104</v>
      </c>
      <c r="T21" s="199"/>
      <c r="U21" s="207" t="s">
        <v>353</v>
      </c>
      <c r="V21" s="208">
        <v>0</v>
      </c>
      <c r="W21" s="208">
        <v>0</v>
      </c>
      <c r="X21" s="208">
        <v>0</v>
      </c>
      <c r="Y21" s="208">
        <v>0</v>
      </c>
      <c r="Z21" s="208">
        <v>0</v>
      </c>
      <c r="AA21" s="208">
        <v>567.05999999999995</v>
      </c>
      <c r="AB21" s="208">
        <v>567.05999999999995</v>
      </c>
      <c r="AC21" s="208">
        <v>567.05999999999995</v>
      </c>
      <c r="AD21" s="208">
        <v>567.05999999999995</v>
      </c>
      <c r="AE21" s="208">
        <v>567.05999999999995</v>
      </c>
      <c r="AF21" s="208">
        <v>567.05999999999995</v>
      </c>
      <c r="AG21" s="208">
        <v>567.05999999999995</v>
      </c>
      <c r="AH21" s="209">
        <v>1</v>
      </c>
      <c r="AI21" s="210" t="s">
        <v>354</v>
      </c>
    </row>
    <row r="22" spans="1:35" ht="15" x14ac:dyDescent="0.35">
      <c r="A22" s="195" t="s">
        <v>358</v>
      </c>
      <c r="B22" s="196" t="s">
        <v>351</v>
      </c>
      <c r="C22" s="197">
        <v>0</v>
      </c>
      <c r="D22" s="197">
        <v>0</v>
      </c>
      <c r="E22" s="197">
        <v>0</v>
      </c>
      <c r="F22" s="197">
        <v>0</v>
      </c>
      <c r="G22" s="197">
        <v>0</v>
      </c>
      <c r="H22" s="197">
        <v>0</v>
      </c>
      <c r="I22" s="197">
        <v>0</v>
      </c>
      <c r="J22" s="197">
        <v>0</v>
      </c>
      <c r="K22" s="197">
        <v>0</v>
      </c>
      <c r="L22" s="197">
        <v>0</v>
      </c>
      <c r="M22" s="197">
        <v>0</v>
      </c>
      <c r="N22" s="197">
        <v>0</v>
      </c>
      <c r="O22" s="197" t="s">
        <v>245</v>
      </c>
      <c r="P22" s="197">
        <v>0</v>
      </c>
      <c r="Q22" s="197">
        <v>1</v>
      </c>
      <c r="R22" s="198">
        <v>41562</v>
      </c>
      <c r="S22" s="198">
        <v>44118</v>
      </c>
      <c r="T22" s="199"/>
      <c r="U22" s="207" t="s">
        <v>356</v>
      </c>
      <c r="V22" s="208">
        <v>0</v>
      </c>
      <c r="W22" s="208">
        <v>0</v>
      </c>
      <c r="X22" s="208">
        <v>0</v>
      </c>
      <c r="Y22" s="208">
        <v>0</v>
      </c>
      <c r="Z22" s="208">
        <v>0</v>
      </c>
      <c r="AA22" s="208">
        <v>0</v>
      </c>
      <c r="AB22" s="208">
        <v>0</v>
      </c>
      <c r="AC22" s="208">
        <v>0</v>
      </c>
      <c r="AD22" s="208">
        <v>0</v>
      </c>
      <c r="AE22" s="208">
        <v>348.41</v>
      </c>
      <c r="AF22" s="208">
        <v>348.41</v>
      </c>
      <c r="AG22" s="208">
        <v>348.41</v>
      </c>
      <c r="AH22" s="209">
        <v>1</v>
      </c>
      <c r="AI22" s="210" t="s">
        <v>357</v>
      </c>
    </row>
    <row r="23" spans="1:35" s="179" customFormat="1" ht="15" x14ac:dyDescent="0.35">
      <c r="A23" s="211" t="s">
        <v>361</v>
      </c>
      <c r="B23" s="196" t="s">
        <v>362</v>
      </c>
      <c r="C23" s="197">
        <v>0</v>
      </c>
      <c r="D23" s="197">
        <v>0</v>
      </c>
      <c r="E23" s="197">
        <v>0</v>
      </c>
      <c r="F23" s="197">
        <v>0</v>
      </c>
      <c r="G23" s="197">
        <v>0</v>
      </c>
      <c r="H23" s="197">
        <v>0</v>
      </c>
      <c r="I23" s="197">
        <v>0</v>
      </c>
      <c r="J23" s="197">
        <v>0</v>
      </c>
      <c r="K23" s="197">
        <v>0</v>
      </c>
      <c r="L23" s="197">
        <v>0</v>
      </c>
      <c r="M23" s="197">
        <v>0</v>
      </c>
      <c r="N23" s="197">
        <v>0</v>
      </c>
      <c r="O23" s="197" t="s">
        <v>382</v>
      </c>
      <c r="P23" s="197">
        <v>0</v>
      </c>
      <c r="Q23" s="197" t="s">
        <v>79</v>
      </c>
      <c r="R23" s="198">
        <v>40878</v>
      </c>
      <c r="S23" s="198">
        <v>44165</v>
      </c>
      <c r="T23" s="199"/>
      <c r="U23" s="207" t="s">
        <v>359</v>
      </c>
      <c r="V23" s="208">
        <v>0</v>
      </c>
      <c r="W23" s="208">
        <v>0</v>
      </c>
      <c r="X23" s="208">
        <v>0</v>
      </c>
      <c r="Y23" s="208">
        <v>0</v>
      </c>
      <c r="Z23" s="208">
        <v>0</v>
      </c>
      <c r="AA23" s="208">
        <v>0</v>
      </c>
      <c r="AB23" s="208">
        <v>0</v>
      </c>
      <c r="AC23" s="208">
        <v>0</v>
      </c>
      <c r="AD23" s="208">
        <v>0</v>
      </c>
      <c r="AE23" s="208">
        <v>0</v>
      </c>
      <c r="AF23" s="208">
        <v>0</v>
      </c>
      <c r="AG23" s="208">
        <v>0</v>
      </c>
      <c r="AH23" s="209">
        <v>1</v>
      </c>
      <c r="AI23" s="210" t="s">
        <v>360</v>
      </c>
    </row>
    <row r="24" spans="1:35" s="179" customFormat="1" x14ac:dyDescent="0.35">
      <c r="A24" s="213" t="s">
        <v>363</v>
      </c>
      <c r="B24" s="191" t="s">
        <v>364</v>
      </c>
      <c r="C24" s="184">
        <v>0.81</v>
      </c>
      <c r="D24" s="184">
        <v>7.71</v>
      </c>
      <c r="E24" s="184">
        <v>2.98</v>
      </c>
      <c r="F24" s="184">
        <v>1.17</v>
      </c>
      <c r="G24" s="184">
        <v>0</v>
      </c>
      <c r="H24" s="184">
        <v>0</v>
      </c>
      <c r="I24" s="184">
        <v>1.1599999999999999</v>
      </c>
      <c r="J24" s="184">
        <v>0</v>
      </c>
      <c r="K24" s="184">
        <v>0</v>
      </c>
      <c r="L24" s="184">
        <v>0.17</v>
      </c>
      <c r="M24" s="184">
        <v>0.01</v>
      </c>
      <c r="N24" s="184">
        <v>0.02</v>
      </c>
      <c r="O24" s="184" t="s">
        <v>375</v>
      </c>
      <c r="P24" s="184">
        <v>0</v>
      </c>
      <c r="Q24" s="184" t="s">
        <v>79</v>
      </c>
      <c r="R24" s="185">
        <v>41852</v>
      </c>
      <c r="S24" s="185">
        <v>46234</v>
      </c>
      <c r="T24" s="199"/>
      <c r="U24" s="202"/>
      <c r="V24" s="192"/>
      <c r="W24" s="192"/>
      <c r="X24" s="192"/>
      <c r="Y24" s="192"/>
      <c r="Z24" s="192"/>
      <c r="AA24" s="192"/>
      <c r="AB24" s="192"/>
      <c r="AC24" s="192"/>
      <c r="AD24" s="192"/>
      <c r="AE24" s="192"/>
      <c r="AF24" s="192"/>
      <c r="AG24" s="192"/>
      <c r="AH24" s="193"/>
      <c r="AI24" s="212"/>
    </row>
    <row r="25" spans="1:35" s="179" customFormat="1" ht="13.15" x14ac:dyDescent="0.4">
      <c r="A25" s="211" t="s">
        <v>365</v>
      </c>
      <c r="B25" s="216" t="s">
        <v>352</v>
      </c>
      <c r="C25" s="197">
        <v>0</v>
      </c>
      <c r="D25" s="197">
        <v>0</v>
      </c>
      <c r="E25" s="197">
        <v>0</v>
      </c>
      <c r="F25" s="197">
        <v>0</v>
      </c>
      <c r="G25" s="197">
        <v>0</v>
      </c>
      <c r="H25" s="197">
        <v>0</v>
      </c>
      <c r="I25" s="197">
        <v>0</v>
      </c>
      <c r="J25" s="197">
        <v>0</v>
      </c>
      <c r="K25" s="197">
        <v>0</v>
      </c>
      <c r="L25" s="197">
        <v>0</v>
      </c>
      <c r="M25" s="197">
        <v>0</v>
      </c>
      <c r="N25" s="197">
        <v>0</v>
      </c>
      <c r="O25" s="197" t="s">
        <v>91</v>
      </c>
      <c r="P25" s="197" t="s">
        <v>388</v>
      </c>
      <c r="Q25" s="197">
        <v>1</v>
      </c>
      <c r="R25" s="198">
        <v>42156</v>
      </c>
      <c r="S25" s="198">
        <v>44196</v>
      </c>
      <c r="T25" s="199"/>
      <c r="U25" s="214" t="s">
        <v>311</v>
      </c>
      <c r="V25" s="215">
        <f t="shared" ref="V25:AG25" si="0">SUM(V6:V22)</f>
        <v>1042.17</v>
      </c>
      <c r="W25" s="215">
        <f t="shared" si="0"/>
        <v>1039.9299999999998</v>
      </c>
      <c r="X25" s="215">
        <f t="shared" si="0"/>
        <v>1029.94</v>
      </c>
      <c r="Y25" s="215">
        <f t="shared" si="0"/>
        <v>1007.33</v>
      </c>
      <c r="Z25" s="215">
        <f t="shared" si="0"/>
        <v>996.08999999999992</v>
      </c>
      <c r="AA25" s="215">
        <f t="shared" si="0"/>
        <v>1546.7</v>
      </c>
      <c r="AB25" s="215">
        <f t="shared" si="0"/>
        <v>1537.76</v>
      </c>
      <c r="AC25" s="215">
        <f t="shared" si="0"/>
        <v>1536.42</v>
      </c>
      <c r="AD25" s="215">
        <f t="shared" si="0"/>
        <v>1542.6999999999998</v>
      </c>
      <c r="AE25" s="215">
        <f t="shared" si="0"/>
        <v>1907.93</v>
      </c>
      <c r="AF25" s="215">
        <f t="shared" si="0"/>
        <v>1936.8999999999999</v>
      </c>
      <c r="AG25" s="215">
        <f t="shared" si="0"/>
        <v>1943.2700000000002</v>
      </c>
      <c r="AH25" s="173"/>
      <c r="AI25" s="212"/>
    </row>
    <row r="26" spans="1:35" s="179" customFormat="1" x14ac:dyDescent="0.35">
      <c r="A26" s="217" t="s">
        <v>366</v>
      </c>
      <c r="B26" s="191" t="s">
        <v>367</v>
      </c>
      <c r="C26" s="184">
        <v>15</v>
      </c>
      <c r="D26" s="184">
        <v>13.56</v>
      </c>
      <c r="E26" s="184">
        <v>8.17</v>
      </c>
      <c r="F26" s="184">
        <v>11.27</v>
      </c>
      <c r="G26" s="184">
        <v>12.22</v>
      </c>
      <c r="H26" s="184">
        <v>25.28</v>
      </c>
      <c r="I26" s="184">
        <v>22.31</v>
      </c>
      <c r="J26" s="184">
        <v>13.71</v>
      </c>
      <c r="K26" s="184">
        <v>9.4499999999999993</v>
      </c>
      <c r="L26" s="184">
        <v>21.47</v>
      </c>
      <c r="M26" s="184">
        <v>20.93</v>
      </c>
      <c r="N26" s="184">
        <v>18.940000000000001</v>
      </c>
      <c r="O26" s="184" t="s">
        <v>375</v>
      </c>
      <c r="P26" s="184">
        <v>13.71</v>
      </c>
      <c r="Q26" s="184" t="s">
        <v>79</v>
      </c>
      <c r="R26" s="185">
        <v>42186</v>
      </c>
      <c r="S26" s="185">
        <v>44681</v>
      </c>
      <c r="T26" s="199"/>
    </row>
    <row r="27" spans="1:35" x14ac:dyDescent="0.35">
      <c r="A27" s="217" t="s">
        <v>368</v>
      </c>
      <c r="B27" s="191" t="s">
        <v>369</v>
      </c>
      <c r="C27" s="184">
        <v>0.41</v>
      </c>
      <c r="D27" s="184">
        <v>0.33</v>
      </c>
      <c r="E27" s="184">
        <v>0.34</v>
      </c>
      <c r="F27" s="184">
        <v>0.37</v>
      </c>
      <c r="G27" s="184">
        <v>0.44</v>
      </c>
      <c r="H27" s="184">
        <v>0.32</v>
      </c>
      <c r="I27" s="184">
        <v>0.22</v>
      </c>
      <c r="J27" s="184">
        <v>0.37</v>
      </c>
      <c r="K27" s="184">
        <v>0.34</v>
      </c>
      <c r="L27" s="184">
        <v>0.49</v>
      </c>
      <c r="M27" s="184">
        <v>0.49</v>
      </c>
      <c r="N27" s="184">
        <v>0.51</v>
      </c>
      <c r="O27" s="184" t="s">
        <v>91</v>
      </c>
      <c r="P27" s="184" t="s">
        <v>388</v>
      </c>
      <c r="Q27" s="184" t="s">
        <v>79</v>
      </c>
      <c r="R27" s="185">
        <v>43739</v>
      </c>
      <c r="S27" s="185">
        <v>46295</v>
      </c>
      <c r="T27" s="199"/>
    </row>
    <row r="28" spans="1:35" x14ac:dyDescent="0.35">
      <c r="A28" s="217" t="s">
        <v>370</v>
      </c>
      <c r="B28" s="191" t="s">
        <v>371</v>
      </c>
      <c r="C28" s="184">
        <v>11.02</v>
      </c>
      <c r="D28" s="184">
        <v>10.6</v>
      </c>
      <c r="E28" s="184">
        <v>8.3800000000000008</v>
      </c>
      <c r="F28" s="184">
        <v>8.3699999999999992</v>
      </c>
      <c r="G28" s="184">
        <v>10.27</v>
      </c>
      <c r="H28" s="184">
        <v>9.61</v>
      </c>
      <c r="I28" s="184">
        <v>9.36</v>
      </c>
      <c r="J28" s="184">
        <v>9.92</v>
      </c>
      <c r="K28" s="184">
        <v>10.19</v>
      </c>
      <c r="L28" s="184">
        <v>8</v>
      </c>
      <c r="M28" s="184">
        <v>7.76</v>
      </c>
      <c r="N28" s="184">
        <v>11.48</v>
      </c>
      <c r="O28" s="184" t="s">
        <v>91</v>
      </c>
      <c r="P28" s="184" t="s">
        <v>388</v>
      </c>
      <c r="Q28" s="184" t="s">
        <v>79</v>
      </c>
      <c r="R28" s="185">
        <v>43800</v>
      </c>
      <c r="S28" s="185">
        <v>46356</v>
      </c>
      <c r="T28" s="199"/>
    </row>
    <row r="29" spans="1:35" x14ac:dyDescent="0.35">
      <c r="A29" s="218" t="s">
        <v>372</v>
      </c>
      <c r="B29" s="219" t="s">
        <v>373</v>
      </c>
      <c r="C29" s="184">
        <v>0.09</v>
      </c>
      <c r="D29" s="184">
        <v>0.08</v>
      </c>
      <c r="E29" s="184">
        <v>7.0000000000000007E-2</v>
      </c>
      <c r="F29" s="184">
        <v>7.0000000000000007E-2</v>
      </c>
      <c r="G29" s="184">
        <v>0.08</v>
      </c>
      <c r="H29" s="184">
        <v>0.09</v>
      </c>
      <c r="I29" s="184">
        <v>0.06</v>
      </c>
      <c r="J29" s="184">
        <v>0.08</v>
      </c>
      <c r="K29" s="184">
        <v>0.08</v>
      </c>
      <c r="L29" s="184">
        <v>0.09</v>
      </c>
      <c r="M29" s="184">
        <v>0.09</v>
      </c>
      <c r="N29" s="184">
        <v>0.17</v>
      </c>
      <c r="O29" s="184" t="s">
        <v>91</v>
      </c>
      <c r="P29" s="184" t="s">
        <v>388</v>
      </c>
      <c r="Q29" s="184" t="s">
        <v>79</v>
      </c>
      <c r="R29" s="220">
        <v>43770</v>
      </c>
      <c r="S29" s="220">
        <v>46326</v>
      </c>
      <c r="T29" s="199"/>
    </row>
    <row r="30" spans="1:35" ht="15" x14ac:dyDescent="0.35">
      <c r="A30" s="207" t="s">
        <v>353</v>
      </c>
      <c r="B30" s="221" t="s">
        <v>374</v>
      </c>
      <c r="C30" s="222">
        <v>0</v>
      </c>
      <c r="D30" s="222">
        <v>0</v>
      </c>
      <c r="E30" s="222">
        <v>0</v>
      </c>
      <c r="F30" s="222">
        <v>0</v>
      </c>
      <c r="G30" s="222">
        <v>0</v>
      </c>
      <c r="H30" s="222">
        <v>300</v>
      </c>
      <c r="I30" s="222">
        <v>300</v>
      </c>
      <c r="J30" s="222">
        <v>300</v>
      </c>
      <c r="K30" s="222">
        <v>300</v>
      </c>
      <c r="L30" s="222">
        <v>300</v>
      </c>
      <c r="M30" s="222">
        <v>300</v>
      </c>
      <c r="N30" s="222">
        <v>300</v>
      </c>
      <c r="O30" s="222" t="s">
        <v>375</v>
      </c>
      <c r="P30" s="222">
        <v>300</v>
      </c>
      <c r="Q30" s="222">
        <v>1</v>
      </c>
      <c r="R30" s="223">
        <v>44348</v>
      </c>
      <c r="S30" s="223">
        <v>51652</v>
      </c>
      <c r="T30" s="199"/>
    </row>
    <row r="31" spans="1:35" ht="15" x14ac:dyDescent="0.35">
      <c r="A31" s="207" t="s">
        <v>356</v>
      </c>
      <c r="B31" s="221" t="s">
        <v>374</v>
      </c>
      <c r="C31" s="222">
        <v>0</v>
      </c>
      <c r="D31" s="222">
        <v>0</v>
      </c>
      <c r="E31" s="222">
        <v>0</v>
      </c>
      <c r="F31" s="222">
        <v>0</v>
      </c>
      <c r="G31" s="222">
        <v>0</v>
      </c>
      <c r="H31" s="222">
        <v>0</v>
      </c>
      <c r="I31" s="222">
        <v>0</v>
      </c>
      <c r="J31" s="222">
        <v>0</v>
      </c>
      <c r="K31" s="222">
        <v>0</v>
      </c>
      <c r="L31" s="222">
        <v>182.5</v>
      </c>
      <c r="M31" s="222">
        <v>182.5</v>
      </c>
      <c r="N31" s="222">
        <v>182.5</v>
      </c>
      <c r="O31" s="222" t="s">
        <v>375</v>
      </c>
      <c r="P31" s="222">
        <v>182.5</v>
      </c>
      <c r="Q31" s="222">
        <v>1</v>
      </c>
      <c r="R31" s="223">
        <v>44470</v>
      </c>
      <c r="S31" s="223">
        <v>51500</v>
      </c>
    </row>
    <row r="32" spans="1:35" ht="15" x14ac:dyDescent="0.35">
      <c r="A32" s="226" t="s">
        <v>359</v>
      </c>
      <c r="B32" s="221" t="s">
        <v>374</v>
      </c>
      <c r="C32" s="222">
        <v>0</v>
      </c>
      <c r="D32" s="222">
        <v>0</v>
      </c>
      <c r="E32" s="222">
        <v>0</v>
      </c>
      <c r="F32" s="222">
        <v>0</v>
      </c>
      <c r="G32" s="222">
        <v>0</v>
      </c>
      <c r="H32" s="222">
        <v>0</v>
      </c>
      <c r="I32" s="222">
        <v>0</v>
      </c>
      <c r="J32" s="222">
        <v>0</v>
      </c>
      <c r="K32" s="222">
        <v>0</v>
      </c>
      <c r="L32" s="222">
        <v>0</v>
      </c>
      <c r="M32" s="222">
        <v>0</v>
      </c>
      <c r="N32" s="222">
        <v>0</v>
      </c>
      <c r="O32" s="222" t="s">
        <v>375</v>
      </c>
      <c r="P32" s="222">
        <v>75</v>
      </c>
      <c r="Q32" s="222">
        <v>1</v>
      </c>
      <c r="R32" s="223">
        <v>44621</v>
      </c>
      <c r="S32" s="223">
        <v>50009</v>
      </c>
      <c r="T32" s="224"/>
      <c r="V32" s="179"/>
      <c r="W32" s="179"/>
      <c r="X32" s="225"/>
      <c r="Y32" s="225"/>
      <c r="Z32" s="179"/>
      <c r="AA32" s="179"/>
      <c r="AB32" s="179"/>
      <c r="AC32" s="179"/>
      <c r="AD32" s="179"/>
      <c r="AE32" s="179"/>
      <c r="AF32" s="179"/>
      <c r="AG32" s="179"/>
      <c r="AH32" s="179"/>
    </row>
    <row r="33" spans="1:34" x14ac:dyDescent="0.35">
      <c r="T33" s="199"/>
      <c r="V33" s="179"/>
      <c r="W33" s="179"/>
      <c r="X33" s="225"/>
      <c r="Y33" s="225"/>
      <c r="Z33" s="179"/>
      <c r="AA33" s="179"/>
      <c r="AB33" s="179"/>
      <c r="AC33" s="179"/>
      <c r="AD33" s="179"/>
      <c r="AE33" s="179"/>
      <c r="AF33" s="179"/>
      <c r="AG33" s="179"/>
      <c r="AH33" s="179"/>
    </row>
    <row r="34" spans="1:34" ht="15" x14ac:dyDescent="0.5">
      <c r="B34" s="227" t="s">
        <v>376</v>
      </c>
      <c r="C34" s="228">
        <f>SUM(C35:C37)</f>
        <v>43.8</v>
      </c>
      <c r="D34" s="228">
        <f t="shared" ref="D34:N34" si="1">SUM(D35:D37)</f>
        <v>43.8</v>
      </c>
      <c r="E34" s="228">
        <f t="shared" si="1"/>
        <v>45.1</v>
      </c>
      <c r="F34" s="228">
        <f t="shared" si="1"/>
        <v>47.65</v>
      </c>
      <c r="G34" s="228">
        <f t="shared" si="1"/>
        <v>66.2</v>
      </c>
      <c r="H34" s="228">
        <f t="shared" si="1"/>
        <v>80.94</v>
      </c>
      <c r="I34" s="228">
        <f t="shared" si="1"/>
        <v>82.94</v>
      </c>
      <c r="J34" s="228">
        <f t="shared" si="1"/>
        <v>82.94</v>
      </c>
      <c r="K34" s="228">
        <f t="shared" si="1"/>
        <v>82.94</v>
      </c>
      <c r="L34" s="228">
        <f t="shared" si="1"/>
        <v>66.900000000000006</v>
      </c>
      <c r="M34" s="228">
        <f t="shared" si="1"/>
        <v>45.1</v>
      </c>
      <c r="N34" s="228">
        <f t="shared" si="1"/>
        <v>45.1</v>
      </c>
      <c r="O34" s="229" t="s">
        <v>91</v>
      </c>
      <c r="P34" s="229"/>
      <c r="Q34" s="229"/>
      <c r="R34" s="230">
        <v>44197</v>
      </c>
      <c r="S34" s="230">
        <v>44561</v>
      </c>
      <c r="V34" s="179"/>
      <c r="X34" s="225"/>
      <c r="Y34" s="225"/>
    </row>
    <row r="35" spans="1:34" x14ac:dyDescent="0.35">
      <c r="A35" s="227">
        <v>2021</v>
      </c>
      <c r="B35" s="227" t="s">
        <v>377</v>
      </c>
      <c r="C35" s="227">
        <v>43.8</v>
      </c>
      <c r="D35" s="227">
        <v>43.8</v>
      </c>
      <c r="E35" s="227">
        <v>45.1</v>
      </c>
      <c r="F35" s="227">
        <v>47.65</v>
      </c>
      <c r="G35" s="227">
        <v>66.2</v>
      </c>
      <c r="H35" s="227">
        <v>80.94</v>
      </c>
      <c r="I35" s="227">
        <v>82.94</v>
      </c>
      <c r="J35" s="227">
        <v>82.94</v>
      </c>
      <c r="K35" s="227">
        <v>82.94</v>
      </c>
      <c r="L35" s="227">
        <v>66.900000000000006</v>
      </c>
      <c r="M35" s="227">
        <v>45.1</v>
      </c>
      <c r="N35" s="227">
        <v>45.1</v>
      </c>
      <c r="O35" s="229"/>
      <c r="P35" s="229"/>
      <c r="Q35" s="229"/>
      <c r="R35" s="230"/>
      <c r="S35" s="230"/>
      <c r="T35" s="231"/>
      <c r="V35" s="179"/>
      <c r="X35" s="225"/>
      <c r="Y35" s="225"/>
    </row>
    <row r="36" spans="1:34" x14ac:dyDescent="0.35">
      <c r="A36" s="227"/>
      <c r="B36" s="227" t="s">
        <v>378</v>
      </c>
      <c r="C36" s="227"/>
      <c r="D36" s="227"/>
      <c r="E36" s="227"/>
      <c r="F36" s="227"/>
      <c r="G36" s="227"/>
      <c r="H36" s="227"/>
      <c r="I36" s="227"/>
      <c r="J36" s="227"/>
      <c r="K36" s="227"/>
      <c r="L36" s="227"/>
      <c r="M36" s="227"/>
      <c r="N36" s="227"/>
      <c r="O36" s="229"/>
      <c r="P36" s="229"/>
      <c r="Q36" s="229"/>
      <c r="R36" s="230"/>
      <c r="S36" s="230"/>
      <c r="T36" s="231"/>
      <c r="V36" s="179"/>
      <c r="X36" s="225"/>
      <c r="Y36" s="225"/>
    </row>
    <row r="37" spans="1:34" x14ac:dyDescent="0.35">
      <c r="A37" s="227"/>
      <c r="B37" s="227" t="s">
        <v>379</v>
      </c>
      <c r="C37" s="227"/>
      <c r="D37" s="227"/>
      <c r="E37" s="227"/>
      <c r="F37" s="227"/>
      <c r="G37" s="227"/>
      <c r="H37" s="227"/>
      <c r="I37" s="227"/>
      <c r="J37" s="227"/>
      <c r="K37" s="227"/>
      <c r="L37" s="227"/>
      <c r="M37" s="227"/>
      <c r="N37" s="227"/>
      <c r="O37" s="229"/>
      <c r="P37" s="229"/>
      <c r="Q37" s="229"/>
      <c r="R37" s="230"/>
      <c r="S37" s="230"/>
      <c r="T37" s="231"/>
      <c r="V37" s="179"/>
      <c r="X37" s="225"/>
      <c r="Y37" s="225"/>
    </row>
    <row r="38" spans="1:34" x14ac:dyDescent="0.35">
      <c r="A38" s="227"/>
      <c r="T38" s="231"/>
      <c r="V38" s="179"/>
      <c r="X38" s="225"/>
      <c r="Y38" s="225"/>
    </row>
    <row r="39" spans="1:34" x14ac:dyDescent="0.35">
      <c r="I39" s="169"/>
      <c r="V39" s="179"/>
      <c r="X39" s="225"/>
      <c r="Y39" s="225"/>
    </row>
    <row r="40" spans="1:34" ht="25.9" x14ac:dyDescent="0.4">
      <c r="B40" s="232" t="s">
        <v>380</v>
      </c>
      <c r="C40" s="180">
        <f>SUM(C4:C32)+C34*1.15</f>
        <v>1167.3699999999997</v>
      </c>
      <c r="D40" s="180">
        <f t="shared" ref="D40:N40" si="2">SUM(D4:D32)+D34*1.15</f>
        <v>1170.1199999999994</v>
      </c>
      <c r="E40" s="180">
        <f t="shared" si="2"/>
        <v>1149.095</v>
      </c>
      <c r="F40" s="180">
        <f t="shared" si="2"/>
        <v>1106.7474999999997</v>
      </c>
      <c r="G40" s="180">
        <f t="shared" si="2"/>
        <v>1122.6799999999998</v>
      </c>
      <c r="H40" s="180">
        <f t="shared" si="2"/>
        <v>1435.4309999999998</v>
      </c>
      <c r="I40" s="180">
        <f t="shared" si="2"/>
        <v>1426.731</v>
      </c>
      <c r="J40" s="180">
        <f t="shared" si="2"/>
        <v>1416.1610000000003</v>
      </c>
      <c r="K40" s="180">
        <f t="shared" si="2"/>
        <v>1418.5510000000002</v>
      </c>
      <c r="L40" s="180">
        <f t="shared" si="2"/>
        <v>1609.0349999999999</v>
      </c>
      <c r="M40" s="180">
        <f t="shared" si="2"/>
        <v>1610.825</v>
      </c>
      <c r="N40" s="180">
        <f t="shared" si="2"/>
        <v>1617.6250000000002</v>
      </c>
      <c r="V40" s="179"/>
      <c r="X40" s="225"/>
      <c r="Y40" s="225"/>
    </row>
    <row r="41" spans="1:34" x14ac:dyDescent="0.35">
      <c r="D41" s="179" t="s">
        <v>381</v>
      </c>
      <c r="F41" s="169" t="s">
        <v>312</v>
      </c>
      <c r="V41" s="179"/>
    </row>
    <row r="42" spans="1:34" x14ac:dyDescent="0.35">
      <c r="B42" s="233" t="s">
        <v>375</v>
      </c>
      <c r="C42" s="234">
        <f t="shared" ref="C42:C47" si="3">SUMIF($O$4:$O$32,B42,$J$4:$J$32)</f>
        <v>1081.21</v>
      </c>
      <c r="D42" s="235">
        <f>C42+J37</f>
        <v>1081.21</v>
      </c>
      <c r="F42" s="169" t="s">
        <v>375</v>
      </c>
      <c r="G42" s="235">
        <f>SUMIF($O$4:$O$32,F42,$J$4:$J$32)+182.5+75-J26</f>
        <v>1325</v>
      </c>
      <c r="V42" s="179"/>
    </row>
    <row r="43" spans="1:34" x14ac:dyDescent="0.35">
      <c r="B43" s="233" t="s">
        <v>242</v>
      </c>
      <c r="C43" s="234">
        <f t="shared" si="3"/>
        <v>0</v>
      </c>
      <c r="F43" s="179" t="s">
        <v>242</v>
      </c>
      <c r="G43" s="235">
        <f t="shared" ref="G43:G46" si="4">SUMIF($O$4:$O$32,F43,$J$4:$J$32)</f>
        <v>0</v>
      </c>
      <c r="V43" s="179"/>
    </row>
    <row r="44" spans="1:34" x14ac:dyDescent="0.35">
      <c r="B44" s="233" t="s">
        <v>382</v>
      </c>
      <c r="C44" s="234">
        <f t="shared" si="3"/>
        <v>144.13999999999999</v>
      </c>
      <c r="F44" s="179" t="s">
        <v>382</v>
      </c>
      <c r="G44" s="235">
        <v>0</v>
      </c>
      <c r="V44" s="179"/>
    </row>
    <row r="45" spans="1:34" x14ac:dyDescent="0.35">
      <c r="B45" s="233" t="s">
        <v>245</v>
      </c>
      <c r="C45" s="234">
        <f t="shared" si="3"/>
        <v>0</v>
      </c>
      <c r="F45" s="179" t="s">
        <v>245</v>
      </c>
      <c r="G45" s="235">
        <f t="shared" si="4"/>
        <v>0</v>
      </c>
      <c r="V45" s="179"/>
    </row>
    <row r="46" spans="1:34" x14ac:dyDescent="0.35">
      <c r="B46" s="233" t="s">
        <v>51</v>
      </c>
      <c r="C46" s="234">
        <f t="shared" si="3"/>
        <v>0</v>
      </c>
      <c r="F46" s="179" t="s">
        <v>51</v>
      </c>
      <c r="G46" s="235">
        <f t="shared" si="4"/>
        <v>0</v>
      </c>
      <c r="V46" s="179"/>
    </row>
    <row r="47" spans="1:34" x14ac:dyDescent="0.35">
      <c r="B47" s="233" t="s">
        <v>91</v>
      </c>
      <c r="C47" s="234">
        <f t="shared" si="3"/>
        <v>95.43</v>
      </c>
      <c r="D47" s="235">
        <f>C47+J35</f>
        <v>178.37</v>
      </c>
      <c r="F47" s="179" t="s">
        <v>91</v>
      </c>
      <c r="G47" s="235">
        <f>SUMIF($O$4:$O$32,F47,$J$4:$J$32)-J7-J17</f>
        <v>10.370000000000005</v>
      </c>
      <c r="V47" s="179"/>
    </row>
    <row r="48" spans="1:34" x14ac:dyDescent="0.35">
      <c r="C48" s="235"/>
      <c r="V48" s="179"/>
    </row>
    <row r="49" spans="1:22" x14ac:dyDescent="0.35">
      <c r="C49" s="235">
        <f>SUM(C42:C48)</f>
        <v>1320.78</v>
      </c>
      <c r="D49" s="235">
        <f>C49+J34</f>
        <v>1403.72</v>
      </c>
      <c r="F49" s="179" t="s">
        <v>311</v>
      </c>
      <c r="G49" s="235">
        <f>SUM(G42:G47)</f>
        <v>1335.37</v>
      </c>
      <c r="V49" s="179"/>
    </row>
    <row r="50" spans="1:22" x14ac:dyDescent="0.35">
      <c r="C50" s="235"/>
      <c r="V50" s="179"/>
    </row>
    <row r="51" spans="1:22" x14ac:dyDescent="0.35">
      <c r="B51" s="179" t="s">
        <v>383</v>
      </c>
      <c r="C51" s="235">
        <f>C43+C44+C45</f>
        <v>144.13999999999999</v>
      </c>
      <c r="D51" s="235">
        <f>C51+J36</f>
        <v>144.13999999999999</v>
      </c>
      <c r="V51" s="179"/>
    </row>
    <row r="52" spans="1:22" x14ac:dyDescent="0.35">
      <c r="V52" s="179"/>
    </row>
    <row r="53" spans="1:22" x14ac:dyDescent="0.35">
      <c r="A53" s="236" t="s">
        <v>384</v>
      </c>
      <c r="B53" s="236"/>
      <c r="C53" s="236"/>
      <c r="D53" s="236"/>
      <c r="E53" s="236"/>
      <c r="F53" s="236"/>
      <c r="G53" s="236"/>
      <c r="H53" s="236"/>
      <c r="I53" s="236"/>
      <c r="J53" s="236"/>
      <c r="K53" s="236"/>
      <c r="L53" s="236"/>
      <c r="M53" s="236"/>
      <c r="N53" s="236"/>
      <c r="O53" s="236"/>
      <c r="P53" s="236"/>
      <c r="V53" s="179"/>
    </row>
    <row r="54" spans="1:22" ht="35.25" customHeight="1" x14ac:dyDescent="0.35">
      <c r="A54" s="236" t="s">
        <v>385</v>
      </c>
      <c r="B54" s="236"/>
      <c r="C54" s="236"/>
      <c r="D54" s="236"/>
      <c r="E54" s="236"/>
      <c r="F54" s="236"/>
      <c r="G54" s="236"/>
      <c r="H54" s="236"/>
      <c r="I54" s="236"/>
      <c r="J54" s="236"/>
      <c r="K54" s="236"/>
      <c r="L54" s="236"/>
      <c r="M54" s="236"/>
      <c r="N54" s="236"/>
      <c r="O54" s="236"/>
      <c r="P54" s="236"/>
    </row>
    <row r="55" spans="1:22" ht="30" customHeight="1" x14ac:dyDescent="0.35">
      <c r="A55" s="236" t="s">
        <v>386</v>
      </c>
      <c r="B55" s="236"/>
      <c r="C55" s="236"/>
      <c r="D55" s="236"/>
      <c r="E55" s="236"/>
      <c r="F55" s="236"/>
      <c r="G55" s="236"/>
      <c r="H55" s="236"/>
      <c r="I55" s="236"/>
      <c r="J55" s="236"/>
      <c r="K55" s="236"/>
      <c r="L55" s="236"/>
      <c r="M55" s="236"/>
      <c r="N55" s="236"/>
      <c r="O55" s="236"/>
      <c r="P55" s="236"/>
    </row>
    <row r="56" spans="1:22" ht="30.75" customHeight="1" x14ac:dyDescent="0.35">
      <c r="A56" s="237" t="s">
        <v>387</v>
      </c>
      <c r="B56" s="237"/>
      <c r="C56" s="237"/>
      <c r="D56" s="237"/>
      <c r="E56" s="237"/>
      <c r="F56" s="237"/>
      <c r="G56" s="237"/>
      <c r="H56" s="237"/>
      <c r="I56" s="237"/>
      <c r="J56" s="237"/>
      <c r="K56" s="237"/>
      <c r="L56" s="237"/>
      <c r="M56" s="237"/>
      <c r="N56" s="237"/>
      <c r="O56" s="237"/>
      <c r="P56" s="237"/>
    </row>
  </sheetData>
  <autoFilter ref="A3:S37" xr:uid="{00000000-0009-0000-0000-000000000000}"/>
  <mergeCells count="4">
    <mergeCell ref="A53:P53"/>
    <mergeCell ref="A54:P54"/>
    <mergeCell ref="A55:P55"/>
    <mergeCell ref="A56:P56"/>
  </mergeCells>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1FCCC-094D-4E53-919B-F79C16670745}">
  <dimension ref="A1:AV149"/>
  <sheetViews>
    <sheetView showGridLines="0" topLeftCell="H1" zoomScaleNormal="100" workbookViewId="0">
      <pane ySplit="3" topLeftCell="A4" activePane="bottomLeft" state="frozen"/>
      <selection activeCell="C1" sqref="C1"/>
      <selection pane="bottomLeft" activeCell="M122" sqref="M122"/>
    </sheetView>
  </sheetViews>
  <sheetFormatPr defaultColWidth="8.73046875" defaultRowHeight="13.15" x14ac:dyDescent="0.4"/>
  <cols>
    <col min="1" max="1" width="25.59765625" style="2" customWidth="1"/>
    <col min="2" max="2" width="40.86328125" style="1" customWidth="1"/>
    <col min="3" max="3" width="23.3984375" style="1" customWidth="1"/>
    <col min="4" max="4" width="46" style="1" customWidth="1"/>
    <col min="5" max="5" width="35" style="1" customWidth="1"/>
    <col min="6" max="6" width="25.59765625" style="1" customWidth="1"/>
    <col min="7" max="7" width="18.1328125" style="1" bestFit="1" customWidth="1"/>
    <col min="8" max="8" width="22.59765625" style="3" bestFit="1" customWidth="1"/>
    <col min="9" max="9" width="15.73046875" style="1" bestFit="1" customWidth="1"/>
    <col min="10" max="10" width="14.59765625" style="1" bestFit="1" customWidth="1"/>
    <col min="11" max="13" width="14.59765625" style="1" customWidth="1"/>
    <col min="14" max="14" width="23.1328125" style="1" customWidth="1"/>
    <col min="15" max="15" width="14.59765625" style="1" customWidth="1"/>
    <col min="16" max="16" width="11.1328125" style="1" bestFit="1" customWidth="1"/>
    <col min="17" max="17" width="15.3984375" style="1" customWidth="1"/>
    <col min="18" max="18" width="12.265625" style="1" bestFit="1" customWidth="1"/>
    <col min="19" max="19" width="16.86328125" style="1" bestFit="1" customWidth="1"/>
    <col min="20" max="20" width="10.3984375" style="1" customWidth="1"/>
    <col min="21" max="22" width="16.73046875" style="1" bestFit="1" customWidth="1"/>
    <col min="23" max="23" width="12.1328125" style="1" customWidth="1"/>
    <col min="24" max="24" width="11.3984375" style="1" customWidth="1"/>
    <col min="25" max="25" width="10.3984375" style="1" customWidth="1"/>
    <col min="26" max="26" width="11" style="1" customWidth="1"/>
    <col min="27" max="28" width="10.3984375" style="1" customWidth="1"/>
    <col min="29" max="29" width="12.3984375" style="1" customWidth="1"/>
    <col min="30" max="30" width="15.59765625" style="1" bestFit="1" customWidth="1"/>
    <col min="31" max="38" width="10.59765625" style="1" customWidth="1"/>
    <col min="39" max="39" width="11.3984375" style="1" customWidth="1"/>
    <col min="40" max="42" width="10.59765625" style="1" customWidth="1"/>
    <col min="43" max="16384" width="8.73046875" style="1"/>
  </cols>
  <sheetData>
    <row r="1" spans="1:37" x14ac:dyDescent="0.4">
      <c r="A1" s="1"/>
      <c r="C1" s="2"/>
      <c r="H1" s="1"/>
      <c r="J1" s="3"/>
      <c r="K1" s="3"/>
      <c r="L1" s="3"/>
      <c r="M1" s="3"/>
      <c r="N1" s="3"/>
      <c r="O1" s="3"/>
      <c r="P1" s="3"/>
      <c r="Q1" s="3"/>
      <c r="R1" s="3"/>
      <c r="S1" s="3"/>
    </row>
    <row r="2" spans="1:37" x14ac:dyDescent="0.4">
      <c r="A2" s="1"/>
      <c r="C2" s="2"/>
      <c r="H2" s="1"/>
      <c r="J2" s="3"/>
      <c r="K2" s="4" t="s">
        <v>0</v>
      </c>
      <c r="L2" s="4" t="s">
        <v>1</v>
      </c>
      <c r="M2" s="4" t="s">
        <v>2</v>
      </c>
      <c r="N2" s="4" t="s">
        <v>3</v>
      </c>
      <c r="O2" s="4" t="s">
        <v>4</v>
      </c>
      <c r="P2" s="4" t="s">
        <v>5</v>
      </c>
      <c r="Q2" s="4" t="s">
        <v>6</v>
      </c>
      <c r="R2" s="4" t="s">
        <v>7</v>
      </c>
      <c r="S2" s="4" t="s">
        <v>8</v>
      </c>
      <c r="T2" s="4" t="s">
        <v>9</v>
      </c>
      <c r="U2" s="4" t="s">
        <v>10</v>
      </c>
      <c r="V2" s="4" t="s">
        <v>11</v>
      </c>
      <c r="X2" s="4" t="s">
        <v>0</v>
      </c>
      <c r="Y2" s="4" t="s">
        <v>1</v>
      </c>
      <c r="Z2" s="4" t="s">
        <v>2</v>
      </c>
      <c r="AA2" s="4" t="s">
        <v>3</v>
      </c>
      <c r="AB2" s="4" t="s">
        <v>4</v>
      </c>
      <c r="AC2" s="4" t="s">
        <v>5</v>
      </c>
      <c r="AD2" s="4" t="s">
        <v>6</v>
      </c>
      <c r="AE2" s="4" t="s">
        <v>7</v>
      </c>
      <c r="AF2" s="4" t="s">
        <v>8</v>
      </c>
      <c r="AG2" s="4" t="s">
        <v>9</v>
      </c>
      <c r="AH2" s="4" t="s">
        <v>10</v>
      </c>
      <c r="AI2" s="4" t="s">
        <v>11</v>
      </c>
    </row>
    <row r="3" spans="1:37" ht="42.75" x14ac:dyDescent="0.45">
      <c r="A3" s="5" t="s">
        <v>12</v>
      </c>
      <c r="B3" s="6" t="s">
        <v>13</v>
      </c>
      <c r="C3" s="7" t="s">
        <v>14</v>
      </c>
      <c r="D3" s="8" t="s">
        <v>15</v>
      </c>
      <c r="E3" s="8" t="s">
        <v>16</v>
      </c>
      <c r="F3" s="9" t="s">
        <v>17</v>
      </c>
      <c r="G3" s="9" t="s">
        <v>18</v>
      </c>
      <c r="H3" s="9" t="s">
        <v>19</v>
      </c>
      <c r="I3" s="9" t="s">
        <v>20</v>
      </c>
      <c r="J3" s="9" t="s">
        <v>21</v>
      </c>
      <c r="K3" s="4" t="s">
        <v>22</v>
      </c>
      <c r="L3" s="4" t="s">
        <v>22</v>
      </c>
      <c r="M3" s="4" t="s">
        <v>22</v>
      </c>
      <c r="N3" s="4" t="s">
        <v>22</v>
      </c>
      <c r="O3" s="4" t="s">
        <v>22</v>
      </c>
      <c r="P3" s="4" t="s">
        <v>22</v>
      </c>
      <c r="Q3" s="4" t="s">
        <v>22</v>
      </c>
      <c r="R3" s="4" t="s">
        <v>22</v>
      </c>
      <c r="S3" s="4" t="s">
        <v>22</v>
      </c>
      <c r="T3" s="4" t="s">
        <v>22</v>
      </c>
      <c r="U3" s="4" t="s">
        <v>22</v>
      </c>
      <c r="V3" s="4" t="s">
        <v>22</v>
      </c>
      <c r="X3" s="10" t="s">
        <v>23</v>
      </c>
      <c r="Y3" s="10" t="s">
        <v>23</v>
      </c>
      <c r="Z3" s="10" t="s">
        <v>23</v>
      </c>
      <c r="AA3" s="10" t="s">
        <v>23</v>
      </c>
      <c r="AB3" s="10" t="s">
        <v>23</v>
      </c>
      <c r="AC3" s="10" t="s">
        <v>23</v>
      </c>
      <c r="AD3" s="10" t="s">
        <v>23</v>
      </c>
      <c r="AE3" s="10" t="s">
        <v>23</v>
      </c>
      <c r="AF3" s="10" t="s">
        <v>23</v>
      </c>
      <c r="AG3" s="10" t="s">
        <v>23</v>
      </c>
      <c r="AH3" s="10" t="s">
        <v>23</v>
      </c>
      <c r="AI3" s="10" t="s">
        <v>23</v>
      </c>
    </row>
    <row r="4" spans="1:37" x14ac:dyDescent="0.4">
      <c r="A4" s="12" t="s">
        <v>24</v>
      </c>
      <c r="B4" s="13" t="s">
        <v>25</v>
      </c>
      <c r="C4" s="14"/>
      <c r="D4" s="15" t="s">
        <v>26</v>
      </c>
      <c r="E4" s="32" t="s">
        <v>27</v>
      </c>
      <c r="F4" s="33" t="s">
        <v>28</v>
      </c>
      <c r="G4" s="31">
        <v>20</v>
      </c>
      <c r="H4" s="34">
        <v>3</v>
      </c>
      <c r="I4" s="35">
        <v>42735</v>
      </c>
      <c r="J4" s="36">
        <v>46386</v>
      </c>
      <c r="K4" s="31">
        <v>20</v>
      </c>
      <c r="L4" s="31">
        <v>20</v>
      </c>
      <c r="M4" s="31">
        <v>20</v>
      </c>
      <c r="N4" s="31">
        <v>20</v>
      </c>
      <c r="O4" s="31">
        <v>20</v>
      </c>
      <c r="P4" s="31">
        <v>20</v>
      </c>
      <c r="Q4" s="31">
        <v>20</v>
      </c>
      <c r="R4" s="31">
        <v>20</v>
      </c>
      <c r="S4" s="31">
        <v>20</v>
      </c>
      <c r="T4" s="31">
        <v>20</v>
      </c>
      <c r="U4" s="31">
        <v>20</v>
      </c>
      <c r="V4" s="31">
        <v>20</v>
      </c>
      <c r="X4" s="31">
        <v>20</v>
      </c>
      <c r="Y4" s="31">
        <v>20</v>
      </c>
      <c r="Z4" s="31">
        <v>20</v>
      </c>
      <c r="AA4" s="31">
        <v>20</v>
      </c>
      <c r="AB4" s="31">
        <v>20</v>
      </c>
      <c r="AC4" s="31">
        <v>20</v>
      </c>
      <c r="AD4" s="31">
        <v>20</v>
      </c>
      <c r="AE4" s="31">
        <v>20</v>
      </c>
      <c r="AF4" s="31">
        <v>20</v>
      </c>
      <c r="AG4" s="31">
        <v>20</v>
      </c>
      <c r="AH4" s="31">
        <v>20</v>
      </c>
      <c r="AI4" s="31">
        <v>20</v>
      </c>
      <c r="AK4" s="18"/>
    </row>
    <row r="5" spans="1:37" x14ac:dyDescent="0.4">
      <c r="A5" s="12" t="s">
        <v>24</v>
      </c>
      <c r="B5" s="13" t="s">
        <v>25</v>
      </c>
      <c r="C5" s="14"/>
      <c r="D5" s="15" t="s">
        <v>29</v>
      </c>
      <c r="E5" s="32" t="s">
        <v>30</v>
      </c>
      <c r="F5" s="33" t="s">
        <v>28</v>
      </c>
      <c r="G5" s="31">
        <v>2</v>
      </c>
      <c r="H5" s="34">
        <v>1</v>
      </c>
      <c r="I5" s="35">
        <v>43009</v>
      </c>
      <c r="J5" s="36">
        <v>46387</v>
      </c>
      <c r="K5" s="31">
        <v>2</v>
      </c>
      <c r="L5" s="31">
        <v>2</v>
      </c>
      <c r="M5" s="31">
        <v>2</v>
      </c>
      <c r="N5" s="31">
        <v>2</v>
      </c>
      <c r="O5" s="31">
        <v>2</v>
      </c>
      <c r="P5" s="31">
        <v>2</v>
      </c>
      <c r="Q5" s="31">
        <v>2</v>
      </c>
      <c r="R5" s="31">
        <v>2</v>
      </c>
      <c r="S5" s="31">
        <v>2</v>
      </c>
      <c r="T5" s="31">
        <v>2</v>
      </c>
      <c r="U5" s="31">
        <v>2</v>
      </c>
      <c r="V5" s="31">
        <v>2</v>
      </c>
      <c r="X5" s="31">
        <v>2</v>
      </c>
      <c r="Y5" s="31">
        <v>2</v>
      </c>
      <c r="Z5" s="31">
        <v>2</v>
      </c>
      <c r="AA5" s="31">
        <v>2</v>
      </c>
      <c r="AB5" s="31">
        <v>2</v>
      </c>
      <c r="AC5" s="31">
        <v>2</v>
      </c>
      <c r="AD5" s="31">
        <v>2</v>
      </c>
      <c r="AE5" s="31">
        <v>2</v>
      </c>
      <c r="AF5" s="31">
        <v>2</v>
      </c>
      <c r="AG5" s="31">
        <v>2</v>
      </c>
      <c r="AH5" s="31">
        <v>2</v>
      </c>
      <c r="AI5" s="31">
        <v>2</v>
      </c>
      <c r="AK5" s="18"/>
    </row>
    <row r="6" spans="1:37" x14ac:dyDescent="0.4">
      <c r="A6" s="12" t="s">
        <v>31</v>
      </c>
      <c r="B6" s="13" t="s">
        <v>32</v>
      </c>
      <c r="C6" s="14"/>
      <c r="D6" s="15" t="s">
        <v>33</v>
      </c>
      <c r="E6" s="32" t="s">
        <v>34</v>
      </c>
      <c r="F6" s="33" t="s">
        <v>28</v>
      </c>
      <c r="G6" s="31">
        <v>26</v>
      </c>
      <c r="H6" s="34"/>
      <c r="I6" s="35">
        <v>43282</v>
      </c>
      <c r="J6" s="36">
        <v>45727</v>
      </c>
      <c r="K6" s="31">
        <v>26</v>
      </c>
      <c r="L6" s="31">
        <v>26</v>
      </c>
      <c r="M6" s="31">
        <v>26</v>
      </c>
      <c r="N6" s="31">
        <v>26</v>
      </c>
      <c r="O6" s="31">
        <v>26</v>
      </c>
      <c r="P6" s="31">
        <v>26</v>
      </c>
      <c r="Q6" s="31">
        <v>26</v>
      </c>
      <c r="R6" s="31">
        <v>26</v>
      </c>
      <c r="S6" s="31">
        <v>26</v>
      </c>
      <c r="T6" s="31">
        <v>26</v>
      </c>
      <c r="U6" s="31">
        <v>26</v>
      </c>
      <c r="V6" s="31">
        <v>26</v>
      </c>
      <c r="X6" s="31"/>
      <c r="Y6" s="31"/>
      <c r="Z6" s="31"/>
      <c r="AA6" s="31"/>
      <c r="AB6" s="31"/>
      <c r="AC6" s="31"/>
      <c r="AD6" s="31"/>
      <c r="AE6" s="31"/>
      <c r="AF6" s="31"/>
      <c r="AG6" s="31"/>
      <c r="AH6" s="31"/>
      <c r="AI6" s="31"/>
      <c r="AK6" s="18"/>
    </row>
    <row r="7" spans="1:37" x14ac:dyDescent="0.4">
      <c r="A7" s="12" t="s">
        <v>35</v>
      </c>
      <c r="B7" s="13" t="s">
        <v>32</v>
      </c>
      <c r="C7" s="14"/>
      <c r="D7" s="15" t="s">
        <v>36</v>
      </c>
      <c r="E7" s="32" t="s">
        <v>37</v>
      </c>
      <c r="F7" s="33" t="s">
        <v>28</v>
      </c>
      <c r="G7" s="31">
        <v>263</v>
      </c>
      <c r="H7" s="34">
        <v>1</v>
      </c>
      <c r="I7" s="35">
        <v>41487</v>
      </c>
      <c r="J7" s="36">
        <v>45138</v>
      </c>
      <c r="K7" s="31">
        <v>263</v>
      </c>
      <c r="L7" s="31">
        <v>263</v>
      </c>
      <c r="M7" s="31">
        <v>263</v>
      </c>
      <c r="N7" s="31">
        <v>263</v>
      </c>
      <c r="O7" s="31">
        <v>263</v>
      </c>
      <c r="P7" s="31">
        <v>263</v>
      </c>
      <c r="Q7" s="31">
        <v>263</v>
      </c>
      <c r="R7" s="31">
        <v>263</v>
      </c>
      <c r="S7" s="31">
        <v>263</v>
      </c>
      <c r="T7" s="31">
        <v>263</v>
      </c>
      <c r="U7" s="31">
        <v>263</v>
      </c>
      <c r="V7" s="31">
        <v>263</v>
      </c>
      <c r="X7" s="16">
        <v>263</v>
      </c>
      <c r="Y7" s="16">
        <v>263</v>
      </c>
      <c r="Z7" s="16">
        <v>263</v>
      </c>
      <c r="AA7" s="16">
        <v>263</v>
      </c>
      <c r="AB7" s="16">
        <v>263</v>
      </c>
      <c r="AC7" s="16">
        <v>263</v>
      </c>
      <c r="AD7" s="16">
        <v>263</v>
      </c>
      <c r="AE7" s="16">
        <v>263</v>
      </c>
      <c r="AF7" s="16">
        <v>263</v>
      </c>
      <c r="AG7" s="16">
        <v>263</v>
      </c>
      <c r="AH7" s="16">
        <v>263</v>
      </c>
      <c r="AI7" s="16">
        <v>263</v>
      </c>
      <c r="AK7" s="18"/>
    </row>
    <row r="8" spans="1:37" x14ac:dyDescent="0.4">
      <c r="A8" s="12" t="s">
        <v>35</v>
      </c>
      <c r="B8" s="13" t="s">
        <v>32</v>
      </c>
      <c r="C8" s="14"/>
      <c r="D8" s="15" t="s">
        <v>36</v>
      </c>
      <c r="E8" s="32" t="s">
        <v>38</v>
      </c>
      <c r="F8" s="33" t="s">
        <v>28</v>
      </c>
      <c r="G8" s="31">
        <v>263.68</v>
      </c>
      <c r="H8" s="34">
        <v>1</v>
      </c>
      <c r="I8" s="35">
        <v>41487</v>
      </c>
      <c r="J8" s="36">
        <v>45138</v>
      </c>
      <c r="K8" s="31">
        <v>263.68</v>
      </c>
      <c r="L8" s="31">
        <v>263.68</v>
      </c>
      <c r="M8" s="31">
        <v>263.68</v>
      </c>
      <c r="N8" s="31">
        <v>263.68</v>
      </c>
      <c r="O8" s="31">
        <v>263.68</v>
      </c>
      <c r="P8" s="31">
        <v>263.68</v>
      </c>
      <c r="Q8" s="31">
        <v>263.68</v>
      </c>
      <c r="R8" s="31">
        <v>263.68</v>
      </c>
      <c r="S8" s="31">
        <v>263.68</v>
      </c>
      <c r="T8" s="31">
        <v>263.68</v>
      </c>
      <c r="U8" s="31">
        <v>263.68</v>
      </c>
      <c r="V8" s="31">
        <v>263.68</v>
      </c>
      <c r="X8" s="16">
        <v>263.68</v>
      </c>
      <c r="Y8" s="16">
        <v>263.68</v>
      </c>
      <c r="Z8" s="16">
        <v>263.68</v>
      </c>
      <c r="AA8" s="16">
        <v>263.68</v>
      </c>
      <c r="AB8" s="16">
        <v>263.68</v>
      </c>
      <c r="AC8" s="16">
        <v>263.68</v>
      </c>
      <c r="AD8" s="16">
        <v>263.68</v>
      </c>
      <c r="AE8" s="16">
        <v>263.68</v>
      </c>
      <c r="AF8" s="16">
        <v>263.68</v>
      </c>
      <c r="AG8" s="16">
        <v>263.68</v>
      </c>
      <c r="AH8" s="16">
        <v>263.68</v>
      </c>
      <c r="AI8" s="16">
        <v>263.68</v>
      </c>
      <c r="AK8" s="18"/>
    </row>
    <row r="9" spans="1:37" x14ac:dyDescent="0.4">
      <c r="A9" s="12" t="s">
        <v>39</v>
      </c>
      <c r="B9" s="13" t="s">
        <v>32</v>
      </c>
      <c r="C9" s="14"/>
      <c r="D9" s="15" t="s">
        <v>40</v>
      </c>
      <c r="E9" s="32" t="s">
        <v>41</v>
      </c>
      <c r="F9" s="33" t="s">
        <v>28</v>
      </c>
      <c r="G9" s="31">
        <v>103.76</v>
      </c>
      <c r="H9" s="34">
        <v>1</v>
      </c>
      <c r="I9" s="35">
        <v>41487</v>
      </c>
      <c r="J9" s="36">
        <v>45138</v>
      </c>
      <c r="K9" s="31">
        <v>103.76</v>
      </c>
      <c r="L9" s="31">
        <v>103.76</v>
      </c>
      <c r="M9" s="31">
        <v>103.76</v>
      </c>
      <c r="N9" s="31">
        <v>103.76</v>
      </c>
      <c r="O9" s="31">
        <v>103.76</v>
      </c>
      <c r="P9" s="31">
        <v>103.76</v>
      </c>
      <c r="Q9" s="31">
        <v>103.76</v>
      </c>
      <c r="R9" s="31">
        <v>103.76</v>
      </c>
      <c r="S9" s="31">
        <v>103.76</v>
      </c>
      <c r="T9" s="31">
        <v>103.76</v>
      </c>
      <c r="U9" s="31">
        <v>103.76</v>
      </c>
      <c r="V9" s="31">
        <v>103.76</v>
      </c>
      <c r="X9" s="16">
        <v>103.76</v>
      </c>
      <c r="Y9" s="16">
        <v>103.76</v>
      </c>
      <c r="Z9" s="16">
        <v>103.76</v>
      </c>
      <c r="AA9" s="16">
        <v>103.76</v>
      </c>
      <c r="AB9" s="16">
        <v>103.76</v>
      </c>
      <c r="AC9" s="16">
        <v>103.76</v>
      </c>
      <c r="AD9" s="16">
        <v>103.76</v>
      </c>
      <c r="AE9" s="16">
        <v>103.76</v>
      </c>
      <c r="AF9" s="16">
        <v>103.76</v>
      </c>
      <c r="AG9" s="16">
        <v>103.76</v>
      </c>
      <c r="AH9" s="16">
        <v>103.76</v>
      </c>
      <c r="AI9" s="16">
        <v>103.76</v>
      </c>
      <c r="AK9" s="18"/>
    </row>
    <row r="10" spans="1:37" x14ac:dyDescent="0.4">
      <c r="A10" s="12" t="s">
        <v>39</v>
      </c>
      <c r="B10" s="13" t="s">
        <v>32</v>
      </c>
      <c r="C10" s="14"/>
      <c r="D10" s="15" t="s">
        <v>40</v>
      </c>
      <c r="E10" s="32" t="s">
        <v>42</v>
      </c>
      <c r="F10" s="33" t="s">
        <v>28</v>
      </c>
      <c r="G10" s="31">
        <v>95.34</v>
      </c>
      <c r="H10" s="34">
        <v>1</v>
      </c>
      <c r="I10" s="35">
        <v>41487</v>
      </c>
      <c r="J10" s="36">
        <v>45138</v>
      </c>
      <c r="K10" s="31">
        <v>95.34</v>
      </c>
      <c r="L10" s="31">
        <v>95.34</v>
      </c>
      <c r="M10" s="31">
        <v>95.34</v>
      </c>
      <c r="N10" s="31">
        <v>95.34</v>
      </c>
      <c r="O10" s="31">
        <v>95.34</v>
      </c>
      <c r="P10" s="31">
        <v>95.34</v>
      </c>
      <c r="Q10" s="31">
        <v>95.34</v>
      </c>
      <c r="R10" s="31">
        <v>95.34</v>
      </c>
      <c r="S10" s="31">
        <v>95.34</v>
      </c>
      <c r="T10" s="31">
        <v>95.34</v>
      </c>
      <c r="U10" s="31">
        <v>95.34</v>
      </c>
      <c r="V10" s="31">
        <v>95.34</v>
      </c>
      <c r="X10" s="16">
        <v>95.34</v>
      </c>
      <c r="Y10" s="16">
        <v>95.34</v>
      </c>
      <c r="Z10" s="16">
        <v>95.34</v>
      </c>
      <c r="AA10" s="16">
        <v>95.34</v>
      </c>
      <c r="AB10" s="16">
        <v>95.34</v>
      </c>
      <c r="AC10" s="16">
        <v>95.34</v>
      </c>
      <c r="AD10" s="16">
        <v>95.34</v>
      </c>
      <c r="AE10" s="16">
        <v>95.34</v>
      </c>
      <c r="AF10" s="16">
        <v>95.34</v>
      </c>
      <c r="AG10" s="16">
        <v>95.34</v>
      </c>
      <c r="AH10" s="16">
        <v>95.34</v>
      </c>
      <c r="AI10" s="16">
        <v>95.34</v>
      </c>
      <c r="AK10" s="18"/>
    </row>
    <row r="11" spans="1:37" x14ac:dyDescent="0.4">
      <c r="A11" s="12" t="s">
        <v>39</v>
      </c>
      <c r="B11" s="13" t="s">
        <v>32</v>
      </c>
      <c r="C11" s="14"/>
      <c r="D11" s="15" t="s">
        <v>40</v>
      </c>
      <c r="E11" s="32" t="s">
        <v>43</v>
      </c>
      <c r="F11" s="33" t="s">
        <v>28</v>
      </c>
      <c r="G11" s="31">
        <v>96.85</v>
      </c>
      <c r="H11" s="34">
        <v>1</v>
      </c>
      <c r="I11" s="35">
        <v>41487</v>
      </c>
      <c r="J11" s="36">
        <v>45138</v>
      </c>
      <c r="K11" s="31">
        <v>96.85</v>
      </c>
      <c r="L11" s="31">
        <v>96.85</v>
      </c>
      <c r="M11" s="31">
        <v>96.85</v>
      </c>
      <c r="N11" s="31">
        <v>96.85</v>
      </c>
      <c r="O11" s="31">
        <v>96.85</v>
      </c>
      <c r="P11" s="31">
        <v>96.85</v>
      </c>
      <c r="Q11" s="31">
        <v>96.85</v>
      </c>
      <c r="R11" s="31">
        <v>96.85</v>
      </c>
      <c r="S11" s="31">
        <v>96.85</v>
      </c>
      <c r="T11" s="31">
        <v>96.85</v>
      </c>
      <c r="U11" s="31">
        <v>96.85</v>
      </c>
      <c r="V11" s="31">
        <v>96.85</v>
      </c>
      <c r="X11" s="16">
        <v>96.85</v>
      </c>
      <c r="Y11" s="16">
        <v>96.85</v>
      </c>
      <c r="Z11" s="16">
        <v>96.85</v>
      </c>
      <c r="AA11" s="16">
        <v>96.85</v>
      </c>
      <c r="AB11" s="16">
        <v>96.85</v>
      </c>
      <c r="AC11" s="16">
        <v>96.85</v>
      </c>
      <c r="AD11" s="16">
        <v>96.85</v>
      </c>
      <c r="AE11" s="16">
        <v>96.85</v>
      </c>
      <c r="AF11" s="16">
        <v>96.85</v>
      </c>
      <c r="AG11" s="16">
        <v>96.85</v>
      </c>
      <c r="AH11" s="16">
        <v>96.85</v>
      </c>
      <c r="AI11" s="16">
        <v>96.85</v>
      </c>
      <c r="AK11" s="18"/>
    </row>
    <row r="12" spans="1:37" x14ac:dyDescent="0.4">
      <c r="A12" s="12" t="s">
        <v>39</v>
      </c>
      <c r="B12" s="13" t="s">
        <v>32</v>
      </c>
      <c r="C12" s="14"/>
      <c r="D12" s="15" t="s">
        <v>40</v>
      </c>
      <c r="E12" s="32" t="s">
        <v>44</v>
      </c>
      <c r="F12" s="33" t="s">
        <v>28</v>
      </c>
      <c r="G12" s="31">
        <v>102.47</v>
      </c>
      <c r="H12" s="34">
        <v>1</v>
      </c>
      <c r="I12" s="35">
        <v>41487</v>
      </c>
      <c r="J12" s="36">
        <v>45138</v>
      </c>
      <c r="K12" s="31">
        <v>102.47</v>
      </c>
      <c r="L12" s="31">
        <v>102.47</v>
      </c>
      <c r="M12" s="31">
        <v>102.47</v>
      </c>
      <c r="N12" s="31">
        <v>102.47</v>
      </c>
      <c r="O12" s="31">
        <v>102.47</v>
      </c>
      <c r="P12" s="31">
        <v>102.47</v>
      </c>
      <c r="Q12" s="31">
        <v>102.47</v>
      </c>
      <c r="R12" s="31">
        <v>102.47</v>
      </c>
      <c r="S12" s="31">
        <v>102.47</v>
      </c>
      <c r="T12" s="31">
        <v>102.47</v>
      </c>
      <c r="U12" s="31">
        <v>102.47</v>
      </c>
      <c r="V12" s="31">
        <v>102.47</v>
      </c>
      <c r="X12" s="16">
        <v>102.47</v>
      </c>
      <c r="Y12" s="16">
        <v>102.47</v>
      </c>
      <c r="Z12" s="16">
        <v>102.47</v>
      </c>
      <c r="AA12" s="16">
        <v>102.47</v>
      </c>
      <c r="AB12" s="16">
        <v>102.47</v>
      </c>
      <c r="AC12" s="16">
        <v>102.47</v>
      </c>
      <c r="AD12" s="16">
        <v>102.47</v>
      </c>
      <c r="AE12" s="16">
        <v>102.47</v>
      </c>
      <c r="AF12" s="16">
        <v>102.47</v>
      </c>
      <c r="AG12" s="16">
        <v>102.47</v>
      </c>
      <c r="AH12" s="16">
        <v>102.47</v>
      </c>
      <c r="AI12" s="16">
        <v>102.47</v>
      </c>
      <c r="AK12" s="18"/>
    </row>
    <row r="13" spans="1:37" x14ac:dyDescent="0.4">
      <c r="A13" s="12" t="s">
        <v>39</v>
      </c>
      <c r="B13" s="13" t="s">
        <v>32</v>
      </c>
      <c r="C13" s="14"/>
      <c r="D13" s="15" t="s">
        <v>40</v>
      </c>
      <c r="E13" s="32" t="s">
        <v>45</v>
      </c>
      <c r="F13" s="33" t="s">
        <v>28</v>
      </c>
      <c r="G13" s="31">
        <v>103.81</v>
      </c>
      <c r="H13" s="34">
        <v>1</v>
      </c>
      <c r="I13" s="35">
        <v>41487</v>
      </c>
      <c r="J13" s="36">
        <v>45138</v>
      </c>
      <c r="K13" s="31">
        <v>103.81</v>
      </c>
      <c r="L13" s="31">
        <v>103.81</v>
      </c>
      <c r="M13" s="31">
        <v>103.81</v>
      </c>
      <c r="N13" s="31">
        <v>103.81</v>
      </c>
      <c r="O13" s="31">
        <v>103.81</v>
      </c>
      <c r="P13" s="31">
        <v>103.81</v>
      </c>
      <c r="Q13" s="31">
        <v>103.81</v>
      </c>
      <c r="R13" s="31">
        <v>103.81</v>
      </c>
      <c r="S13" s="31">
        <v>103.81</v>
      </c>
      <c r="T13" s="31">
        <v>103.81</v>
      </c>
      <c r="U13" s="31">
        <v>103.81</v>
      </c>
      <c r="V13" s="31">
        <v>103.81</v>
      </c>
      <c r="X13" s="16">
        <v>103.81</v>
      </c>
      <c r="Y13" s="16">
        <v>103.81</v>
      </c>
      <c r="Z13" s="16">
        <v>103.81</v>
      </c>
      <c r="AA13" s="16">
        <v>103.81</v>
      </c>
      <c r="AB13" s="16">
        <v>103.81</v>
      </c>
      <c r="AC13" s="16">
        <v>103.81</v>
      </c>
      <c r="AD13" s="16">
        <v>103.81</v>
      </c>
      <c r="AE13" s="16">
        <v>103.81</v>
      </c>
      <c r="AF13" s="16">
        <v>103.81</v>
      </c>
      <c r="AG13" s="16">
        <v>103.81</v>
      </c>
      <c r="AH13" s="16">
        <v>103.81</v>
      </c>
      <c r="AI13" s="16">
        <v>103.81</v>
      </c>
      <c r="AK13" s="18"/>
    </row>
    <row r="14" spans="1:37" x14ac:dyDescent="0.4">
      <c r="A14" s="12" t="s">
        <v>39</v>
      </c>
      <c r="B14" s="13" t="s">
        <v>32</v>
      </c>
      <c r="C14" s="14"/>
      <c r="D14" s="15" t="s">
        <v>40</v>
      </c>
      <c r="E14" s="32" t="s">
        <v>46</v>
      </c>
      <c r="F14" s="33" t="s">
        <v>28</v>
      </c>
      <c r="G14" s="31">
        <v>100.99</v>
      </c>
      <c r="H14" s="34">
        <v>1</v>
      </c>
      <c r="I14" s="35">
        <v>41487</v>
      </c>
      <c r="J14" s="36">
        <v>45138</v>
      </c>
      <c r="K14" s="31">
        <v>100.99</v>
      </c>
      <c r="L14" s="31">
        <v>100.99</v>
      </c>
      <c r="M14" s="31">
        <v>100.99</v>
      </c>
      <c r="N14" s="31">
        <v>100.99</v>
      </c>
      <c r="O14" s="31">
        <v>100.99</v>
      </c>
      <c r="P14" s="31">
        <v>100.99</v>
      </c>
      <c r="Q14" s="31">
        <v>100.99</v>
      </c>
      <c r="R14" s="31">
        <v>100.99</v>
      </c>
      <c r="S14" s="31">
        <v>100.99</v>
      </c>
      <c r="T14" s="31">
        <v>100.99</v>
      </c>
      <c r="U14" s="31">
        <v>100.99</v>
      </c>
      <c r="V14" s="31">
        <v>100.99</v>
      </c>
      <c r="X14" s="16">
        <v>100.99</v>
      </c>
      <c r="Y14" s="16">
        <v>100.99</v>
      </c>
      <c r="Z14" s="16">
        <v>100.99</v>
      </c>
      <c r="AA14" s="16">
        <v>100.99</v>
      </c>
      <c r="AB14" s="16">
        <v>100.99</v>
      </c>
      <c r="AC14" s="16">
        <v>100.99</v>
      </c>
      <c r="AD14" s="16">
        <v>100.99</v>
      </c>
      <c r="AE14" s="16">
        <v>100.99</v>
      </c>
      <c r="AF14" s="16">
        <v>100.99</v>
      </c>
      <c r="AG14" s="16">
        <v>100.99</v>
      </c>
      <c r="AH14" s="16">
        <v>100.99</v>
      </c>
      <c r="AI14" s="16">
        <v>100.99</v>
      </c>
      <c r="AK14" s="18"/>
    </row>
    <row r="15" spans="1:37" x14ac:dyDescent="0.4">
      <c r="A15" s="12" t="s">
        <v>39</v>
      </c>
      <c r="B15" s="13" t="s">
        <v>32</v>
      </c>
      <c r="C15" s="14"/>
      <c r="D15" s="15" t="s">
        <v>40</v>
      </c>
      <c r="E15" s="32" t="s">
        <v>47</v>
      </c>
      <c r="F15" s="33" t="s">
        <v>28</v>
      </c>
      <c r="G15" s="31">
        <v>97.06</v>
      </c>
      <c r="H15" s="34">
        <v>1</v>
      </c>
      <c r="I15" s="35">
        <v>41487</v>
      </c>
      <c r="J15" s="36">
        <v>45138</v>
      </c>
      <c r="K15" s="31">
        <v>97.06</v>
      </c>
      <c r="L15" s="31">
        <v>97.06</v>
      </c>
      <c r="M15" s="31">
        <v>97.06</v>
      </c>
      <c r="N15" s="31">
        <v>97.06</v>
      </c>
      <c r="O15" s="31">
        <v>97.06</v>
      </c>
      <c r="P15" s="31">
        <v>97.06</v>
      </c>
      <c r="Q15" s="31">
        <v>97.06</v>
      </c>
      <c r="R15" s="31">
        <v>97.06</v>
      </c>
      <c r="S15" s="31">
        <v>97.06</v>
      </c>
      <c r="T15" s="31">
        <v>97.06</v>
      </c>
      <c r="U15" s="31">
        <v>97.06</v>
      </c>
      <c r="V15" s="31">
        <v>97.06</v>
      </c>
      <c r="X15" s="16">
        <v>97.06</v>
      </c>
      <c r="Y15" s="16">
        <v>97.06</v>
      </c>
      <c r="Z15" s="16">
        <v>97.06</v>
      </c>
      <c r="AA15" s="16">
        <v>97.06</v>
      </c>
      <c r="AB15" s="16">
        <v>97.06</v>
      </c>
      <c r="AC15" s="16">
        <v>97.06</v>
      </c>
      <c r="AD15" s="16">
        <v>97.06</v>
      </c>
      <c r="AE15" s="16">
        <v>97.06</v>
      </c>
      <c r="AF15" s="16">
        <v>97.06</v>
      </c>
      <c r="AG15" s="16">
        <v>97.06</v>
      </c>
      <c r="AH15" s="16">
        <v>97.06</v>
      </c>
      <c r="AI15" s="16">
        <v>97.06</v>
      </c>
      <c r="AK15" s="18"/>
    </row>
    <row r="16" spans="1:37" x14ac:dyDescent="0.4">
      <c r="A16" s="12" t="s">
        <v>39</v>
      </c>
      <c r="B16" s="13" t="s">
        <v>32</v>
      </c>
      <c r="C16" s="14"/>
      <c r="D16" s="15" t="s">
        <v>40</v>
      </c>
      <c r="E16" s="32" t="s">
        <v>48</v>
      </c>
      <c r="F16" s="33" t="s">
        <v>28</v>
      </c>
      <c r="G16" s="31">
        <v>101.8</v>
      </c>
      <c r="H16" s="34">
        <v>1</v>
      </c>
      <c r="I16" s="35">
        <v>41487</v>
      </c>
      <c r="J16" s="36">
        <v>45138</v>
      </c>
      <c r="K16" s="31">
        <v>101.8</v>
      </c>
      <c r="L16" s="31">
        <v>101.8</v>
      </c>
      <c r="M16" s="31">
        <v>101.8</v>
      </c>
      <c r="N16" s="31">
        <v>101.8</v>
      </c>
      <c r="O16" s="31">
        <v>101.8</v>
      </c>
      <c r="P16" s="31">
        <v>101.8</v>
      </c>
      <c r="Q16" s="31">
        <v>101.8</v>
      </c>
      <c r="R16" s="31">
        <v>101.8</v>
      </c>
      <c r="S16" s="31">
        <v>101.8</v>
      </c>
      <c r="T16" s="31">
        <v>101.8</v>
      </c>
      <c r="U16" s="31">
        <v>101.8</v>
      </c>
      <c r="V16" s="31">
        <v>101.8</v>
      </c>
      <c r="X16" s="16">
        <v>101.8</v>
      </c>
      <c r="Y16" s="16">
        <v>101.8</v>
      </c>
      <c r="Z16" s="16">
        <v>101.8</v>
      </c>
      <c r="AA16" s="16">
        <v>101.8</v>
      </c>
      <c r="AB16" s="16">
        <v>101.8</v>
      </c>
      <c r="AC16" s="16">
        <v>101.8</v>
      </c>
      <c r="AD16" s="16">
        <v>101.8</v>
      </c>
      <c r="AE16" s="16">
        <v>101.8</v>
      </c>
      <c r="AF16" s="16">
        <v>101.8</v>
      </c>
      <c r="AG16" s="16">
        <v>101.8</v>
      </c>
      <c r="AH16" s="16">
        <v>101.8</v>
      </c>
      <c r="AI16" s="16">
        <v>101.8</v>
      </c>
      <c r="AK16" s="18"/>
    </row>
    <row r="17" spans="1:48" x14ac:dyDescent="0.4">
      <c r="A17" s="12" t="s">
        <v>35</v>
      </c>
      <c r="B17" s="13" t="s">
        <v>32</v>
      </c>
      <c r="C17" s="14"/>
      <c r="D17" s="15" t="s">
        <v>49</v>
      </c>
      <c r="E17" s="32" t="s">
        <v>50</v>
      </c>
      <c r="F17" s="33" t="s">
        <v>51</v>
      </c>
      <c r="G17" s="31">
        <v>49</v>
      </c>
      <c r="H17" s="34">
        <v>1</v>
      </c>
      <c r="I17" s="35">
        <v>41290</v>
      </c>
      <c r="J17" s="36">
        <v>44941</v>
      </c>
      <c r="K17" s="31">
        <v>49</v>
      </c>
      <c r="L17" s="31">
        <v>49</v>
      </c>
      <c r="M17" s="31">
        <v>49</v>
      </c>
      <c r="N17" s="31">
        <v>49</v>
      </c>
      <c r="O17" s="31">
        <v>49</v>
      </c>
      <c r="P17" s="31">
        <v>49</v>
      </c>
      <c r="Q17" s="31">
        <v>49</v>
      </c>
      <c r="R17" s="31">
        <v>49</v>
      </c>
      <c r="S17" s="31">
        <v>49</v>
      </c>
      <c r="T17" s="31">
        <v>49</v>
      </c>
      <c r="U17" s="31">
        <v>49</v>
      </c>
      <c r="V17" s="31">
        <v>49</v>
      </c>
      <c r="X17" s="16">
        <v>49</v>
      </c>
      <c r="Y17" s="16">
        <v>49</v>
      </c>
      <c r="Z17" s="16">
        <v>49</v>
      </c>
      <c r="AA17" s="16">
        <v>49</v>
      </c>
      <c r="AB17" s="16">
        <v>49</v>
      </c>
      <c r="AC17" s="16">
        <v>49</v>
      </c>
      <c r="AD17" s="16">
        <v>49</v>
      </c>
      <c r="AE17" s="16">
        <v>49</v>
      </c>
      <c r="AF17" s="16">
        <v>49</v>
      </c>
      <c r="AG17" s="16">
        <v>49</v>
      </c>
      <c r="AH17" s="16">
        <v>49</v>
      </c>
      <c r="AI17" s="16">
        <v>49</v>
      </c>
      <c r="AK17" s="18"/>
    </row>
    <row r="18" spans="1:48" x14ac:dyDescent="0.4">
      <c r="A18" s="12" t="s">
        <v>35</v>
      </c>
      <c r="B18" s="13" t="s">
        <v>32</v>
      </c>
      <c r="C18" s="14"/>
      <c r="D18" s="15" t="s">
        <v>52</v>
      </c>
      <c r="E18" s="32" t="s">
        <v>53</v>
      </c>
      <c r="F18" s="33" t="s">
        <v>28</v>
      </c>
      <c r="G18" s="31">
        <v>96.43</v>
      </c>
      <c r="H18" s="34">
        <v>1</v>
      </c>
      <c r="I18" s="35">
        <v>41426</v>
      </c>
      <c r="J18" s="36">
        <v>45077</v>
      </c>
      <c r="K18" s="31">
        <v>96.43</v>
      </c>
      <c r="L18" s="31">
        <v>96.43</v>
      </c>
      <c r="M18" s="31">
        <v>96.43</v>
      </c>
      <c r="N18" s="31">
        <v>96.43</v>
      </c>
      <c r="O18" s="31">
        <v>96.43</v>
      </c>
      <c r="P18" s="31">
        <v>96.43</v>
      </c>
      <c r="Q18" s="31">
        <v>96.43</v>
      </c>
      <c r="R18" s="31">
        <v>96.43</v>
      </c>
      <c r="S18" s="31">
        <v>96.43</v>
      </c>
      <c r="T18" s="31">
        <v>96.43</v>
      </c>
      <c r="U18" s="31">
        <v>96.43</v>
      </c>
      <c r="V18" s="31">
        <v>96.43</v>
      </c>
      <c r="X18" s="16">
        <v>96</v>
      </c>
      <c r="Y18" s="16">
        <v>96</v>
      </c>
      <c r="Z18" s="16">
        <v>96</v>
      </c>
      <c r="AA18" s="16">
        <v>96</v>
      </c>
      <c r="AB18" s="16">
        <v>96</v>
      </c>
      <c r="AC18" s="16">
        <v>96</v>
      </c>
      <c r="AD18" s="16">
        <v>96</v>
      </c>
      <c r="AE18" s="16">
        <v>96</v>
      </c>
      <c r="AF18" s="16">
        <v>96</v>
      </c>
      <c r="AG18" s="16">
        <v>96</v>
      </c>
      <c r="AH18" s="16">
        <v>96</v>
      </c>
      <c r="AI18" s="16">
        <v>96</v>
      </c>
      <c r="AK18" s="18"/>
    </row>
    <row r="19" spans="1:48" x14ac:dyDescent="0.4">
      <c r="A19" s="12" t="s">
        <v>35</v>
      </c>
      <c r="B19" s="13" t="s">
        <v>32</v>
      </c>
      <c r="C19" s="14"/>
      <c r="D19" s="15" t="s">
        <v>52</v>
      </c>
      <c r="E19" s="32" t="s">
        <v>54</v>
      </c>
      <c r="F19" s="33" t="s">
        <v>28</v>
      </c>
      <c r="G19" s="31">
        <v>96.91</v>
      </c>
      <c r="H19" s="34">
        <v>1</v>
      </c>
      <c r="I19" s="35">
        <v>41426</v>
      </c>
      <c r="J19" s="36">
        <v>45077</v>
      </c>
      <c r="K19" s="31">
        <v>96.91</v>
      </c>
      <c r="L19" s="31">
        <v>96.91</v>
      </c>
      <c r="M19" s="31">
        <v>96.91</v>
      </c>
      <c r="N19" s="31">
        <v>96.91</v>
      </c>
      <c r="O19" s="31">
        <v>96.91</v>
      </c>
      <c r="P19" s="31">
        <v>96.91</v>
      </c>
      <c r="Q19" s="31">
        <v>96.91</v>
      </c>
      <c r="R19" s="31">
        <v>96.91</v>
      </c>
      <c r="S19" s="31">
        <v>96.91</v>
      </c>
      <c r="T19" s="31">
        <v>96.91</v>
      </c>
      <c r="U19" s="31">
        <v>96.91</v>
      </c>
      <c r="V19" s="31">
        <v>96.91</v>
      </c>
      <c r="X19" s="16">
        <v>96</v>
      </c>
      <c r="Y19" s="16">
        <v>96</v>
      </c>
      <c r="Z19" s="16">
        <v>96</v>
      </c>
      <c r="AA19" s="16">
        <v>96</v>
      </c>
      <c r="AB19" s="16">
        <v>96</v>
      </c>
      <c r="AC19" s="16">
        <v>96</v>
      </c>
      <c r="AD19" s="16">
        <v>96</v>
      </c>
      <c r="AE19" s="16">
        <v>96</v>
      </c>
      <c r="AF19" s="16">
        <v>96</v>
      </c>
      <c r="AG19" s="16">
        <v>96</v>
      </c>
      <c r="AH19" s="16">
        <v>96</v>
      </c>
      <c r="AI19" s="16">
        <v>96</v>
      </c>
      <c r="AK19" s="18"/>
    </row>
    <row r="20" spans="1:48" x14ac:dyDescent="0.4">
      <c r="A20" s="12" t="s">
        <v>35</v>
      </c>
      <c r="B20" s="13" t="s">
        <v>32</v>
      </c>
      <c r="C20" s="14"/>
      <c r="D20" s="15" t="s">
        <v>52</v>
      </c>
      <c r="E20" s="32" t="s">
        <v>55</v>
      </c>
      <c r="F20" s="33" t="s">
        <v>28</v>
      </c>
      <c r="G20" s="31">
        <v>96.65</v>
      </c>
      <c r="H20" s="34">
        <v>1</v>
      </c>
      <c r="I20" s="35">
        <v>41426</v>
      </c>
      <c r="J20" s="36">
        <v>45077</v>
      </c>
      <c r="K20" s="31">
        <v>96.65</v>
      </c>
      <c r="L20" s="31">
        <v>96.65</v>
      </c>
      <c r="M20" s="31">
        <v>96.65</v>
      </c>
      <c r="N20" s="31">
        <v>96.65</v>
      </c>
      <c r="O20" s="31">
        <v>96.65</v>
      </c>
      <c r="P20" s="31">
        <v>96.65</v>
      </c>
      <c r="Q20" s="31">
        <v>96.65</v>
      </c>
      <c r="R20" s="31">
        <v>96.65</v>
      </c>
      <c r="S20" s="31">
        <v>96.65</v>
      </c>
      <c r="T20" s="31">
        <v>96.65</v>
      </c>
      <c r="U20" s="31">
        <v>96.65</v>
      </c>
      <c r="V20" s="31">
        <v>96.65</v>
      </c>
      <c r="X20" s="16">
        <v>96</v>
      </c>
      <c r="Y20" s="16">
        <v>96</v>
      </c>
      <c r="Z20" s="16">
        <v>96</v>
      </c>
      <c r="AA20" s="16">
        <v>96</v>
      </c>
      <c r="AB20" s="16">
        <v>96</v>
      </c>
      <c r="AC20" s="16">
        <v>96</v>
      </c>
      <c r="AD20" s="16">
        <v>96</v>
      </c>
      <c r="AE20" s="16">
        <v>96</v>
      </c>
      <c r="AF20" s="16">
        <v>96</v>
      </c>
      <c r="AG20" s="16">
        <v>96</v>
      </c>
      <c r="AH20" s="16">
        <v>96</v>
      </c>
      <c r="AI20" s="16">
        <v>96</v>
      </c>
      <c r="AK20" s="18"/>
    </row>
    <row r="21" spans="1:48" x14ac:dyDescent="0.4">
      <c r="A21" s="12" t="s">
        <v>35</v>
      </c>
      <c r="B21" s="13" t="s">
        <v>32</v>
      </c>
      <c r="C21" s="14"/>
      <c r="D21" s="15" t="s">
        <v>52</v>
      </c>
      <c r="E21" s="32" t="s">
        <v>56</v>
      </c>
      <c r="F21" s="33" t="s">
        <v>28</v>
      </c>
      <c r="G21" s="31">
        <v>96.49</v>
      </c>
      <c r="H21" s="34">
        <v>1</v>
      </c>
      <c r="I21" s="35">
        <v>41426</v>
      </c>
      <c r="J21" s="36">
        <v>45077</v>
      </c>
      <c r="K21" s="31">
        <v>96.49</v>
      </c>
      <c r="L21" s="31">
        <v>96.49</v>
      </c>
      <c r="M21" s="31">
        <v>96.49</v>
      </c>
      <c r="N21" s="31">
        <v>96.49</v>
      </c>
      <c r="O21" s="31">
        <v>96.49</v>
      </c>
      <c r="P21" s="31">
        <v>96.49</v>
      </c>
      <c r="Q21" s="31">
        <v>96.49</v>
      </c>
      <c r="R21" s="31">
        <v>96.49</v>
      </c>
      <c r="S21" s="31">
        <v>96.49</v>
      </c>
      <c r="T21" s="31">
        <v>96.49</v>
      </c>
      <c r="U21" s="31">
        <v>96.49</v>
      </c>
      <c r="V21" s="31">
        <v>96.49</v>
      </c>
      <c r="X21" s="16">
        <v>96</v>
      </c>
      <c r="Y21" s="16">
        <v>96</v>
      </c>
      <c r="Z21" s="16">
        <v>96</v>
      </c>
      <c r="AA21" s="16">
        <v>96</v>
      </c>
      <c r="AB21" s="16">
        <v>96</v>
      </c>
      <c r="AC21" s="16">
        <v>96</v>
      </c>
      <c r="AD21" s="16">
        <v>96</v>
      </c>
      <c r="AE21" s="16">
        <v>96</v>
      </c>
      <c r="AF21" s="16">
        <v>96</v>
      </c>
      <c r="AG21" s="16">
        <v>96</v>
      </c>
      <c r="AH21" s="16">
        <v>96</v>
      </c>
      <c r="AI21" s="16">
        <v>96</v>
      </c>
      <c r="AK21" s="18"/>
    </row>
    <row r="22" spans="1:48" x14ac:dyDescent="0.4">
      <c r="A22" s="12" t="s">
        <v>35</v>
      </c>
      <c r="B22" s="13" t="s">
        <v>32</v>
      </c>
      <c r="C22" s="14"/>
      <c r="D22" s="15" t="s">
        <v>52</v>
      </c>
      <c r="E22" s="32" t="s">
        <v>57</v>
      </c>
      <c r="F22" s="33" t="s">
        <v>28</v>
      </c>
      <c r="G22" s="31">
        <v>96.65</v>
      </c>
      <c r="H22" s="34">
        <v>1</v>
      </c>
      <c r="I22" s="35">
        <v>41426</v>
      </c>
      <c r="J22" s="36">
        <v>45077</v>
      </c>
      <c r="K22" s="31">
        <v>96.65</v>
      </c>
      <c r="L22" s="31">
        <v>96.65</v>
      </c>
      <c r="M22" s="31">
        <v>96.65</v>
      </c>
      <c r="N22" s="31">
        <v>96.65</v>
      </c>
      <c r="O22" s="31">
        <v>96.65</v>
      </c>
      <c r="P22" s="31">
        <v>96.65</v>
      </c>
      <c r="Q22" s="31">
        <v>96.65</v>
      </c>
      <c r="R22" s="31">
        <v>96.65</v>
      </c>
      <c r="S22" s="31">
        <v>96.65</v>
      </c>
      <c r="T22" s="31">
        <v>96.65</v>
      </c>
      <c r="U22" s="31">
        <v>96.65</v>
      </c>
      <c r="V22" s="31">
        <v>96.65</v>
      </c>
      <c r="X22" s="16">
        <v>96.65</v>
      </c>
      <c r="Y22" s="16">
        <v>96.65</v>
      </c>
      <c r="Z22" s="16">
        <v>96.65</v>
      </c>
      <c r="AA22" s="16">
        <v>96.65</v>
      </c>
      <c r="AB22" s="16">
        <v>96.65</v>
      </c>
      <c r="AC22" s="16">
        <v>96.65</v>
      </c>
      <c r="AD22" s="16">
        <v>96.65</v>
      </c>
      <c r="AE22" s="16">
        <v>96.65</v>
      </c>
      <c r="AF22" s="16">
        <v>96.65</v>
      </c>
      <c r="AG22" s="16">
        <v>96.65</v>
      </c>
      <c r="AH22" s="16">
        <v>96.65</v>
      </c>
      <c r="AI22" s="16">
        <v>96.65</v>
      </c>
      <c r="AK22" s="18"/>
    </row>
    <row r="23" spans="1:48" x14ac:dyDescent="0.4">
      <c r="A23" s="12" t="s">
        <v>58</v>
      </c>
      <c r="B23" s="13" t="s">
        <v>25</v>
      </c>
      <c r="C23" s="14"/>
      <c r="D23" s="15" t="s">
        <v>59</v>
      </c>
      <c r="E23" s="32" t="s">
        <v>60</v>
      </c>
      <c r="F23" s="33" t="s">
        <v>28</v>
      </c>
      <c r="G23" s="31">
        <v>47</v>
      </c>
      <c r="H23" s="34">
        <v>1</v>
      </c>
      <c r="I23" s="35">
        <v>39282</v>
      </c>
      <c r="J23" s="36" t="s">
        <v>61</v>
      </c>
      <c r="K23" s="31">
        <v>47</v>
      </c>
      <c r="L23" s="31">
        <v>47</v>
      </c>
      <c r="M23" s="31">
        <v>47</v>
      </c>
      <c r="N23" s="31">
        <v>47</v>
      </c>
      <c r="O23" s="31">
        <v>47</v>
      </c>
      <c r="P23" s="31">
        <v>47</v>
      </c>
      <c r="Q23" s="31">
        <v>47</v>
      </c>
      <c r="R23" s="31">
        <v>47</v>
      </c>
      <c r="S23" s="31">
        <v>47</v>
      </c>
      <c r="T23" s="31">
        <v>47</v>
      </c>
      <c r="U23" s="31">
        <v>47</v>
      </c>
      <c r="V23" s="31">
        <v>47</v>
      </c>
      <c r="X23" s="16">
        <v>47</v>
      </c>
      <c r="Y23" s="16">
        <v>47</v>
      </c>
      <c r="Z23" s="16">
        <v>47</v>
      </c>
      <c r="AA23" s="16">
        <v>47</v>
      </c>
      <c r="AB23" s="16">
        <v>47</v>
      </c>
      <c r="AC23" s="16">
        <v>47</v>
      </c>
      <c r="AD23" s="16">
        <v>47</v>
      </c>
      <c r="AE23" s="16">
        <v>47</v>
      </c>
      <c r="AF23" s="16">
        <v>47</v>
      </c>
      <c r="AG23" s="16">
        <v>47</v>
      </c>
      <c r="AH23" s="16">
        <v>47</v>
      </c>
      <c r="AI23" s="16">
        <v>47</v>
      </c>
      <c r="AK23" s="18"/>
    </row>
    <row r="24" spans="1:48" x14ac:dyDescent="0.4">
      <c r="A24" s="12" t="s">
        <v>58</v>
      </c>
      <c r="B24" s="13" t="s">
        <v>25</v>
      </c>
      <c r="C24" s="14"/>
      <c r="D24" s="15" t="s">
        <v>62</v>
      </c>
      <c r="E24" s="32" t="s">
        <v>63</v>
      </c>
      <c r="F24" s="33" t="s">
        <v>28</v>
      </c>
      <c r="G24" s="31">
        <v>47.11</v>
      </c>
      <c r="H24" s="34">
        <v>1</v>
      </c>
      <c r="I24" s="35">
        <v>39283</v>
      </c>
      <c r="J24" s="36" t="s">
        <v>61</v>
      </c>
      <c r="K24" s="122">
        <v>47.11</v>
      </c>
      <c r="L24" s="122">
        <v>47.11</v>
      </c>
      <c r="M24" s="122">
        <v>47.11</v>
      </c>
      <c r="N24" s="122">
        <v>47.11</v>
      </c>
      <c r="O24" s="122">
        <v>47.11</v>
      </c>
      <c r="P24" s="122">
        <v>47.11</v>
      </c>
      <c r="Q24" s="122">
        <v>47.11</v>
      </c>
      <c r="R24" s="122">
        <v>47.11</v>
      </c>
      <c r="S24" s="122">
        <v>47.11</v>
      </c>
      <c r="T24" s="122">
        <v>47.11</v>
      </c>
      <c r="U24" s="122">
        <v>47.11</v>
      </c>
      <c r="V24" s="122">
        <v>47.11</v>
      </c>
      <c r="X24" s="122">
        <v>47.11</v>
      </c>
      <c r="Y24" s="122">
        <v>47.11</v>
      </c>
      <c r="Z24" s="122">
        <v>47.11</v>
      </c>
      <c r="AA24" s="122">
        <v>47.11</v>
      </c>
      <c r="AB24" s="122">
        <v>47.11</v>
      </c>
      <c r="AC24" s="122">
        <v>47.11</v>
      </c>
      <c r="AD24" s="122">
        <v>47.11</v>
      </c>
      <c r="AE24" s="122">
        <v>47.11</v>
      </c>
      <c r="AF24" s="122">
        <v>47.11</v>
      </c>
      <c r="AG24" s="122">
        <v>47.11</v>
      </c>
      <c r="AH24" s="122">
        <v>47.11</v>
      </c>
      <c r="AI24" s="122">
        <v>47.11</v>
      </c>
      <c r="AK24" s="18"/>
    </row>
    <row r="25" spans="1:48" x14ac:dyDescent="0.4">
      <c r="A25" s="12" t="s">
        <v>58</v>
      </c>
      <c r="B25" s="13" t="s">
        <v>25</v>
      </c>
      <c r="C25" s="14"/>
      <c r="D25" s="15" t="s">
        <v>64</v>
      </c>
      <c r="E25" s="32" t="s">
        <v>65</v>
      </c>
      <c r="F25" s="33" t="s">
        <v>28</v>
      </c>
      <c r="G25" s="31">
        <v>47.39</v>
      </c>
      <c r="H25" s="34">
        <v>1</v>
      </c>
      <c r="I25" s="35">
        <v>39280</v>
      </c>
      <c r="J25" s="36" t="s">
        <v>61</v>
      </c>
      <c r="K25" s="122">
        <v>47.39</v>
      </c>
      <c r="L25" s="122">
        <v>47.39</v>
      </c>
      <c r="M25" s="122">
        <v>47.39</v>
      </c>
      <c r="N25" s="122">
        <v>47.39</v>
      </c>
      <c r="O25" s="122">
        <v>47.39</v>
      </c>
      <c r="P25" s="122">
        <v>47.39</v>
      </c>
      <c r="Q25" s="122">
        <v>47.39</v>
      </c>
      <c r="R25" s="122">
        <v>47.39</v>
      </c>
      <c r="S25" s="122">
        <v>47.39</v>
      </c>
      <c r="T25" s="122">
        <v>47.39</v>
      </c>
      <c r="U25" s="122">
        <v>47.39</v>
      </c>
      <c r="V25" s="122">
        <v>47.39</v>
      </c>
      <c r="X25" s="122">
        <v>47.39</v>
      </c>
      <c r="Y25" s="122">
        <v>47.39</v>
      </c>
      <c r="Z25" s="122">
        <v>47.39</v>
      </c>
      <c r="AA25" s="122">
        <v>47.39</v>
      </c>
      <c r="AB25" s="122">
        <v>47.39</v>
      </c>
      <c r="AC25" s="122">
        <v>47.39</v>
      </c>
      <c r="AD25" s="122">
        <v>47.39</v>
      </c>
      <c r="AE25" s="122">
        <v>47.39</v>
      </c>
      <c r="AF25" s="122">
        <v>47.39</v>
      </c>
      <c r="AG25" s="122">
        <v>47.39</v>
      </c>
      <c r="AH25" s="122">
        <v>47.39</v>
      </c>
      <c r="AI25" s="122">
        <v>47.39</v>
      </c>
      <c r="AK25" s="18"/>
    </row>
    <row r="26" spans="1:48" x14ac:dyDescent="0.4">
      <c r="A26" s="12" t="s">
        <v>66</v>
      </c>
      <c r="B26" s="13" t="s">
        <v>25</v>
      </c>
      <c r="C26" s="14"/>
      <c r="D26" s="15" t="s">
        <v>67</v>
      </c>
      <c r="E26" s="32" t="s">
        <v>68</v>
      </c>
      <c r="F26" s="33" t="s">
        <v>51</v>
      </c>
      <c r="G26" s="31">
        <v>47.2</v>
      </c>
      <c r="H26" s="34">
        <v>1</v>
      </c>
      <c r="I26" s="35">
        <v>40026</v>
      </c>
      <c r="J26" s="36" t="s">
        <v>61</v>
      </c>
      <c r="K26" s="31">
        <v>47.2</v>
      </c>
      <c r="L26" s="31">
        <v>47.2</v>
      </c>
      <c r="M26" s="31">
        <v>47.2</v>
      </c>
      <c r="N26" s="31">
        <v>47.2</v>
      </c>
      <c r="O26" s="31">
        <v>47.2</v>
      </c>
      <c r="P26" s="31">
        <v>47.2</v>
      </c>
      <c r="Q26" s="31">
        <v>47.2</v>
      </c>
      <c r="R26" s="31">
        <v>47.2</v>
      </c>
      <c r="S26" s="31">
        <v>47.2</v>
      </c>
      <c r="T26" s="31">
        <v>47.2</v>
      </c>
      <c r="U26" s="31">
        <v>47.2</v>
      </c>
      <c r="V26" s="31">
        <v>47.2</v>
      </c>
      <c r="X26" s="16">
        <v>47.2</v>
      </c>
      <c r="Y26" s="16">
        <v>47.2</v>
      </c>
      <c r="Z26" s="16">
        <v>47.2</v>
      </c>
      <c r="AA26" s="16">
        <v>47.2</v>
      </c>
      <c r="AB26" s="16">
        <v>47.2</v>
      </c>
      <c r="AC26" s="16">
        <v>47.2</v>
      </c>
      <c r="AD26" s="16">
        <v>47.2</v>
      </c>
      <c r="AE26" s="16">
        <v>47.2</v>
      </c>
      <c r="AF26" s="16">
        <v>47.2</v>
      </c>
      <c r="AG26" s="16">
        <v>47.2</v>
      </c>
      <c r="AH26" s="16">
        <v>47.2</v>
      </c>
      <c r="AI26" s="16">
        <v>47.2</v>
      </c>
      <c r="AK26" s="18"/>
    </row>
    <row r="27" spans="1:48" x14ac:dyDescent="0.4">
      <c r="A27" s="12" t="s">
        <v>58</v>
      </c>
      <c r="B27" s="13" t="s">
        <v>25</v>
      </c>
      <c r="C27" s="14"/>
      <c r="D27" s="15" t="s">
        <v>69</v>
      </c>
      <c r="E27" s="32" t="s">
        <v>70</v>
      </c>
      <c r="F27" s="33" t="s">
        <v>28</v>
      </c>
      <c r="G27" s="31">
        <v>46</v>
      </c>
      <c r="H27" s="34">
        <v>1</v>
      </c>
      <c r="I27" s="35">
        <v>39282</v>
      </c>
      <c r="J27" s="36" t="s">
        <v>61</v>
      </c>
      <c r="K27" s="31">
        <v>46</v>
      </c>
      <c r="L27" s="31">
        <v>46</v>
      </c>
      <c r="M27" s="31">
        <v>46</v>
      </c>
      <c r="N27" s="31">
        <v>46</v>
      </c>
      <c r="O27" s="31">
        <v>46</v>
      </c>
      <c r="P27" s="31">
        <v>46</v>
      </c>
      <c r="Q27" s="31">
        <v>46</v>
      </c>
      <c r="R27" s="31">
        <v>46</v>
      </c>
      <c r="S27" s="31">
        <v>46</v>
      </c>
      <c r="T27" s="31">
        <v>46</v>
      </c>
      <c r="U27" s="31">
        <v>46</v>
      </c>
      <c r="V27" s="31">
        <v>46</v>
      </c>
      <c r="X27" s="16">
        <v>46</v>
      </c>
      <c r="Y27" s="16">
        <v>46</v>
      </c>
      <c r="Z27" s="16">
        <v>46</v>
      </c>
      <c r="AA27" s="16">
        <v>46</v>
      </c>
      <c r="AB27" s="16">
        <v>46</v>
      </c>
      <c r="AC27" s="16">
        <v>46</v>
      </c>
      <c r="AD27" s="16">
        <v>46</v>
      </c>
      <c r="AE27" s="16">
        <v>46</v>
      </c>
      <c r="AF27" s="16">
        <v>46</v>
      </c>
      <c r="AG27" s="16">
        <v>46</v>
      </c>
      <c r="AH27" s="16">
        <v>46</v>
      </c>
      <c r="AI27" s="16">
        <v>46</v>
      </c>
      <c r="AK27" s="18"/>
    </row>
    <row r="28" spans="1:48" x14ac:dyDescent="0.4">
      <c r="A28" s="12" t="s">
        <v>71</v>
      </c>
      <c r="B28" s="13" t="s">
        <v>25</v>
      </c>
      <c r="C28" s="14"/>
      <c r="D28" s="15" t="s">
        <v>72</v>
      </c>
      <c r="E28" s="32" t="s">
        <v>73</v>
      </c>
      <c r="F28" s="33" t="s">
        <v>28</v>
      </c>
      <c r="G28" s="31">
        <v>10</v>
      </c>
      <c r="H28" s="123">
        <v>1</v>
      </c>
      <c r="I28" s="35">
        <v>42917</v>
      </c>
      <c r="J28" s="36">
        <v>46568</v>
      </c>
      <c r="K28" s="31">
        <v>10</v>
      </c>
      <c r="L28" s="31">
        <v>10</v>
      </c>
      <c r="M28" s="31">
        <v>10</v>
      </c>
      <c r="N28" s="31">
        <v>10</v>
      </c>
      <c r="O28" s="31">
        <v>10</v>
      </c>
      <c r="P28" s="31">
        <v>10</v>
      </c>
      <c r="Q28" s="31">
        <v>10</v>
      </c>
      <c r="R28" s="31">
        <v>10</v>
      </c>
      <c r="S28" s="31">
        <v>10</v>
      </c>
      <c r="T28" s="31">
        <v>10</v>
      </c>
      <c r="U28" s="31">
        <v>10</v>
      </c>
      <c r="V28" s="31">
        <v>10</v>
      </c>
      <c r="X28" s="122">
        <v>10</v>
      </c>
      <c r="Y28" s="122">
        <v>10</v>
      </c>
      <c r="Z28" s="122">
        <v>10</v>
      </c>
      <c r="AA28" s="122">
        <v>10</v>
      </c>
      <c r="AB28" s="122">
        <v>10</v>
      </c>
      <c r="AC28" s="122">
        <v>10</v>
      </c>
      <c r="AD28" s="122">
        <v>10</v>
      </c>
      <c r="AE28" s="122">
        <v>10</v>
      </c>
      <c r="AF28" s="122">
        <v>10</v>
      </c>
      <c r="AG28" s="122">
        <v>10</v>
      </c>
      <c r="AH28" s="122">
        <v>10</v>
      </c>
      <c r="AI28" s="122">
        <v>10</v>
      </c>
      <c r="AK28" s="18"/>
    </row>
    <row r="29" spans="1:48" x14ac:dyDescent="0.4">
      <c r="A29" s="12" t="s">
        <v>71</v>
      </c>
      <c r="B29" s="13" t="s">
        <v>25</v>
      </c>
      <c r="C29" s="14"/>
      <c r="D29" s="15" t="s">
        <v>74</v>
      </c>
      <c r="E29" s="32" t="s">
        <v>75</v>
      </c>
      <c r="F29" s="33" t="s">
        <v>28</v>
      </c>
      <c r="G29" s="31">
        <v>10</v>
      </c>
      <c r="H29" s="123">
        <v>1</v>
      </c>
      <c r="I29" s="35">
        <v>42917</v>
      </c>
      <c r="J29" s="36">
        <v>46568</v>
      </c>
      <c r="K29" s="31">
        <v>10</v>
      </c>
      <c r="L29" s="31">
        <v>10</v>
      </c>
      <c r="M29" s="31">
        <v>10</v>
      </c>
      <c r="N29" s="31">
        <v>10</v>
      </c>
      <c r="O29" s="31">
        <v>10</v>
      </c>
      <c r="P29" s="31">
        <v>10</v>
      </c>
      <c r="Q29" s="31">
        <v>10</v>
      </c>
      <c r="R29" s="31">
        <v>10</v>
      </c>
      <c r="S29" s="31">
        <v>10</v>
      </c>
      <c r="T29" s="31">
        <v>10</v>
      </c>
      <c r="U29" s="31">
        <v>10</v>
      </c>
      <c r="V29" s="31">
        <v>10</v>
      </c>
      <c r="X29" s="122">
        <v>10</v>
      </c>
      <c r="Y29" s="122">
        <v>10</v>
      </c>
      <c r="Z29" s="122">
        <v>10</v>
      </c>
      <c r="AA29" s="122">
        <v>10</v>
      </c>
      <c r="AB29" s="122">
        <v>10</v>
      </c>
      <c r="AC29" s="122">
        <v>10</v>
      </c>
      <c r="AD29" s="122">
        <v>10</v>
      </c>
      <c r="AE29" s="122">
        <v>10</v>
      </c>
      <c r="AF29" s="122">
        <v>10</v>
      </c>
      <c r="AG29" s="122">
        <v>10</v>
      </c>
      <c r="AH29" s="122">
        <v>10</v>
      </c>
      <c r="AI29" s="122">
        <v>10</v>
      </c>
      <c r="AK29" s="18"/>
    </row>
    <row r="30" spans="1:48" x14ac:dyDescent="0.4">
      <c r="A30" s="12" t="s">
        <v>76</v>
      </c>
      <c r="B30" s="13" t="s">
        <v>25</v>
      </c>
      <c r="C30" s="14"/>
      <c r="D30" s="20" t="s">
        <v>77</v>
      </c>
      <c r="E30" s="37" t="s">
        <v>78</v>
      </c>
      <c r="F30" s="33" t="s">
        <v>28</v>
      </c>
      <c r="G30" s="122">
        <v>259.89</v>
      </c>
      <c r="H30" s="34" t="s">
        <v>79</v>
      </c>
      <c r="I30" s="35">
        <v>42186</v>
      </c>
      <c r="J30" s="36">
        <v>44742</v>
      </c>
      <c r="K30" s="122">
        <v>242.47</v>
      </c>
      <c r="L30" s="122">
        <v>285.41000000000003</v>
      </c>
      <c r="M30" s="122">
        <v>271.23</v>
      </c>
      <c r="N30" s="122">
        <v>256.19</v>
      </c>
      <c r="O30" s="122">
        <v>271.25</v>
      </c>
      <c r="P30" s="122">
        <v>260.39999999999998</v>
      </c>
      <c r="Q30" s="122">
        <v>257.39</v>
      </c>
      <c r="R30" s="122">
        <v>257.16000000000003</v>
      </c>
      <c r="S30" s="122">
        <v>255.9</v>
      </c>
      <c r="T30" s="122">
        <v>196.12</v>
      </c>
      <c r="U30" s="122">
        <v>236.26</v>
      </c>
      <c r="V30" s="122">
        <v>263.89999999999998</v>
      </c>
      <c r="X30" s="16"/>
      <c r="Y30" s="16"/>
      <c r="Z30" s="16"/>
      <c r="AA30" s="16"/>
      <c r="AB30" s="16"/>
      <c r="AC30" s="16"/>
      <c r="AD30" s="16"/>
      <c r="AE30" s="16"/>
      <c r="AF30" s="16"/>
      <c r="AG30" s="16"/>
      <c r="AH30" s="16"/>
      <c r="AI30" s="16"/>
      <c r="AK30" s="18"/>
      <c r="AL30" s="18"/>
      <c r="AM30" s="18"/>
      <c r="AN30" s="18"/>
      <c r="AO30" s="18"/>
      <c r="AP30" s="18"/>
      <c r="AQ30" s="18"/>
      <c r="AR30" s="18"/>
      <c r="AS30" s="18"/>
      <c r="AT30" s="18"/>
      <c r="AU30" s="18"/>
      <c r="AV30" s="18"/>
    </row>
    <row r="31" spans="1:48" ht="14.25" x14ac:dyDescent="0.45">
      <c r="A31" s="12" t="s">
        <v>80</v>
      </c>
      <c r="B31" s="13" t="s">
        <v>25</v>
      </c>
      <c r="C31" s="14"/>
      <c r="D31" s="21" t="s">
        <v>81</v>
      </c>
      <c r="E31" s="37" t="s">
        <v>82</v>
      </c>
      <c r="F31" s="33" t="s">
        <v>28</v>
      </c>
      <c r="G31" s="122">
        <v>4.0199999999999996</v>
      </c>
      <c r="H31" s="34" t="s">
        <v>79</v>
      </c>
      <c r="I31" s="35">
        <v>32140</v>
      </c>
      <c r="J31" s="36">
        <v>46265.999988425923</v>
      </c>
      <c r="K31" s="122">
        <v>8.24</v>
      </c>
      <c r="L31" s="122">
        <v>4.37</v>
      </c>
      <c r="M31" s="122">
        <v>6.75</v>
      </c>
      <c r="N31" s="122">
        <v>13.66</v>
      </c>
      <c r="O31" s="122">
        <v>5.52</v>
      </c>
      <c r="P31" s="122">
        <v>6.54</v>
      </c>
      <c r="Q31" s="122">
        <v>6.62</v>
      </c>
      <c r="R31" s="122">
        <v>4.0199999999999996</v>
      </c>
      <c r="S31" s="122">
        <v>6.66</v>
      </c>
      <c r="T31" s="122">
        <v>8.2899999999999991</v>
      </c>
      <c r="U31" s="122">
        <v>3.91</v>
      </c>
      <c r="V31" s="122">
        <v>4.47</v>
      </c>
      <c r="X31" s="16"/>
      <c r="Y31" s="16"/>
      <c r="Z31" s="16"/>
      <c r="AA31" s="16"/>
      <c r="AB31" s="16"/>
      <c r="AC31" s="16"/>
      <c r="AD31" s="16"/>
      <c r="AE31" s="16"/>
      <c r="AF31" s="16"/>
      <c r="AG31" s="16"/>
      <c r="AH31" s="16"/>
      <c r="AI31" s="16"/>
      <c r="AK31" s="18"/>
      <c r="AL31" s="18"/>
      <c r="AM31" s="18"/>
      <c r="AN31" s="18"/>
      <c r="AO31" s="18"/>
      <c r="AP31" s="18"/>
      <c r="AQ31" s="18"/>
      <c r="AR31" s="18"/>
      <c r="AS31" s="18"/>
      <c r="AT31" s="18"/>
      <c r="AU31" s="18"/>
      <c r="AV31" s="18"/>
    </row>
    <row r="32" spans="1:48" x14ac:dyDescent="0.4">
      <c r="A32" s="12" t="s">
        <v>83</v>
      </c>
      <c r="B32" s="13" t="s">
        <v>25</v>
      </c>
      <c r="C32" s="22"/>
      <c r="D32" s="20" t="s">
        <v>84</v>
      </c>
      <c r="E32" s="37" t="s">
        <v>85</v>
      </c>
      <c r="F32" s="33" t="s">
        <v>28</v>
      </c>
      <c r="G32" s="122">
        <v>5.05</v>
      </c>
      <c r="H32" s="34" t="s">
        <v>79</v>
      </c>
      <c r="I32" s="35">
        <v>42370</v>
      </c>
      <c r="J32" s="36">
        <v>44926</v>
      </c>
      <c r="K32" s="122">
        <v>6.09</v>
      </c>
      <c r="L32" s="122">
        <v>6.11</v>
      </c>
      <c r="M32" s="122">
        <v>6.14</v>
      </c>
      <c r="N32" s="122">
        <v>5.04</v>
      </c>
      <c r="O32" s="122">
        <v>5.67</v>
      </c>
      <c r="P32" s="122">
        <v>5.91</v>
      </c>
      <c r="Q32" s="122">
        <v>4.67</v>
      </c>
      <c r="R32" s="122">
        <v>5.05</v>
      </c>
      <c r="S32" s="122">
        <v>4.7</v>
      </c>
      <c r="T32" s="122">
        <v>3.9</v>
      </c>
      <c r="U32" s="122">
        <v>5.64</v>
      </c>
      <c r="V32" s="122">
        <v>6.22</v>
      </c>
      <c r="X32" s="16"/>
      <c r="Y32" s="16"/>
      <c r="Z32" s="16"/>
      <c r="AA32" s="16"/>
      <c r="AB32" s="16"/>
      <c r="AC32" s="16"/>
      <c r="AD32" s="16"/>
      <c r="AE32" s="16"/>
      <c r="AF32" s="16"/>
      <c r="AG32" s="16"/>
      <c r="AH32" s="16"/>
      <c r="AI32" s="16"/>
      <c r="AK32" s="18"/>
      <c r="AL32" s="18"/>
      <c r="AM32" s="18"/>
      <c r="AN32" s="18"/>
      <c r="AO32" s="18"/>
      <c r="AP32" s="18"/>
      <c r="AQ32" s="18"/>
      <c r="AR32" s="18"/>
      <c r="AS32" s="18"/>
      <c r="AT32" s="18"/>
      <c r="AU32" s="18"/>
      <c r="AV32" s="18"/>
    </row>
    <row r="33" spans="1:48" x14ac:dyDescent="0.4">
      <c r="A33" s="12" t="s">
        <v>86</v>
      </c>
      <c r="B33" s="13" t="s">
        <v>25</v>
      </c>
      <c r="C33" s="14"/>
      <c r="D33" s="20" t="s">
        <v>87</v>
      </c>
      <c r="E33" s="37" t="s">
        <v>88</v>
      </c>
      <c r="F33" s="33" t="s">
        <v>28</v>
      </c>
      <c r="G33" s="122">
        <v>0</v>
      </c>
      <c r="H33" s="34" t="s">
        <v>79</v>
      </c>
      <c r="I33" s="35">
        <v>42887</v>
      </c>
      <c r="J33" s="36">
        <v>44347</v>
      </c>
      <c r="K33" s="122">
        <v>27.07</v>
      </c>
      <c r="L33" s="122">
        <v>19.010000000000002</v>
      </c>
      <c r="M33" s="122">
        <v>24.52</v>
      </c>
      <c r="N33" s="122">
        <v>28.01</v>
      </c>
      <c r="O33" s="122">
        <v>24.93</v>
      </c>
      <c r="P33" s="31">
        <v>0</v>
      </c>
      <c r="Q33" s="31">
        <v>0</v>
      </c>
      <c r="R33" s="31">
        <v>0</v>
      </c>
      <c r="S33" s="31">
        <v>0</v>
      </c>
      <c r="T33" s="31">
        <v>0</v>
      </c>
      <c r="U33" s="31">
        <v>0</v>
      </c>
      <c r="V33" s="31">
        <v>0</v>
      </c>
      <c r="X33" s="16"/>
      <c r="Y33" s="16"/>
      <c r="Z33" s="16"/>
      <c r="AA33" s="16"/>
      <c r="AB33" s="16"/>
      <c r="AC33" s="16"/>
      <c r="AD33" s="16"/>
      <c r="AE33" s="16"/>
      <c r="AF33" s="16"/>
      <c r="AG33" s="16"/>
      <c r="AH33" s="16"/>
      <c r="AI33" s="16"/>
      <c r="AJ33" s="1" t="s">
        <v>79</v>
      </c>
      <c r="AK33" s="18"/>
      <c r="AL33" s="18"/>
      <c r="AM33" s="18"/>
      <c r="AN33" s="18"/>
      <c r="AO33" s="18"/>
      <c r="AP33" s="18"/>
      <c r="AQ33" s="18"/>
      <c r="AR33" s="18"/>
      <c r="AS33" s="18"/>
      <c r="AT33" s="18"/>
      <c r="AU33" s="18"/>
      <c r="AV33" s="18"/>
    </row>
    <row r="34" spans="1:48" x14ac:dyDescent="0.4">
      <c r="A34" s="12" t="s">
        <v>83</v>
      </c>
      <c r="B34" s="13" t="s">
        <v>25</v>
      </c>
      <c r="C34" s="14"/>
      <c r="D34" s="20" t="s">
        <v>89</v>
      </c>
      <c r="E34" s="37" t="s">
        <v>90</v>
      </c>
      <c r="F34" s="33" t="s">
        <v>91</v>
      </c>
      <c r="G34" s="31"/>
      <c r="H34" s="34" t="s">
        <v>79</v>
      </c>
      <c r="I34" s="35">
        <v>42186</v>
      </c>
      <c r="J34" s="36">
        <v>44742.999988425923</v>
      </c>
      <c r="K34" s="122">
        <v>10.36</v>
      </c>
      <c r="L34" s="122">
        <v>10.61</v>
      </c>
      <c r="M34" s="122">
        <v>9.94</v>
      </c>
      <c r="N34" s="122">
        <v>3.46</v>
      </c>
      <c r="O34" s="122">
        <v>10.52</v>
      </c>
      <c r="P34" s="122">
        <v>8.26</v>
      </c>
      <c r="Q34" s="122">
        <v>7.66</v>
      </c>
      <c r="R34" s="122">
        <v>6.79</v>
      </c>
      <c r="S34" s="122">
        <v>6.02</v>
      </c>
      <c r="T34" s="122">
        <v>7.86</v>
      </c>
      <c r="U34" s="122">
        <v>9.09</v>
      </c>
      <c r="V34" s="122">
        <v>11.03</v>
      </c>
      <c r="X34" s="16"/>
      <c r="Y34" s="16"/>
      <c r="Z34" s="16"/>
      <c r="AA34" s="16"/>
      <c r="AB34" s="16"/>
      <c r="AC34" s="16"/>
      <c r="AD34" s="16"/>
      <c r="AE34" s="16"/>
      <c r="AF34" s="16"/>
      <c r="AG34" s="16"/>
      <c r="AH34" s="16"/>
      <c r="AI34" s="16"/>
      <c r="AK34" s="18"/>
      <c r="AL34" s="18"/>
      <c r="AM34" s="18"/>
      <c r="AN34" s="18"/>
      <c r="AO34" s="18"/>
      <c r="AP34" s="18"/>
      <c r="AQ34" s="18"/>
      <c r="AR34" s="18"/>
      <c r="AS34" s="18"/>
      <c r="AT34" s="18"/>
      <c r="AU34" s="18"/>
      <c r="AV34" s="18"/>
    </row>
    <row r="35" spans="1:48" x14ac:dyDescent="0.4">
      <c r="A35" s="12" t="s">
        <v>83</v>
      </c>
      <c r="B35" s="13" t="s">
        <v>25</v>
      </c>
      <c r="C35" s="14"/>
      <c r="D35" s="20" t="s">
        <v>92</v>
      </c>
      <c r="E35" s="37" t="s">
        <v>93</v>
      </c>
      <c r="F35" s="33" t="s">
        <v>51</v>
      </c>
      <c r="G35" s="122">
        <v>15.67</v>
      </c>
      <c r="H35" s="34" t="s">
        <v>79</v>
      </c>
      <c r="I35" s="35">
        <v>42461</v>
      </c>
      <c r="J35" s="36">
        <v>45015</v>
      </c>
      <c r="K35" s="122">
        <v>19.38</v>
      </c>
      <c r="L35" s="122">
        <v>19.41</v>
      </c>
      <c r="M35" s="122">
        <v>17.690000000000001</v>
      </c>
      <c r="N35" s="122">
        <v>13.13</v>
      </c>
      <c r="O35" s="122">
        <v>14.56</v>
      </c>
      <c r="P35" s="122">
        <v>15.79</v>
      </c>
      <c r="Q35" s="122">
        <v>15.39</v>
      </c>
      <c r="R35" s="122">
        <v>15.67</v>
      </c>
      <c r="S35" s="122">
        <v>15.53</v>
      </c>
      <c r="T35" s="122">
        <v>13.83</v>
      </c>
      <c r="U35" s="122">
        <v>14.22</v>
      </c>
      <c r="V35" s="122">
        <v>15.16</v>
      </c>
      <c r="X35" s="16"/>
      <c r="Y35" s="16"/>
      <c r="Z35" s="16"/>
      <c r="AA35" s="16"/>
      <c r="AB35" s="16"/>
      <c r="AC35" s="16"/>
      <c r="AD35" s="16"/>
      <c r="AE35" s="16"/>
      <c r="AF35" s="16"/>
      <c r="AG35" s="16"/>
      <c r="AH35" s="16"/>
      <c r="AI35" s="16"/>
      <c r="AK35" s="18"/>
      <c r="AL35" s="18"/>
      <c r="AM35" s="18"/>
      <c r="AN35" s="18"/>
      <c r="AO35" s="18"/>
      <c r="AP35" s="18"/>
      <c r="AQ35" s="18"/>
      <c r="AR35" s="18"/>
      <c r="AS35" s="18"/>
      <c r="AT35" s="18"/>
      <c r="AU35" s="18"/>
      <c r="AV35" s="18"/>
    </row>
    <row r="36" spans="1:48" ht="14.25" x14ac:dyDescent="0.45">
      <c r="A36" s="12" t="s">
        <v>94</v>
      </c>
      <c r="B36" s="13" t="s">
        <v>25</v>
      </c>
      <c r="C36" s="14"/>
      <c r="D36" s="21" t="s">
        <v>95</v>
      </c>
      <c r="E36" s="37" t="s">
        <v>96</v>
      </c>
      <c r="F36" s="33" t="s">
        <v>51</v>
      </c>
      <c r="G36" s="122">
        <v>0</v>
      </c>
      <c r="H36" s="34" t="s">
        <v>79</v>
      </c>
      <c r="I36" s="35">
        <v>41821</v>
      </c>
      <c r="J36" s="36">
        <v>44377</v>
      </c>
      <c r="K36" s="122">
        <v>30.42</v>
      </c>
      <c r="L36" s="122">
        <v>30.73</v>
      </c>
      <c r="M36" s="122">
        <v>36.18</v>
      </c>
      <c r="N36" s="122">
        <v>28.16</v>
      </c>
      <c r="O36" s="122">
        <v>30.51</v>
      </c>
      <c r="P36" s="122">
        <v>37.89</v>
      </c>
      <c r="Q36" s="31">
        <v>0</v>
      </c>
      <c r="R36" s="31">
        <v>0</v>
      </c>
      <c r="S36" s="31">
        <v>0</v>
      </c>
      <c r="T36" s="31">
        <v>0</v>
      </c>
      <c r="U36" s="31">
        <v>0</v>
      </c>
      <c r="V36" s="31">
        <v>0</v>
      </c>
      <c r="X36" s="16"/>
      <c r="Y36" s="16"/>
      <c r="Z36" s="16"/>
      <c r="AA36" s="16"/>
      <c r="AB36" s="16"/>
      <c r="AC36" s="16"/>
      <c r="AD36" s="16"/>
      <c r="AE36" s="16"/>
      <c r="AF36" s="16"/>
      <c r="AG36" s="16"/>
      <c r="AH36" s="16"/>
      <c r="AI36" s="16"/>
      <c r="AK36" s="18"/>
      <c r="AL36" s="18"/>
      <c r="AM36" s="18"/>
      <c r="AN36" s="18"/>
      <c r="AO36" s="18"/>
      <c r="AP36" s="18"/>
      <c r="AQ36" s="18"/>
      <c r="AR36" s="18"/>
      <c r="AS36" s="18"/>
      <c r="AT36" s="18"/>
      <c r="AU36" s="18"/>
      <c r="AV36" s="18"/>
    </row>
    <row r="37" spans="1:48" x14ac:dyDescent="0.4">
      <c r="A37" s="12" t="s">
        <v>83</v>
      </c>
      <c r="B37" s="13" t="s">
        <v>25</v>
      </c>
      <c r="C37" s="14"/>
      <c r="D37" s="20" t="s">
        <v>97</v>
      </c>
      <c r="E37" s="37" t="s">
        <v>98</v>
      </c>
      <c r="F37" s="33" t="s">
        <v>91</v>
      </c>
      <c r="G37" s="31"/>
      <c r="H37" s="34" t="s">
        <v>79</v>
      </c>
      <c r="I37" s="35">
        <v>42186</v>
      </c>
      <c r="J37" s="36">
        <v>44742.999988425923</v>
      </c>
      <c r="K37" s="122">
        <v>36.369999999999997</v>
      </c>
      <c r="L37" s="122">
        <v>35.36</v>
      </c>
      <c r="M37" s="122">
        <v>25.72</v>
      </c>
      <c r="N37" s="122">
        <v>20.260000000000002</v>
      </c>
      <c r="O37" s="122">
        <v>33.590000000000003</v>
      </c>
      <c r="P37" s="122">
        <v>34.78</v>
      </c>
      <c r="Q37" s="122">
        <v>33.909999999999997</v>
      </c>
      <c r="R37" s="122">
        <v>34.39</v>
      </c>
      <c r="S37" s="122">
        <v>34.53</v>
      </c>
      <c r="T37" s="122">
        <v>34.04</v>
      </c>
      <c r="U37" s="122">
        <v>34.340000000000003</v>
      </c>
      <c r="V37" s="122">
        <v>35.92</v>
      </c>
      <c r="X37" s="16"/>
      <c r="Y37" s="16"/>
      <c r="Z37" s="16"/>
      <c r="AA37" s="16"/>
      <c r="AB37" s="16"/>
      <c r="AC37" s="16"/>
      <c r="AD37" s="16"/>
      <c r="AE37" s="16"/>
      <c r="AF37" s="16"/>
      <c r="AG37" s="16"/>
      <c r="AH37" s="16"/>
      <c r="AI37" s="16"/>
      <c r="AK37" s="18"/>
      <c r="AL37" s="18"/>
      <c r="AM37" s="18"/>
      <c r="AN37" s="18"/>
      <c r="AO37" s="18"/>
      <c r="AP37" s="18"/>
      <c r="AQ37" s="18"/>
      <c r="AR37" s="18"/>
      <c r="AS37" s="18"/>
      <c r="AT37" s="18"/>
      <c r="AU37" s="18"/>
      <c r="AV37" s="18"/>
    </row>
    <row r="38" spans="1:48" x14ac:dyDescent="0.4">
      <c r="A38" s="24" t="s">
        <v>99</v>
      </c>
      <c r="B38" s="11" t="s">
        <v>25</v>
      </c>
      <c r="C38" s="14" t="s">
        <v>100</v>
      </c>
      <c r="D38" s="11" t="s">
        <v>101</v>
      </c>
      <c r="E38" s="37" t="s">
        <v>102</v>
      </c>
      <c r="F38" s="33" t="s">
        <v>28</v>
      </c>
      <c r="G38" s="31">
        <v>650</v>
      </c>
      <c r="H38" s="34">
        <v>1</v>
      </c>
      <c r="I38" s="35">
        <v>43983</v>
      </c>
      <c r="J38" s="36">
        <v>51287</v>
      </c>
      <c r="K38" s="31">
        <v>650</v>
      </c>
      <c r="L38" s="31">
        <v>650</v>
      </c>
      <c r="M38" s="31">
        <v>650</v>
      </c>
      <c r="N38" s="31">
        <v>650</v>
      </c>
      <c r="O38" s="31">
        <v>650</v>
      </c>
      <c r="P38" s="31">
        <v>650</v>
      </c>
      <c r="Q38" s="31">
        <v>650</v>
      </c>
      <c r="R38" s="31">
        <v>650</v>
      </c>
      <c r="S38" s="31">
        <v>650</v>
      </c>
      <c r="T38" s="31">
        <v>650</v>
      </c>
      <c r="U38" s="31">
        <v>650</v>
      </c>
      <c r="V38" s="31">
        <v>650</v>
      </c>
      <c r="X38" s="16">
        <v>509</v>
      </c>
      <c r="Y38" s="16">
        <v>509</v>
      </c>
      <c r="Z38" s="16">
        <v>509</v>
      </c>
      <c r="AA38" s="16">
        <v>509</v>
      </c>
      <c r="AB38" s="16">
        <v>509</v>
      </c>
      <c r="AC38" s="16">
        <v>509</v>
      </c>
      <c r="AD38" s="16">
        <v>509</v>
      </c>
      <c r="AE38" s="16">
        <v>509</v>
      </c>
      <c r="AF38" s="16">
        <v>509</v>
      </c>
      <c r="AG38" s="16">
        <v>509</v>
      </c>
      <c r="AH38" s="16">
        <v>509</v>
      </c>
      <c r="AI38" s="16">
        <v>509</v>
      </c>
      <c r="AK38" s="18"/>
    </row>
    <row r="39" spans="1:48" x14ac:dyDescent="0.4">
      <c r="A39" s="24" t="s">
        <v>99</v>
      </c>
      <c r="B39" s="11" t="s">
        <v>25</v>
      </c>
      <c r="C39" s="14" t="s">
        <v>100</v>
      </c>
      <c r="D39" s="11" t="s">
        <v>103</v>
      </c>
      <c r="E39" s="37" t="s">
        <v>104</v>
      </c>
      <c r="F39" s="33" t="s">
        <v>28</v>
      </c>
      <c r="G39" s="31">
        <v>649</v>
      </c>
      <c r="H39" s="34">
        <v>1</v>
      </c>
      <c r="I39" s="35">
        <v>43952</v>
      </c>
      <c r="J39" s="36">
        <v>51256</v>
      </c>
      <c r="K39" s="31">
        <v>649</v>
      </c>
      <c r="L39" s="31">
        <v>649</v>
      </c>
      <c r="M39" s="31">
        <v>649</v>
      </c>
      <c r="N39" s="31">
        <v>649</v>
      </c>
      <c r="O39" s="31">
        <v>649</v>
      </c>
      <c r="P39" s="31">
        <v>649</v>
      </c>
      <c r="Q39" s="31">
        <v>649</v>
      </c>
      <c r="R39" s="31">
        <v>649</v>
      </c>
      <c r="S39" s="31">
        <v>649</v>
      </c>
      <c r="T39" s="31">
        <v>649</v>
      </c>
      <c r="U39" s="31">
        <v>649</v>
      </c>
      <c r="V39" s="31">
        <v>649</v>
      </c>
      <c r="X39" s="16">
        <v>507</v>
      </c>
      <c r="Y39" s="16">
        <v>507</v>
      </c>
      <c r="Z39" s="16">
        <v>507</v>
      </c>
      <c r="AA39" s="16">
        <v>507</v>
      </c>
      <c r="AB39" s="16">
        <v>507</v>
      </c>
      <c r="AC39" s="16">
        <v>507</v>
      </c>
      <c r="AD39" s="16">
        <v>507</v>
      </c>
      <c r="AE39" s="16">
        <v>507</v>
      </c>
      <c r="AF39" s="16">
        <v>507</v>
      </c>
      <c r="AG39" s="16">
        <v>507</v>
      </c>
      <c r="AH39" s="16">
        <v>507</v>
      </c>
      <c r="AI39" s="16">
        <v>507</v>
      </c>
      <c r="AK39" s="18"/>
    </row>
    <row r="40" spans="1:48" x14ac:dyDescent="0.4">
      <c r="A40" s="24" t="s">
        <v>99</v>
      </c>
      <c r="B40" s="11" t="s">
        <v>25</v>
      </c>
      <c r="C40" s="14" t="s">
        <v>100</v>
      </c>
      <c r="D40" s="11" t="s">
        <v>105</v>
      </c>
      <c r="E40" s="37" t="s">
        <v>106</v>
      </c>
      <c r="F40" s="33" t="s">
        <v>28</v>
      </c>
      <c r="G40" s="31">
        <v>49</v>
      </c>
      <c r="H40" s="34">
        <v>1</v>
      </c>
      <c r="I40" s="35">
        <v>44013</v>
      </c>
      <c r="J40" s="36">
        <v>51317</v>
      </c>
      <c r="K40" s="31">
        <v>49</v>
      </c>
      <c r="L40" s="31">
        <v>49</v>
      </c>
      <c r="M40" s="31">
        <v>49</v>
      </c>
      <c r="N40" s="31">
        <v>49</v>
      </c>
      <c r="O40" s="31">
        <v>49</v>
      </c>
      <c r="P40" s="31">
        <v>49</v>
      </c>
      <c r="Q40" s="31">
        <v>49</v>
      </c>
      <c r="R40" s="31">
        <v>49</v>
      </c>
      <c r="S40" s="31">
        <v>49</v>
      </c>
      <c r="T40" s="31">
        <v>49</v>
      </c>
      <c r="U40" s="31">
        <v>49</v>
      </c>
      <c r="V40" s="31">
        <v>49</v>
      </c>
      <c r="X40" s="16">
        <v>49</v>
      </c>
      <c r="Y40" s="16">
        <v>49</v>
      </c>
      <c r="Z40" s="16">
        <v>49</v>
      </c>
      <c r="AA40" s="16">
        <v>49</v>
      </c>
      <c r="AB40" s="16">
        <v>49</v>
      </c>
      <c r="AC40" s="16">
        <v>49</v>
      </c>
      <c r="AD40" s="16">
        <v>49</v>
      </c>
      <c r="AE40" s="16">
        <v>49</v>
      </c>
      <c r="AF40" s="16">
        <v>49</v>
      </c>
      <c r="AG40" s="16">
        <v>49</v>
      </c>
      <c r="AH40" s="16">
        <v>49</v>
      </c>
      <c r="AI40" s="16">
        <v>49</v>
      </c>
      <c r="AK40" s="18"/>
    </row>
    <row r="41" spans="1:48" x14ac:dyDescent="0.4">
      <c r="A41" s="24" t="s">
        <v>99</v>
      </c>
      <c r="B41" s="11" t="s">
        <v>25</v>
      </c>
      <c r="C41" s="14" t="s">
        <v>100</v>
      </c>
      <c r="D41" s="11" t="s">
        <v>105</v>
      </c>
      <c r="E41" s="37" t="s">
        <v>107</v>
      </c>
      <c r="F41" s="33" t="s">
        <v>28</v>
      </c>
      <c r="G41" s="31">
        <v>49</v>
      </c>
      <c r="H41" s="34">
        <v>1</v>
      </c>
      <c r="I41" s="35">
        <v>44013</v>
      </c>
      <c r="J41" s="36">
        <v>51317</v>
      </c>
      <c r="K41" s="31">
        <v>49</v>
      </c>
      <c r="L41" s="31">
        <v>49</v>
      </c>
      <c r="M41" s="31">
        <v>49</v>
      </c>
      <c r="N41" s="31">
        <v>49</v>
      </c>
      <c r="O41" s="31">
        <v>49</v>
      </c>
      <c r="P41" s="31">
        <v>49</v>
      </c>
      <c r="Q41" s="31">
        <v>49</v>
      </c>
      <c r="R41" s="31">
        <v>49</v>
      </c>
      <c r="S41" s="31">
        <v>49</v>
      </c>
      <c r="T41" s="31">
        <v>49</v>
      </c>
      <c r="U41" s="31">
        <v>49</v>
      </c>
      <c r="V41" s="31">
        <v>49</v>
      </c>
      <c r="X41" s="16">
        <v>49</v>
      </c>
      <c r="Y41" s="16">
        <v>49</v>
      </c>
      <c r="Z41" s="16">
        <v>49</v>
      </c>
      <c r="AA41" s="16">
        <v>49</v>
      </c>
      <c r="AB41" s="16">
        <v>49</v>
      </c>
      <c r="AC41" s="16">
        <v>49</v>
      </c>
      <c r="AD41" s="16">
        <v>49</v>
      </c>
      <c r="AE41" s="16">
        <v>49</v>
      </c>
      <c r="AF41" s="16">
        <v>49</v>
      </c>
      <c r="AG41" s="16">
        <v>49</v>
      </c>
      <c r="AH41" s="16">
        <v>49</v>
      </c>
      <c r="AI41" s="16">
        <v>49</v>
      </c>
      <c r="AK41" s="18"/>
    </row>
    <row r="42" spans="1:48" x14ac:dyDescent="0.4">
      <c r="A42" s="24" t="s">
        <v>99</v>
      </c>
      <c r="B42" s="20" t="s">
        <v>25</v>
      </c>
      <c r="C42" s="14" t="s">
        <v>100</v>
      </c>
      <c r="D42" s="11" t="s">
        <v>108</v>
      </c>
      <c r="E42" s="37"/>
      <c r="F42" s="33" t="s">
        <v>28</v>
      </c>
      <c r="G42" s="31">
        <v>100</v>
      </c>
      <c r="H42" s="34">
        <v>1</v>
      </c>
      <c r="I42" s="35">
        <v>44197</v>
      </c>
      <c r="J42" s="36">
        <v>51501</v>
      </c>
      <c r="K42" s="31">
        <v>100</v>
      </c>
      <c r="L42" s="31">
        <v>100</v>
      </c>
      <c r="M42" s="31">
        <v>100</v>
      </c>
      <c r="N42" s="31">
        <v>100</v>
      </c>
      <c r="O42" s="31">
        <v>100</v>
      </c>
      <c r="P42" s="31">
        <v>100</v>
      </c>
      <c r="Q42" s="31">
        <v>100</v>
      </c>
      <c r="R42" s="31">
        <v>100</v>
      </c>
      <c r="S42" s="31">
        <v>100</v>
      </c>
      <c r="T42" s="31">
        <v>100</v>
      </c>
      <c r="U42" s="31">
        <v>100</v>
      </c>
      <c r="V42" s="31">
        <v>100</v>
      </c>
      <c r="X42" s="16">
        <v>100</v>
      </c>
      <c r="Y42" s="16">
        <v>100</v>
      </c>
      <c r="Z42" s="16">
        <v>100</v>
      </c>
      <c r="AA42" s="16">
        <v>100</v>
      </c>
      <c r="AB42" s="16">
        <v>100</v>
      </c>
      <c r="AC42" s="16">
        <v>100</v>
      </c>
      <c r="AD42" s="16">
        <v>100</v>
      </c>
      <c r="AE42" s="16">
        <v>100</v>
      </c>
      <c r="AF42" s="16">
        <v>100</v>
      </c>
      <c r="AG42" s="16">
        <v>100</v>
      </c>
      <c r="AH42" s="16">
        <v>100</v>
      </c>
      <c r="AI42" s="16">
        <v>100</v>
      </c>
      <c r="AK42" s="18"/>
    </row>
    <row r="43" spans="1:48" x14ac:dyDescent="0.4">
      <c r="A43" s="12" t="s">
        <v>109</v>
      </c>
      <c r="B43" s="11" t="s">
        <v>25</v>
      </c>
      <c r="C43" s="14" t="s">
        <v>100</v>
      </c>
      <c r="D43" s="11" t="s">
        <v>110</v>
      </c>
      <c r="E43" s="37"/>
      <c r="F43" s="33" t="s">
        <v>51</v>
      </c>
      <c r="G43" s="31">
        <v>100</v>
      </c>
      <c r="H43" s="34">
        <v>1</v>
      </c>
      <c r="I43" s="35">
        <v>44317</v>
      </c>
      <c r="J43" s="36">
        <v>51591</v>
      </c>
      <c r="K43" s="31">
        <v>0</v>
      </c>
      <c r="L43" s="31">
        <v>0</v>
      </c>
      <c r="M43" s="31">
        <v>0</v>
      </c>
      <c r="N43" s="31">
        <v>0</v>
      </c>
      <c r="O43" s="31">
        <v>100</v>
      </c>
      <c r="P43" s="31">
        <v>100</v>
      </c>
      <c r="Q43" s="31">
        <v>100</v>
      </c>
      <c r="R43" s="31">
        <v>100</v>
      </c>
      <c r="S43" s="31">
        <v>100</v>
      </c>
      <c r="T43" s="31">
        <v>100</v>
      </c>
      <c r="U43" s="31">
        <v>100</v>
      </c>
      <c r="V43" s="31">
        <v>100</v>
      </c>
      <c r="X43" s="16"/>
      <c r="Y43" s="16"/>
      <c r="Z43" s="16"/>
      <c r="AA43" s="16"/>
      <c r="AB43" s="16">
        <v>100</v>
      </c>
      <c r="AC43" s="16">
        <v>100</v>
      </c>
      <c r="AD43" s="16">
        <v>100</v>
      </c>
      <c r="AE43" s="16">
        <v>100</v>
      </c>
      <c r="AF43" s="16">
        <v>100</v>
      </c>
      <c r="AG43" s="16">
        <v>100</v>
      </c>
      <c r="AH43" s="16">
        <v>100</v>
      </c>
      <c r="AI43" s="16">
        <v>100</v>
      </c>
      <c r="AK43" s="18"/>
    </row>
    <row r="44" spans="1:48" x14ac:dyDescent="0.4">
      <c r="A44" s="12" t="s">
        <v>111</v>
      </c>
      <c r="B44" s="11" t="s">
        <v>25</v>
      </c>
      <c r="C44" s="120" t="s">
        <v>112</v>
      </c>
      <c r="D44" s="131" t="s">
        <v>113</v>
      </c>
      <c r="E44" s="37"/>
      <c r="F44" s="38" t="s">
        <v>51</v>
      </c>
      <c r="G44" s="31">
        <v>40</v>
      </c>
      <c r="H44" s="34">
        <v>3</v>
      </c>
      <c r="I44" s="35">
        <v>44166</v>
      </c>
      <c r="J44" s="36">
        <v>51470</v>
      </c>
      <c r="K44" s="31">
        <v>40</v>
      </c>
      <c r="L44" s="31">
        <v>40</v>
      </c>
      <c r="M44" s="31">
        <v>40</v>
      </c>
      <c r="N44" s="31">
        <v>40</v>
      </c>
      <c r="O44" s="31">
        <v>40</v>
      </c>
      <c r="P44" s="31">
        <v>40</v>
      </c>
      <c r="Q44" s="31">
        <v>40</v>
      </c>
      <c r="R44" s="31">
        <v>40</v>
      </c>
      <c r="S44" s="31">
        <v>40</v>
      </c>
      <c r="T44" s="31">
        <v>40</v>
      </c>
      <c r="U44" s="31">
        <v>40</v>
      </c>
      <c r="V44" s="31">
        <v>40</v>
      </c>
      <c r="X44" s="31">
        <v>40</v>
      </c>
      <c r="Y44" s="31">
        <v>40</v>
      </c>
      <c r="Z44" s="31">
        <v>40</v>
      </c>
      <c r="AA44" s="31">
        <v>40</v>
      </c>
      <c r="AB44" s="31">
        <v>40</v>
      </c>
      <c r="AC44" s="31">
        <v>40</v>
      </c>
      <c r="AD44" s="31">
        <v>40</v>
      </c>
      <c r="AE44" s="31">
        <v>40</v>
      </c>
      <c r="AF44" s="31">
        <v>40</v>
      </c>
      <c r="AG44" s="31">
        <v>40</v>
      </c>
      <c r="AH44" s="31">
        <v>40</v>
      </c>
      <c r="AI44" s="31">
        <v>40</v>
      </c>
      <c r="AK44" s="18"/>
    </row>
    <row r="45" spans="1:48" x14ac:dyDescent="0.4">
      <c r="A45" s="12" t="s">
        <v>111</v>
      </c>
      <c r="B45" s="11" t="s">
        <v>25</v>
      </c>
      <c r="C45" s="14" t="s">
        <v>100</v>
      </c>
      <c r="D45" s="11" t="s">
        <v>114</v>
      </c>
      <c r="E45" s="37"/>
      <c r="F45" s="38" t="s">
        <v>51</v>
      </c>
      <c r="G45" s="31">
        <v>10</v>
      </c>
      <c r="H45" s="34">
        <v>1</v>
      </c>
      <c r="I45" s="35">
        <v>44166</v>
      </c>
      <c r="J45" s="36">
        <v>51470</v>
      </c>
      <c r="K45" s="31">
        <v>10</v>
      </c>
      <c r="L45" s="31">
        <v>10</v>
      </c>
      <c r="M45" s="31">
        <v>10</v>
      </c>
      <c r="N45" s="31">
        <v>10</v>
      </c>
      <c r="O45" s="31">
        <v>10</v>
      </c>
      <c r="P45" s="31">
        <v>10</v>
      </c>
      <c r="Q45" s="31">
        <v>10</v>
      </c>
      <c r="R45" s="31">
        <v>10</v>
      </c>
      <c r="S45" s="31">
        <v>10</v>
      </c>
      <c r="T45" s="31">
        <v>10</v>
      </c>
      <c r="U45" s="31">
        <v>10</v>
      </c>
      <c r="V45" s="31">
        <v>10</v>
      </c>
      <c r="X45" s="31">
        <v>10</v>
      </c>
      <c r="Y45" s="31">
        <v>10</v>
      </c>
      <c r="Z45" s="31">
        <v>10</v>
      </c>
      <c r="AA45" s="31">
        <v>10</v>
      </c>
      <c r="AB45" s="31">
        <v>10</v>
      </c>
      <c r="AC45" s="31">
        <v>10</v>
      </c>
      <c r="AD45" s="31">
        <v>10</v>
      </c>
      <c r="AE45" s="31">
        <v>10</v>
      </c>
      <c r="AF45" s="31">
        <v>10</v>
      </c>
      <c r="AG45" s="31">
        <v>10</v>
      </c>
      <c r="AH45" s="31">
        <v>10</v>
      </c>
      <c r="AI45" s="31">
        <v>10</v>
      </c>
      <c r="AK45" s="18"/>
    </row>
    <row r="46" spans="1:48" x14ac:dyDescent="0.4">
      <c r="A46" s="12" t="s">
        <v>111</v>
      </c>
      <c r="B46" s="11" t="s">
        <v>25</v>
      </c>
      <c r="C46" s="14" t="s">
        <v>100</v>
      </c>
      <c r="D46" s="11" t="s">
        <v>115</v>
      </c>
      <c r="E46" s="37"/>
      <c r="F46" s="38" t="s">
        <v>51</v>
      </c>
      <c r="G46" s="31">
        <v>11</v>
      </c>
      <c r="H46" s="34">
        <v>1</v>
      </c>
      <c r="I46" s="35">
        <v>44256</v>
      </c>
      <c r="J46" s="36">
        <v>51501</v>
      </c>
      <c r="K46" s="31">
        <v>0</v>
      </c>
      <c r="L46" s="31">
        <v>0</v>
      </c>
      <c r="M46" s="31">
        <v>11</v>
      </c>
      <c r="N46" s="31">
        <v>11</v>
      </c>
      <c r="O46" s="31">
        <v>11</v>
      </c>
      <c r="P46" s="31">
        <v>11</v>
      </c>
      <c r="Q46" s="31">
        <v>11</v>
      </c>
      <c r="R46" s="31">
        <v>11</v>
      </c>
      <c r="S46" s="31">
        <v>11</v>
      </c>
      <c r="T46" s="31">
        <v>11</v>
      </c>
      <c r="U46" s="31">
        <v>11</v>
      </c>
      <c r="V46" s="31">
        <v>11</v>
      </c>
      <c r="X46" s="31"/>
      <c r="Y46" s="31"/>
      <c r="Z46" s="31">
        <v>11</v>
      </c>
      <c r="AA46" s="31">
        <v>11</v>
      </c>
      <c r="AB46" s="31">
        <v>11</v>
      </c>
      <c r="AC46" s="31">
        <v>11</v>
      </c>
      <c r="AD46" s="31">
        <v>11</v>
      </c>
      <c r="AE46" s="31">
        <v>11</v>
      </c>
      <c r="AF46" s="31">
        <v>11</v>
      </c>
      <c r="AG46" s="31">
        <v>11</v>
      </c>
      <c r="AH46" s="31">
        <v>11</v>
      </c>
      <c r="AI46" s="31">
        <v>11</v>
      </c>
      <c r="AK46" s="18"/>
    </row>
    <row r="47" spans="1:48" x14ac:dyDescent="0.4">
      <c r="A47" s="12" t="s">
        <v>111</v>
      </c>
      <c r="B47" s="11" t="s">
        <v>25</v>
      </c>
      <c r="C47" s="14" t="s">
        <v>100</v>
      </c>
      <c r="D47" s="11" t="s">
        <v>116</v>
      </c>
      <c r="E47" s="37"/>
      <c r="F47" s="38" t="s">
        <v>51</v>
      </c>
      <c r="G47" s="31">
        <v>10</v>
      </c>
      <c r="H47" s="34">
        <v>1</v>
      </c>
      <c r="I47" s="35">
        <v>44287</v>
      </c>
      <c r="J47" s="36">
        <v>51591</v>
      </c>
      <c r="K47" s="31">
        <v>0</v>
      </c>
      <c r="L47" s="31">
        <v>0</v>
      </c>
      <c r="M47" s="31">
        <v>0</v>
      </c>
      <c r="N47" s="31">
        <v>10</v>
      </c>
      <c r="O47" s="31">
        <v>10</v>
      </c>
      <c r="P47" s="31">
        <v>10</v>
      </c>
      <c r="Q47" s="31">
        <v>10</v>
      </c>
      <c r="R47" s="31">
        <v>10</v>
      </c>
      <c r="S47" s="31">
        <v>10</v>
      </c>
      <c r="T47" s="31">
        <v>10</v>
      </c>
      <c r="U47" s="31">
        <v>10</v>
      </c>
      <c r="V47" s="31">
        <v>10</v>
      </c>
      <c r="X47" s="31"/>
      <c r="Y47" s="31"/>
      <c r="Z47" s="31"/>
      <c r="AA47" s="31">
        <v>10</v>
      </c>
      <c r="AB47" s="31">
        <v>10</v>
      </c>
      <c r="AC47" s="31">
        <v>10</v>
      </c>
      <c r="AD47" s="31">
        <v>10</v>
      </c>
      <c r="AE47" s="31">
        <v>10</v>
      </c>
      <c r="AF47" s="31">
        <v>10</v>
      </c>
      <c r="AG47" s="31">
        <v>10</v>
      </c>
      <c r="AH47" s="31">
        <v>10</v>
      </c>
      <c r="AI47" s="31">
        <v>10</v>
      </c>
      <c r="AK47" s="18"/>
    </row>
    <row r="48" spans="1:48" x14ac:dyDescent="0.4">
      <c r="A48" s="12" t="s">
        <v>111</v>
      </c>
      <c r="B48" s="11" t="s">
        <v>25</v>
      </c>
      <c r="C48" s="166" t="s">
        <v>309</v>
      </c>
      <c r="D48" s="11" t="s">
        <v>117</v>
      </c>
      <c r="E48" s="37"/>
      <c r="F48" s="38" t="s">
        <v>51</v>
      </c>
      <c r="G48" s="31">
        <v>10</v>
      </c>
      <c r="H48" s="34">
        <v>1</v>
      </c>
      <c r="I48" s="35">
        <v>44256</v>
      </c>
      <c r="J48" s="36">
        <v>51560</v>
      </c>
      <c r="K48" s="31">
        <v>0</v>
      </c>
      <c r="L48" s="31">
        <v>0</v>
      </c>
      <c r="M48" s="31">
        <v>10</v>
      </c>
      <c r="N48" s="31">
        <v>10</v>
      </c>
      <c r="O48" s="31">
        <v>10</v>
      </c>
      <c r="P48" s="31">
        <v>10</v>
      </c>
      <c r="Q48" s="31">
        <v>10</v>
      </c>
      <c r="R48" s="31">
        <v>10</v>
      </c>
      <c r="S48" s="31">
        <v>10</v>
      </c>
      <c r="T48" s="31">
        <v>10</v>
      </c>
      <c r="U48" s="31">
        <v>10</v>
      </c>
      <c r="V48" s="31">
        <v>10</v>
      </c>
      <c r="X48" s="31"/>
      <c r="Y48" s="31"/>
      <c r="Z48" s="31">
        <v>10</v>
      </c>
      <c r="AA48" s="31">
        <v>10</v>
      </c>
      <c r="AB48" s="31">
        <v>10</v>
      </c>
      <c r="AC48" s="31">
        <v>10</v>
      </c>
      <c r="AD48" s="31">
        <v>10</v>
      </c>
      <c r="AE48" s="31">
        <v>10</v>
      </c>
      <c r="AF48" s="31">
        <v>10</v>
      </c>
      <c r="AG48" s="31">
        <v>10</v>
      </c>
      <c r="AH48" s="31">
        <v>10</v>
      </c>
      <c r="AI48" s="31">
        <v>10</v>
      </c>
      <c r="AK48" s="18"/>
    </row>
    <row r="49" spans="1:37" x14ac:dyDescent="0.4">
      <c r="A49" s="12" t="s">
        <v>118</v>
      </c>
      <c r="B49" s="11" t="s">
        <v>25</v>
      </c>
      <c r="C49" s="14" t="s">
        <v>119</v>
      </c>
      <c r="D49" s="11" t="s">
        <v>120</v>
      </c>
      <c r="E49" s="37" t="s">
        <v>121</v>
      </c>
      <c r="F49" s="38" t="s">
        <v>51</v>
      </c>
      <c r="G49" s="31">
        <v>20.5</v>
      </c>
      <c r="H49" s="34"/>
      <c r="I49" s="35">
        <v>43831</v>
      </c>
      <c r="J49" s="36">
        <v>46386</v>
      </c>
      <c r="K49" s="31">
        <v>20.5</v>
      </c>
      <c r="L49" s="31">
        <v>20.5</v>
      </c>
      <c r="M49" s="31">
        <v>20.5</v>
      </c>
      <c r="N49" s="31">
        <v>20.5</v>
      </c>
      <c r="O49" s="31">
        <v>20.5</v>
      </c>
      <c r="P49" s="31">
        <v>20.5</v>
      </c>
      <c r="Q49" s="31">
        <v>20.5</v>
      </c>
      <c r="R49" s="31">
        <v>20.5</v>
      </c>
      <c r="S49" s="31">
        <v>20.5</v>
      </c>
      <c r="T49" s="31">
        <v>20.5</v>
      </c>
      <c r="U49" s="31">
        <v>20.5</v>
      </c>
      <c r="V49" s="31">
        <v>20.5</v>
      </c>
      <c r="X49" s="16"/>
      <c r="Y49" s="16"/>
      <c r="Z49" s="16"/>
      <c r="AA49" s="16"/>
      <c r="AB49" s="16"/>
      <c r="AC49" s="16"/>
      <c r="AD49" s="16"/>
      <c r="AE49" s="16"/>
      <c r="AF49" s="16"/>
      <c r="AG49" s="16"/>
      <c r="AH49" s="16"/>
      <c r="AI49" s="16"/>
      <c r="AK49" s="18"/>
    </row>
    <row r="50" spans="1:37" x14ac:dyDescent="0.4">
      <c r="A50" s="12" t="s">
        <v>122</v>
      </c>
      <c r="B50" s="131" t="s">
        <v>25</v>
      </c>
      <c r="C50" s="138" t="s">
        <v>123</v>
      </c>
      <c r="D50" s="11" t="s">
        <v>120</v>
      </c>
      <c r="E50" s="37" t="s">
        <v>124</v>
      </c>
      <c r="F50" s="38" t="s">
        <v>51</v>
      </c>
      <c r="G50" s="122">
        <v>9.8699999999999992</v>
      </c>
      <c r="H50" s="34"/>
      <c r="I50" s="35">
        <v>44044</v>
      </c>
      <c r="J50" s="36">
        <v>46387</v>
      </c>
      <c r="K50" s="122">
        <v>9.9499999999999993</v>
      </c>
      <c r="L50" s="122">
        <v>8.75</v>
      </c>
      <c r="M50" s="122">
        <v>9.51</v>
      </c>
      <c r="N50" s="122">
        <v>9.91</v>
      </c>
      <c r="O50" s="122">
        <v>8.73</v>
      </c>
      <c r="P50" s="122">
        <v>9.9499999999999993</v>
      </c>
      <c r="Q50" s="122">
        <v>10.01</v>
      </c>
      <c r="R50" s="122">
        <v>9.8699999999999992</v>
      </c>
      <c r="S50" s="122">
        <v>9.81</v>
      </c>
      <c r="T50" s="122">
        <v>9.2100000000000009</v>
      </c>
      <c r="U50" s="122">
        <v>9.93</v>
      </c>
      <c r="V50" s="122">
        <v>9.4600000000000009</v>
      </c>
      <c r="X50" s="16"/>
      <c r="Y50" s="16"/>
      <c r="Z50" s="16"/>
      <c r="AA50" s="16"/>
      <c r="AB50" s="16"/>
      <c r="AC50" s="16"/>
      <c r="AD50" s="16"/>
      <c r="AE50" s="16"/>
      <c r="AF50" s="16"/>
      <c r="AG50" s="16"/>
      <c r="AH50" s="16"/>
      <c r="AI50" s="16"/>
      <c r="AK50" s="18"/>
    </row>
    <row r="51" spans="1:37" x14ac:dyDescent="0.4">
      <c r="A51" s="39" t="s">
        <v>125</v>
      </c>
      <c r="B51" s="40" t="s">
        <v>25</v>
      </c>
      <c r="C51" s="41"/>
      <c r="D51" s="40" t="s">
        <v>126</v>
      </c>
      <c r="E51" s="37" t="s">
        <v>127</v>
      </c>
      <c r="F51" s="38" t="s">
        <v>91</v>
      </c>
      <c r="G51" s="31">
        <v>100</v>
      </c>
      <c r="H51" s="34"/>
      <c r="I51" s="35">
        <v>44197</v>
      </c>
      <c r="J51" s="36">
        <v>45292</v>
      </c>
      <c r="K51" s="31">
        <v>100</v>
      </c>
      <c r="L51" s="31">
        <v>100</v>
      </c>
      <c r="M51" s="31">
        <v>100</v>
      </c>
      <c r="N51" s="31">
        <v>100</v>
      </c>
      <c r="O51" s="31">
        <v>100</v>
      </c>
      <c r="P51" s="31">
        <v>100</v>
      </c>
      <c r="Q51" s="31">
        <v>100</v>
      </c>
      <c r="R51" s="31">
        <v>100</v>
      </c>
      <c r="S51" s="31">
        <v>100</v>
      </c>
      <c r="T51" s="31">
        <v>100</v>
      </c>
      <c r="U51" s="31">
        <v>100</v>
      </c>
      <c r="V51" s="31">
        <v>100</v>
      </c>
      <c r="X51" s="16"/>
      <c r="Y51" s="16"/>
      <c r="Z51" s="16"/>
      <c r="AA51" s="16"/>
      <c r="AB51" s="16"/>
      <c r="AC51" s="16"/>
      <c r="AD51" s="16"/>
      <c r="AE51" s="16"/>
      <c r="AF51" s="16"/>
      <c r="AG51" s="16"/>
      <c r="AH51" s="16"/>
      <c r="AI51" s="16"/>
      <c r="AK51" s="18"/>
    </row>
    <row r="52" spans="1:37" x14ac:dyDescent="0.4">
      <c r="A52" s="27" t="s">
        <v>128</v>
      </c>
      <c r="B52" s="26"/>
      <c r="C52" s="26"/>
      <c r="D52" s="28" t="s">
        <v>129</v>
      </c>
      <c r="E52" s="29" t="s">
        <v>130</v>
      </c>
      <c r="F52" s="30" t="s">
        <v>91</v>
      </c>
      <c r="G52" s="17"/>
      <c r="H52" s="19"/>
      <c r="I52" s="23">
        <v>44197</v>
      </c>
      <c r="J52" s="25">
        <v>44561</v>
      </c>
      <c r="K52" s="25"/>
      <c r="L52" s="25"/>
      <c r="M52" s="25"/>
      <c r="N52" s="25"/>
      <c r="O52" s="25"/>
      <c r="P52" s="25"/>
      <c r="Q52" s="25"/>
      <c r="R52" s="25"/>
      <c r="S52" s="25"/>
      <c r="T52" s="17"/>
      <c r="U52" s="17"/>
      <c r="V52" s="17"/>
      <c r="X52" s="17"/>
      <c r="Y52" s="17"/>
      <c r="Z52" s="17"/>
      <c r="AA52" s="17"/>
      <c r="AB52" s="17"/>
      <c r="AC52" s="17"/>
      <c r="AD52" s="17"/>
      <c r="AE52" s="17"/>
      <c r="AF52" s="17"/>
      <c r="AG52" s="17"/>
      <c r="AH52" s="17"/>
      <c r="AI52" s="17"/>
      <c r="AJ52" s="1" t="s">
        <v>79</v>
      </c>
      <c r="AK52" s="18"/>
    </row>
    <row r="53" spans="1:37" s="127" customFormat="1" x14ac:dyDescent="0.4">
      <c r="A53" s="124" t="s">
        <v>131</v>
      </c>
      <c r="B53" s="40" t="s">
        <v>25</v>
      </c>
      <c r="C53" s="40" t="s">
        <v>132</v>
      </c>
      <c r="D53" s="125" t="s">
        <v>133</v>
      </c>
      <c r="E53" s="126" t="s">
        <v>130</v>
      </c>
      <c r="F53" s="33" t="s">
        <v>91</v>
      </c>
      <c r="G53" s="33">
        <v>8</v>
      </c>
      <c r="H53" s="34"/>
      <c r="I53" s="35">
        <v>44317</v>
      </c>
      <c r="J53" s="36">
        <v>44500</v>
      </c>
      <c r="K53" s="130">
        <v>0</v>
      </c>
      <c r="L53" s="130">
        <v>0</v>
      </c>
      <c r="M53" s="130">
        <v>0</v>
      </c>
      <c r="N53" s="130">
        <v>0</v>
      </c>
      <c r="O53" s="130">
        <v>6.4</v>
      </c>
      <c r="P53" s="130">
        <v>7.2</v>
      </c>
      <c r="Q53" s="130">
        <v>8</v>
      </c>
      <c r="R53" s="130">
        <v>8</v>
      </c>
      <c r="S53" s="130">
        <v>8</v>
      </c>
      <c r="T53" s="31">
        <v>7.2</v>
      </c>
      <c r="U53" s="31">
        <v>0</v>
      </c>
      <c r="V53" s="31">
        <v>0</v>
      </c>
      <c r="X53" s="128"/>
      <c r="Y53" s="128"/>
      <c r="Z53" s="128"/>
      <c r="AA53" s="128"/>
      <c r="AB53" s="128"/>
      <c r="AC53" s="128"/>
      <c r="AD53" s="128"/>
      <c r="AE53" s="128"/>
      <c r="AF53" s="128"/>
      <c r="AG53" s="128"/>
      <c r="AH53" s="128"/>
      <c r="AI53" s="128"/>
      <c r="AK53" s="129"/>
    </row>
    <row r="54" spans="1:37" s="127" customFormat="1" x14ac:dyDescent="0.4">
      <c r="A54" s="124" t="s">
        <v>131</v>
      </c>
      <c r="B54" s="40" t="s">
        <v>25</v>
      </c>
      <c r="C54" s="40" t="s">
        <v>132</v>
      </c>
      <c r="D54" s="125" t="s">
        <v>134</v>
      </c>
      <c r="E54" s="126" t="s">
        <v>130</v>
      </c>
      <c r="F54" s="33" t="s">
        <v>91</v>
      </c>
      <c r="G54" s="33">
        <v>45</v>
      </c>
      <c r="H54" s="34"/>
      <c r="I54" s="35">
        <v>44197</v>
      </c>
      <c r="J54" s="36">
        <v>44561</v>
      </c>
      <c r="K54" s="130">
        <v>38</v>
      </c>
      <c r="L54" s="130">
        <v>38</v>
      </c>
      <c r="M54" s="130">
        <v>38</v>
      </c>
      <c r="N54" s="130">
        <v>38</v>
      </c>
      <c r="O54" s="130">
        <v>45</v>
      </c>
      <c r="P54" s="130">
        <v>45</v>
      </c>
      <c r="Q54" s="130">
        <v>45</v>
      </c>
      <c r="R54" s="130">
        <v>45</v>
      </c>
      <c r="S54" s="130">
        <v>45</v>
      </c>
      <c r="T54" s="31">
        <v>45</v>
      </c>
      <c r="U54" s="31">
        <v>38</v>
      </c>
      <c r="V54" s="31">
        <v>38</v>
      </c>
      <c r="X54" s="128"/>
      <c r="Y54" s="128"/>
      <c r="Z54" s="128"/>
      <c r="AA54" s="128"/>
      <c r="AB54" s="128"/>
      <c r="AC54" s="128"/>
      <c r="AD54" s="128"/>
      <c r="AE54" s="128"/>
      <c r="AF54" s="128"/>
      <c r="AG54" s="128"/>
      <c r="AH54" s="128"/>
      <c r="AI54" s="128"/>
      <c r="AK54" s="129"/>
    </row>
    <row r="55" spans="1:37" s="127" customFormat="1" x14ac:dyDescent="0.4">
      <c r="A55" s="124" t="s">
        <v>131</v>
      </c>
      <c r="B55" s="40" t="s">
        <v>25</v>
      </c>
      <c r="C55" s="40" t="s">
        <v>132</v>
      </c>
      <c r="D55" s="125" t="s">
        <v>135</v>
      </c>
      <c r="E55" s="126" t="s">
        <v>130</v>
      </c>
      <c r="F55" s="33" t="s">
        <v>91</v>
      </c>
      <c r="G55" s="33">
        <v>3.02</v>
      </c>
      <c r="H55" s="34"/>
      <c r="I55" s="35">
        <v>44197</v>
      </c>
      <c r="J55" s="36">
        <v>44561</v>
      </c>
      <c r="K55" s="130">
        <v>0.45</v>
      </c>
      <c r="L55" s="130">
        <v>0.45</v>
      </c>
      <c r="M55" s="130">
        <v>0.45</v>
      </c>
      <c r="N55" s="130">
        <v>0.91</v>
      </c>
      <c r="O55" s="130">
        <v>1.21</v>
      </c>
      <c r="P55" s="130">
        <v>2.27</v>
      </c>
      <c r="Q55" s="130">
        <v>3.02</v>
      </c>
      <c r="R55" s="130">
        <v>3.02</v>
      </c>
      <c r="S55" s="130">
        <v>3.02</v>
      </c>
      <c r="T55" s="31">
        <v>1.51</v>
      </c>
      <c r="U55" s="31">
        <v>0.91</v>
      </c>
      <c r="V55" s="31">
        <v>0.76</v>
      </c>
      <c r="X55" s="128"/>
      <c r="Y55" s="128"/>
      <c r="Z55" s="128"/>
      <c r="AA55" s="128"/>
      <c r="AB55" s="128"/>
      <c r="AC55" s="128"/>
      <c r="AD55" s="128"/>
      <c r="AE55" s="128"/>
      <c r="AF55" s="128"/>
      <c r="AG55" s="128"/>
      <c r="AH55" s="128"/>
      <c r="AI55" s="128"/>
      <c r="AK55" s="129"/>
    </row>
    <row r="56" spans="1:37" s="127" customFormat="1" x14ac:dyDescent="0.4">
      <c r="A56" s="124" t="s">
        <v>131</v>
      </c>
      <c r="B56" s="40" t="s">
        <v>25</v>
      </c>
      <c r="C56" s="40" t="s">
        <v>132</v>
      </c>
      <c r="D56" s="125" t="s">
        <v>135</v>
      </c>
      <c r="E56" s="126" t="s">
        <v>130</v>
      </c>
      <c r="F56" s="33" t="s">
        <v>91</v>
      </c>
      <c r="G56" s="33">
        <v>6.04</v>
      </c>
      <c r="H56" s="34"/>
      <c r="I56" s="35">
        <v>44197</v>
      </c>
      <c r="J56" s="36">
        <v>44561</v>
      </c>
      <c r="K56" s="130">
        <v>0.9</v>
      </c>
      <c r="L56" s="130">
        <v>0.9</v>
      </c>
      <c r="M56" s="130">
        <v>0.9</v>
      </c>
      <c r="N56" s="130">
        <v>1.82</v>
      </c>
      <c r="O56" s="130">
        <v>2.42</v>
      </c>
      <c r="P56" s="130">
        <v>4.54</v>
      </c>
      <c r="Q56" s="130">
        <v>6.04</v>
      </c>
      <c r="R56" s="130">
        <v>6.04</v>
      </c>
      <c r="S56" s="130">
        <v>6.04</v>
      </c>
      <c r="T56" s="31">
        <v>3.02</v>
      </c>
      <c r="U56" s="31">
        <v>1.82</v>
      </c>
      <c r="V56" s="31">
        <v>1.52</v>
      </c>
      <c r="X56" s="128"/>
      <c r="Y56" s="128"/>
      <c r="Z56" s="128"/>
      <c r="AA56" s="128"/>
      <c r="AB56" s="128"/>
      <c r="AC56" s="128"/>
      <c r="AD56" s="128"/>
      <c r="AE56" s="128"/>
      <c r="AF56" s="128"/>
      <c r="AG56" s="128"/>
      <c r="AH56" s="128"/>
      <c r="AI56" s="128"/>
      <c r="AK56" s="129"/>
    </row>
    <row r="57" spans="1:37" s="127" customFormat="1" x14ac:dyDescent="0.4">
      <c r="A57" s="124" t="s">
        <v>131</v>
      </c>
      <c r="B57" s="40" t="s">
        <v>25</v>
      </c>
      <c r="C57" s="40" t="s">
        <v>132</v>
      </c>
      <c r="D57" s="125" t="s">
        <v>136</v>
      </c>
      <c r="E57" s="126" t="s">
        <v>130</v>
      </c>
      <c r="F57" s="33" t="s">
        <v>91</v>
      </c>
      <c r="G57" s="33">
        <v>38</v>
      </c>
      <c r="H57" s="34"/>
      <c r="I57" s="35">
        <v>44197</v>
      </c>
      <c r="J57" s="36">
        <v>44561</v>
      </c>
      <c r="K57" s="130">
        <v>22.25</v>
      </c>
      <c r="L57" s="130">
        <v>22.25</v>
      </c>
      <c r="M57" s="130">
        <v>22.25</v>
      </c>
      <c r="N57" s="130">
        <v>22.25</v>
      </c>
      <c r="O57" s="130">
        <v>22.25</v>
      </c>
      <c r="P57" s="130">
        <v>30.25</v>
      </c>
      <c r="Q57" s="130">
        <v>38</v>
      </c>
      <c r="R57" s="130">
        <v>38</v>
      </c>
      <c r="S57" s="130">
        <v>38</v>
      </c>
      <c r="T57" s="31">
        <v>30.25</v>
      </c>
      <c r="U57" s="31">
        <v>22.25</v>
      </c>
      <c r="V57" s="31">
        <v>22.25</v>
      </c>
      <c r="X57" s="128"/>
      <c r="Y57" s="128"/>
      <c r="Z57" s="128"/>
      <c r="AA57" s="128"/>
      <c r="AB57" s="128"/>
      <c r="AC57" s="128"/>
      <c r="AD57" s="128"/>
      <c r="AE57" s="128"/>
      <c r="AF57" s="128"/>
      <c r="AG57" s="128"/>
      <c r="AH57" s="128"/>
      <c r="AI57" s="128"/>
      <c r="AK57" s="129"/>
    </row>
    <row r="58" spans="1:37" ht="14.25" x14ac:dyDescent="0.4">
      <c r="A58" s="42" t="s">
        <v>99</v>
      </c>
      <c r="B58" s="43" t="s">
        <v>25</v>
      </c>
      <c r="C58" s="44" t="s">
        <v>137</v>
      </c>
      <c r="D58" s="45" t="s">
        <v>138</v>
      </c>
      <c r="E58" s="46" t="s">
        <v>139</v>
      </c>
      <c r="F58" s="47" t="s">
        <v>28</v>
      </c>
      <c r="G58" s="48">
        <v>5</v>
      </c>
      <c r="H58" s="49"/>
      <c r="I58" s="50">
        <v>43040</v>
      </c>
      <c r="J58" s="50">
        <v>46872</v>
      </c>
      <c r="K58" s="145">
        <v>5</v>
      </c>
      <c r="L58" s="47">
        <v>5</v>
      </c>
      <c r="M58" s="47">
        <v>5</v>
      </c>
      <c r="N58" s="47">
        <v>5</v>
      </c>
      <c r="O58" s="47">
        <v>5</v>
      </c>
      <c r="P58" s="47">
        <v>5</v>
      </c>
      <c r="Q58" s="47">
        <v>5</v>
      </c>
      <c r="R58" s="47">
        <v>5</v>
      </c>
      <c r="S58" s="47">
        <v>5</v>
      </c>
      <c r="T58" s="47">
        <v>5</v>
      </c>
      <c r="U58" s="47">
        <v>5</v>
      </c>
      <c r="V58" s="47">
        <v>5</v>
      </c>
    </row>
    <row r="59" spans="1:37" ht="14.25" x14ac:dyDescent="0.4">
      <c r="A59" s="42" t="s">
        <v>99</v>
      </c>
      <c r="B59" s="43" t="s">
        <v>25</v>
      </c>
      <c r="C59" s="44" t="s">
        <v>137</v>
      </c>
      <c r="D59" s="45" t="s">
        <v>140</v>
      </c>
      <c r="E59" s="52" t="s">
        <v>141</v>
      </c>
      <c r="F59" s="47" t="s">
        <v>28</v>
      </c>
      <c r="G59" s="48">
        <v>5</v>
      </c>
      <c r="H59" s="49"/>
      <c r="I59" s="50">
        <v>43132</v>
      </c>
      <c r="J59" s="53">
        <v>46965</v>
      </c>
      <c r="K59" s="145">
        <v>5</v>
      </c>
      <c r="L59" s="47">
        <v>5</v>
      </c>
      <c r="M59" s="47">
        <v>5</v>
      </c>
      <c r="N59" s="47">
        <v>5</v>
      </c>
      <c r="O59" s="47">
        <v>5</v>
      </c>
      <c r="P59" s="47">
        <v>5</v>
      </c>
      <c r="Q59" s="47">
        <v>5</v>
      </c>
      <c r="R59" s="47">
        <v>5</v>
      </c>
      <c r="S59" s="47">
        <v>5</v>
      </c>
      <c r="T59" s="47">
        <v>5</v>
      </c>
      <c r="U59" s="47">
        <v>5</v>
      </c>
      <c r="V59" s="47">
        <v>5</v>
      </c>
    </row>
    <row r="60" spans="1:37" ht="76.5" x14ac:dyDescent="0.4">
      <c r="A60" s="42" t="s">
        <v>99</v>
      </c>
      <c r="B60" s="43" t="s">
        <v>25</v>
      </c>
      <c r="C60" s="44" t="s">
        <v>137</v>
      </c>
      <c r="D60" s="45" t="s">
        <v>142</v>
      </c>
      <c r="E60" s="54" t="s">
        <v>143</v>
      </c>
      <c r="F60" s="47" t="s">
        <v>28</v>
      </c>
      <c r="G60" s="48">
        <v>25</v>
      </c>
      <c r="H60" s="49"/>
      <c r="I60" s="50">
        <v>43556</v>
      </c>
      <c r="J60" s="50">
        <v>47208</v>
      </c>
      <c r="K60" s="145">
        <v>25</v>
      </c>
      <c r="L60" s="47">
        <v>25</v>
      </c>
      <c r="M60" s="47">
        <v>25</v>
      </c>
      <c r="N60" s="47">
        <v>25</v>
      </c>
      <c r="O60" s="47">
        <v>25</v>
      </c>
      <c r="P60" s="47">
        <v>25</v>
      </c>
      <c r="Q60" s="47">
        <v>25</v>
      </c>
      <c r="R60" s="47">
        <v>25</v>
      </c>
      <c r="S60" s="47">
        <v>25</v>
      </c>
      <c r="T60" s="47">
        <v>25</v>
      </c>
      <c r="U60" s="47">
        <v>25</v>
      </c>
      <c r="V60" s="47">
        <v>25</v>
      </c>
    </row>
    <row r="61" spans="1:37" ht="76.5" x14ac:dyDescent="0.4">
      <c r="A61" s="42" t="s">
        <v>99</v>
      </c>
      <c r="B61" s="43" t="s">
        <v>25</v>
      </c>
      <c r="C61" s="55" t="s">
        <v>144</v>
      </c>
      <c r="D61" s="45" t="s">
        <v>145</v>
      </c>
      <c r="E61" s="54" t="s">
        <v>146</v>
      </c>
      <c r="F61" s="47" t="s">
        <v>28</v>
      </c>
      <c r="G61" s="48">
        <v>15</v>
      </c>
      <c r="H61" s="49"/>
      <c r="I61" s="50">
        <v>43891</v>
      </c>
      <c r="J61" s="53">
        <v>47542</v>
      </c>
      <c r="K61" s="145">
        <v>15</v>
      </c>
      <c r="L61" s="47">
        <v>15</v>
      </c>
      <c r="M61" s="47">
        <v>15</v>
      </c>
      <c r="N61" s="47">
        <v>15</v>
      </c>
      <c r="O61" s="47">
        <v>15</v>
      </c>
      <c r="P61" s="47">
        <v>15</v>
      </c>
      <c r="Q61" s="47">
        <v>15</v>
      </c>
      <c r="R61" s="47">
        <v>15</v>
      </c>
      <c r="S61" s="47">
        <v>15</v>
      </c>
      <c r="T61" s="47">
        <v>15</v>
      </c>
      <c r="U61" s="47">
        <v>15</v>
      </c>
      <c r="V61" s="47">
        <v>15</v>
      </c>
    </row>
    <row r="62" spans="1:37" ht="63.75" x14ac:dyDescent="0.4">
      <c r="A62" s="42" t="s">
        <v>99</v>
      </c>
      <c r="B62" s="43" t="s">
        <v>25</v>
      </c>
      <c r="C62" s="44" t="s">
        <v>137</v>
      </c>
      <c r="D62" s="45" t="s">
        <v>147</v>
      </c>
      <c r="E62" s="54" t="s">
        <v>148</v>
      </c>
      <c r="F62" s="47" t="s">
        <v>28</v>
      </c>
      <c r="G62" s="48">
        <v>20</v>
      </c>
      <c r="H62" s="49"/>
      <c r="I62" s="50">
        <v>42705</v>
      </c>
      <c r="J62" s="56">
        <v>46507</v>
      </c>
      <c r="K62" s="145">
        <v>20</v>
      </c>
      <c r="L62" s="47">
        <v>20</v>
      </c>
      <c r="M62" s="47">
        <v>20</v>
      </c>
      <c r="N62" s="47">
        <v>20</v>
      </c>
      <c r="O62" s="47">
        <v>20</v>
      </c>
      <c r="P62" s="47">
        <v>20</v>
      </c>
      <c r="Q62" s="47">
        <v>20</v>
      </c>
      <c r="R62" s="47">
        <v>20</v>
      </c>
      <c r="S62" s="47">
        <v>20</v>
      </c>
      <c r="T62" s="47">
        <v>20</v>
      </c>
      <c r="U62" s="47">
        <v>20</v>
      </c>
      <c r="V62" s="47">
        <v>20</v>
      </c>
    </row>
    <row r="63" spans="1:37" ht="89.25" x14ac:dyDescent="0.4">
      <c r="A63" s="42" t="s">
        <v>99</v>
      </c>
      <c r="B63" s="43" t="s">
        <v>25</v>
      </c>
      <c r="C63" s="55" t="s">
        <v>149</v>
      </c>
      <c r="D63" s="44" t="s">
        <v>150</v>
      </c>
      <c r="E63" s="57" t="s">
        <v>130</v>
      </c>
      <c r="F63" s="47" t="s">
        <v>28</v>
      </c>
      <c r="G63" s="47">
        <v>0</v>
      </c>
      <c r="H63" s="49"/>
      <c r="I63" s="49" t="s">
        <v>151</v>
      </c>
      <c r="J63" s="53"/>
      <c r="K63" s="145">
        <v>0</v>
      </c>
      <c r="L63" s="47">
        <v>0</v>
      </c>
      <c r="M63" s="47">
        <v>0</v>
      </c>
      <c r="N63" s="47">
        <v>0</v>
      </c>
      <c r="O63" s="47">
        <v>0</v>
      </c>
      <c r="P63" s="47">
        <v>0</v>
      </c>
      <c r="Q63" s="47">
        <v>0</v>
      </c>
      <c r="R63" s="47">
        <v>0</v>
      </c>
      <c r="S63" s="47">
        <v>0</v>
      </c>
      <c r="T63" s="47">
        <v>0</v>
      </c>
      <c r="U63" s="47">
        <v>0</v>
      </c>
      <c r="V63" s="47">
        <v>0</v>
      </c>
    </row>
    <row r="64" spans="1:37" ht="63.75" x14ac:dyDescent="0.4">
      <c r="A64" s="42" t="s">
        <v>99</v>
      </c>
      <c r="B64" s="43" t="s">
        <v>25</v>
      </c>
      <c r="C64" s="55" t="s">
        <v>152</v>
      </c>
      <c r="D64" s="45" t="s">
        <v>153</v>
      </c>
      <c r="E64" s="57" t="s">
        <v>154</v>
      </c>
      <c r="F64" s="47" t="s">
        <v>28</v>
      </c>
      <c r="G64" s="48">
        <v>1.391</v>
      </c>
      <c r="H64" s="49"/>
      <c r="I64" s="50">
        <v>43046</v>
      </c>
      <c r="J64" s="53">
        <v>45236</v>
      </c>
      <c r="K64" s="145">
        <v>1.391</v>
      </c>
      <c r="L64" s="47">
        <v>1.391</v>
      </c>
      <c r="M64" s="47">
        <v>1.391</v>
      </c>
      <c r="N64" s="47">
        <v>1.391</v>
      </c>
      <c r="O64" s="47">
        <v>1.391</v>
      </c>
      <c r="P64" s="47">
        <v>1.391</v>
      </c>
      <c r="Q64" s="47">
        <v>1.391</v>
      </c>
      <c r="R64" s="47">
        <v>1.391</v>
      </c>
      <c r="S64" s="47">
        <v>1.391</v>
      </c>
      <c r="T64" s="47">
        <v>1.391</v>
      </c>
      <c r="U64" s="47">
        <v>1.391</v>
      </c>
      <c r="V64" s="47">
        <v>1.391</v>
      </c>
    </row>
    <row r="65" spans="1:22" ht="63.75" x14ac:dyDescent="0.4">
      <c r="A65" s="42" t="s">
        <v>99</v>
      </c>
      <c r="B65" s="43" t="s">
        <v>25</v>
      </c>
      <c r="C65" s="55" t="s">
        <v>155</v>
      </c>
      <c r="D65" s="45" t="s">
        <v>156</v>
      </c>
      <c r="E65" s="57" t="s">
        <v>154</v>
      </c>
      <c r="F65" s="47" t="s">
        <v>28</v>
      </c>
      <c r="G65" s="48">
        <v>3.2730000000000001</v>
      </c>
      <c r="H65" s="49"/>
      <c r="I65" s="50">
        <v>43279</v>
      </c>
      <c r="J65" s="53">
        <v>45104</v>
      </c>
      <c r="K65" s="145">
        <v>3.2730000000000001</v>
      </c>
      <c r="L65" s="47">
        <v>3.2730000000000001</v>
      </c>
      <c r="M65" s="47">
        <v>3.2730000000000001</v>
      </c>
      <c r="N65" s="47">
        <v>3.2730000000000001</v>
      </c>
      <c r="O65" s="47">
        <v>3.2730000000000001</v>
      </c>
      <c r="P65" s="47">
        <v>3.2730000000000001</v>
      </c>
      <c r="Q65" s="47">
        <v>3.2730000000000001</v>
      </c>
      <c r="R65" s="47">
        <v>3.2730000000000001</v>
      </c>
      <c r="S65" s="47">
        <v>3.2730000000000001</v>
      </c>
      <c r="T65" s="47">
        <v>3.2730000000000001</v>
      </c>
      <c r="U65" s="47">
        <v>3.2730000000000001</v>
      </c>
      <c r="V65" s="47">
        <v>3.2730000000000001</v>
      </c>
    </row>
    <row r="66" spans="1:22" ht="63.75" x14ac:dyDescent="0.4">
      <c r="A66" s="42" t="s">
        <v>99</v>
      </c>
      <c r="B66" s="43" t="s">
        <v>25</v>
      </c>
      <c r="C66" s="55" t="s">
        <v>157</v>
      </c>
      <c r="D66" s="45" t="s">
        <v>158</v>
      </c>
      <c r="E66" s="57" t="s">
        <v>154</v>
      </c>
      <c r="F66" s="47" t="s">
        <v>28</v>
      </c>
      <c r="G66" s="48">
        <v>18</v>
      </c>
      <c r="H66" s="49"/>
      <c r="I66" s="50">
        <v>43716</v>
      </c>
      <c r="J66" s="53">
        <v>45176</v>
      </c>
      <c r="K66" s="145">
        <v>18</v>
      </c>
      <c r="L66" s="47">
        <v>18</v>
      </c>
      <c r="M66" s="47">
        <v>18</v>
      </c>
      <c r="N66" s="47">
        <v>18</v>
      </c>
      <c r="O66" s="47">
        <v>18</v>
      </c>
      <c r="P66" s="47">
        <v>18</v>
      </c>
      <c r="Q66" s="47">
        <v>18</v>
      </c>
      <c r="R66" s="47">
        <v>18</v>
      </c>
      <c r="S66" s="47">
        <v>18</v>
      </c>
      <c r="T66" s="47">
        <v>18</v>
      </c>
      <c r="U66" s="47">
        <v>18</v>
      </c>
      <c r="V66" s="47">
        <v>18</v>
      </c>
    </row>
    <row r="67" spans="1:22" ht="63.75" x14ac:dyDescent="0.4">
      <c r="A67" s="42" t="s">
        <v>99</v>
      </c>
      <c r="B67" s="43" t="s">
        <v>25</v>
      </c>
      <c r="C67" s="55" t="s">
        <v>159</v>
      </c>
      <c r="D67" s="58" t="s">
        <v>160</v>
      </c>
      <c r="E67" s="57" t="s">
        <v>154</v>
      </c>
      <c r="F67" s="59" t="s">
        <v>28</v>
      </c>
      <c r="G67" s="60">
        <v>7.4939999999999998</v>
      </c>
      <c r="H67" s="61"/>
      <c r="I67" s="50">
        <v>43768</v>
      </c>
      <c r="J67" s="53">
        <v>45228</v>
      </c>
      <c r="K67" s="145">
        <v>7.4939999999999998</v>
      </c>
      <c r="L67" s="47">
        <v>7.4939999999999998</v>
      </c>
      <c r="M67" s="47">
        <v>7.4939999999999998</v>
      </c>
      <c r="N67" s="47">
        <v>7.4939999999999998</v>
      </c>
      <c r="O67" s="47">
        <v>7.4939999999999998</v>
      </c>
      <c r="P67" s="47">
        <v>7.4939999999999998</v>
      </c>
      <c r="Q67" s="47">
        <v>7.4939999999999998</v>
      </c>
      <c r="R67" s="47">
        <v>7.4939999999999998</v>
      </c>
      <c r="S67" s="47">
        <v>7.4939999999999998</v>
      </c>
      <c r="T67" s="47">
        <v>7.4939999999999998</v>
      </c>
      <c r="U67" s="47">
        <v>7.4939999999999998</v>
      </c>
      <c r="V67" s="47">
        <v>7.4939999999999998</v>
      </c>
    </row>
    <row r="68" spans="1:22" ht="102" x14ac:dyDescent="0.4">
      <c r="A68" s="42" t="s">
        <v>99</v>
      </c>
      <c r="B68" s="43" t="s">
        <v>25</v>
      </c>
      <c r="C68" s="55" t="s">
        <v>161</v>
      </c>
      <c r="D68" s="58" t="s">
        <v>162</v>
      </c>
      <c r="E68" s="57" t="s">
        <v>154</v>
      </c>
      <c r="F68" s="59" t="s">
        <v>28</v>
      </c>
      <c r="G68" s="141">
        <v>3</v>
      </c>
      <c r="H68" s="61"/>
      <c r="I68" s="62">
        <v>44196</v>
      </c>
      <c r="J68" s="53">
        <v>45656</v>
      </c>
      <c r="K68" s="146">
        <v>3</v>
      </c>
      <c r="L68" s="140">
        <v>3</v>
      </c>
      <c r="M68" s="140">
        <v>3</v>
      </c>
      <c r="N68" s="140">
        <v>3</v>
      </c>
      <c r="O68" s="140">
        <v>3</v>
      </c>
      <c r="P68" s="140">
        <v>3</v>
      </c>
      <c r="Q68" s="140">
        <v>3</v>
      </c>
      <c r="R68" s="140">
        <v>3</v>
      </c>
      <c r="S68" s="140">
        <v>3</v>
      </c>
      <c r="T68" s="140">
        <v>3</v>
      </c>
      <c r="U68" s="140">
        <v>3</v>
      </c>
      <c r="V68" s="140">
        <v>3</v>
      </c>
    </row>
    <row r="69" spans="1:22" ht="89.25" x14ac:dyDescent="0.4">
      <c r="A69" s="42" t="s">
        <v>99</v>
      </c>
      <c r="B69" s="43" t="s">
        <v>25</v>
      </c>
      <c r="C69" s="55" t="s">
        <v>163</v>
      </c>
      <c r="D69" s="58" t="s">
        <v>164</v>
      </c>
      <c r="E69" s="57" t="s">
        <v>154</v>
      </c>
      <c r="F69" s="59" t="s">
        <v>28</v>
      </c>
      <c r="G69" s="141">
        <v>0</v>
      </c>
      <c r="H69" s="61"/>
      <c r="I69" s="62">
        <v>44196</v>
      </c>
      <c r="J69" s="53">
        <v>45656</v>
      </c>
      <c r="K69" s="140">
        <v>0</v>
      </c>
      <c r="L69" s="140">
        <v>0</v>
      </c>
      <c r="M69" s="140">
        <v>0</v>
      </c>
      <c r="N69" s="140">
        <v>0</v>
      </c>
      <c r="O69" s="140">
        <v>0</v>
      </c>
      <c r="P69" s="140">
        <v>0</v>
      </c>
      <c r="Q69" s="140">
        <v>0</v>
      </c>
      <c r="R69" s="140">
        <v>0</v>
      </c>
      <c r="S69" s="140">
        <v>0</v>
      </c>
      <c r="T69" s="140">
        <v>0</v>
      </c>
      <c r="U69" s="140">
        <v>0</v>
      </c>
      <c r="V69" s="140">
        <v>0</v>
      </c>
    </row>
    <row r="70" spans="1:22" ht="14.25" x14ac:dyDescent="0.4">
      <c r="A70" s="42" t="s">
        <v>99</v>
      </c>
      <c r="B70" s="43" t="s">
        <v>25</v>
      </c>
      <c r="C70" s="44" t="s">
        <v>165</v>
      </c>
      <c r="D70" s="45" t="s">
        <v>166</v>
      </c>
      <c r="E70" s="57" t="s">
        <v>154</v>
      </c>
      <c r="F70" s="47" t="s">
        <v>28</v>
      </c>
      <c r="G70" s="48">
        <v>1.919</v>
      </c>
      <c r="H70" s="49"/>
      <c r="I70" s="50">
        <v>43490</v>
      </c>
      <c r="J70" s="50">
        <v>50294</v>
      </c>
      <c r="K70" s="145">
        <v>1.919</v>
      </c>
      <c r="L70" s="47">
        <v>1.919</v>
      </c>
      <c r="M70" s="47">
        <v>1.919</v>
      </c>
      <c r="N70" s="47">
        <v>1.919</v>
      </c>
      <c r="O70" s="47">
        <v>1.919</v>
      </c>
      <c r="P70" s="47">
        <v>1.919</v>
      </c>
      <c r="Q70" s="47">
        <v>1.919</v>
      </c>
      <c r="R70" s="47">
        <v>1.919</v>
      </c>
      <c r="S70" s="47">
        <v>1.919</v>
      </c>
      <c r="T70" s="47">
        <v>1.919</v>
      </c>
      <c r="U70" s="47">
        <v>1.919</v>
      </c>
      <c r="V70" s="47">
        <v>1.919</v>
      </c>
    </row>
    <row r="71" spans="1:22" ht="14.25" x14ac:dyDescent="0.4">
      <c r="A71" s="42" t="s">
        <v>99</v>
      </c>
      <c r="B71" s="43" t="s">
        <v>25</v>
      </c>
      <c r="C71" s="44" t="s">
        <v>165</v>
      </c>
      <c r="D71" s="45" t="s">
        <v>167</v>
      </c>
      <c r="E71" s="57" t="s">
        <v>154</v>
      </c>
      <c r="F71" s="47" t="s">
        <v>28</v>
      </c>
      <c r="G71" s="48">
        <v>1.92</v>
      </c>
      <c r="H71" s="49"/>
      <c r="I71" s="50">
        <v>43564</v>
      </c>
      <c r="J71" s="50">
        <v>50294</v>
      </c>
      <c r="K71" s="145">
        <v>1.92</v>
      </c>
      <c r="L71" s="47">
        <v>1.92</v>
      </c>
      <c r="M71" s="47">
        <v>1.92</v>
      </c>
      <c r="N71" s="47">
        <v>1.92</v>
      </c>
      <c r="O71" s="47">
        <v>1.92</v>
      </c>
      <c r="P71" s="47">
        <v>1.92</v>
      </c>
      <c r="Q71" s="47">
        <v>1.92</v>
      </c>
      <c r="R71" s="47">
        <v>1.92</v>
      </c>
      <c r="S71" s="47">
        <v>1.92</v>
      </c>
      <c r="T71" s="47">
        <v>1.92</v>
      </c>
      <c r="U71" s="47">
        <v>1.92</v>
      </c>
      <c r="V71" s="47">
        <v>1.92</v>
      </c>
    </row>
    <row r="72" spans="1:22" ht="14.25" x14ac:dyDescent="0.4">
      <c r="A72" s="42" t="s">
        <v>99</v>
      </c>
      <c r="B72" s="43" t="s">
        <v>25</v>
      </c>
      <c r="C72" s="44" t="s">
        <v>165</v>
      </c>
      <c r="D72" s="45" t="s">
        <v>168</v>
      </c>
      <c r="E72" s="57" t="s">
        <v>154</v>
      </c>
      <c r="F72" s="47" t="s">
        <v>28</v>
      </c>
      <c r="G72" s="48">
        <v>1.28</v>
      </c>
      <c r="H72" s="49"/>
      <c r="I72" s="50">
        <v>43910</v>
      </c>
      <c r="J72" s="50">
        <v>50843</v>
      </c>
      <c r="K72" s="145">
        <v>1.28</v>
      </c>
      <c r="L72" s="47">
        <v>1.28</v>
      </c>
      <c r="M72" s="47">
        <v>1.28</v>
      </c>
      <c r="N72" s="47">
        <v>1.28</v>
      </c>
      <c r="O72" s="47">
        <v>1.28</v>
      </c>
      <c r="P72" s="47">
        <v>1.28</v>
      </c>
      <c r="Q72" s="47">
        <v>1.28</v>
      </c>
      <c r="R72" s="47">
        <v>1.28</v>
      </c>
      <c r="S72" s="47">
        <v>1.28</v>
      </c>
      <c r="T72" s="47">
        <v>1.28</v>
      </c>
      <c r="U72" s="47">
        <v>1.28</v>
      </c>
      <c r="V72" s="47">
        <v>1.28</v>
      </c>
    </row>
    <row r="73" spans="1:22" ht="38.25" x14ac:dyDescent="0.4">
      <c r="A73" s="42" t="s">
        <v>99</v>
      </c>
      <c r="B73" s="43" t="s">
        <v>25</v>
      </c>
      <c r="C73" s="64" t="s">
        <v>169</v>
      </c>
      <c r="D73" s="45" t="s">
        <v>170</v>
      </c>
      <c r="E73" s="57" t="s">
        <v>154</v>
      </c>
      <c r="F73" s="47" t="s">
        <v>28</v>
      </c>
      <c r="G73" s="48">
        <v>1.28</v>
      </c>
      <c r="H73" s="49"/>
      <c r="I73" s="63">
        <v>44105</v>
      </c>
      <c r="J73" s="50">
        <v>50843</v>
      </c>
      <c r="K73" s="145">
        <v>1.28</v>
      </c>
      <c r="L73" s="47">
        <v>1.28</v>
      </c>
      <c r="M73" s="47">
        <v>1.28</v>
      </c>
      <c r="N73" s="47">
        <v>1.28</v>
      </c>
      <c r="O73" s="47">
        <v>1.28</v>
      </c>
      <c r="P73" s="47">
        <v>1.28</v>
      </c>
      <c r="Q73" s="47">
        <v>1.28</v>
      </c>
      <c r="R73" s="47">
        <v>1.28</v>
      </c>
      <c r="S73" s="47">
        <v>1.28</v>
      </c>
      <c r="T73" s="47">
        <v>1.28</v>
      </c>
      <c r="U73" s="47">
        <v>1.28</v>
      </c>
      <c r="V73" s="47">
        <v>1.28</v>
      </c>
    </row>
    <row r="74" spans="1:22" ht="14.25" x14ac:dyDescent="0.4">
      <c r="A74" s="42" t="s">
        <v>99</v>
      </c>
      <c r="B74" s="43" t="s">
        <v>25</v>
      </c>
      <c r="C74" s="44" t="s">
        <v>165</v>
      </c>
      <c r="D74" s="45" t="s">
        <v>171</v>
      </c>
      <c r="E74" s="57" t="s">
        <v>154</v>
      </c>
      <c r="F74" s="47" t="s">
        <v>28</v>
      </c>
      <c r="G74" s="48">
        <v>0</v>
      </c>
      <c r="H74" s="49"/>
      <c r="I74" s="50">
        <v>44085</v>
      </c>
      <c r="J74" s="50">
        <v>50843</v>
      </c>
      <c r="K74" s="145">
        <v>1.28</v>
      </c>
      <c r="L74" s="47">
        <v>1.28</v>
      </c>
      <c r="M74" s="47">
        <v>1.28</v>
      </c>
      <c r="N74" s="47">
        <v>1.28</v>
      </c>
      <c r="O74" s="47">
        <v>1.28</v>
      </c>
      <c r="P74" s="47">
        <v>1.28</v>
      </c>
      <c r="Q74" s="47">
        <v>1.28</v>
      </c>
      <c r="R74" s="47">
        <v>1.28</v>
      </c>
      <c r="S74" s="47">
        <v>1.28</v>
      </c>
      <c r="T74" s="47">
        <v>1.28</v>
      </c>
      <c r="U74" s="47">
        <v>1.28</v>
      </c>
      <c r="V74" s="47">
        <v>1.28</v>
      </c>
    </row>
    <row r="75" spans="1:22" ht="14.25" x14ac:dyDescent="0.4">
      <c r="A75" s="42" t="s">
        <v>99</v>
      </c>
      <c r="B75" s="43" t="s">
        <v>25</v>
      </c>
      <c r="C75" s="44" t="s">
        <v>165</v>
      </c>
      <c r="D75" s="45" t="s">
        <v>172</v>
      </c>
      <c r="E75" s="57" t="s">
        <v>154</v>
      </c>
      <c r="F75" s="47" t="s">
        <v>28</v>
      </c>
      <c r="G75" s="48">
        <v>0</v>
      </c>
      <c r="H75" s="49"/>
      <c r="I75" s="50">
        <v>44177</v>
      </c>
      <c r="J75" s="50">
        <v>50843</v>
      </c>
      <c r="K75" s="145">
        <v>1.28</v>
      </c>
      <c r="L75" s="47">
        <v>1.28</v>
      </c>
      <c r="M75" s="47">
        <v>1.28</v>
      </c>
      <c r="N75" s="47">
        <v>1.28</v>
      </c>
      <c r="O75" s="47">
        <v>1.28</v>
      </c>
      <c r="P75" s="47">
        <v>1.28</v>
      </c>
      <c r="Q75" s="47">
        <v>1.28</v>
      </c>
      <c r="R75" s="47">
        <v>1.28</v>
      </c>
      <c r="S75" s="47">
        <v>1.28</v>
      </c>
      <c r="T75" s="47">
        <v>1.28</v>
      </c>
      <c r="U75" s="47">
        <v>1.28</v>
      </c>
      <c r="V75" s="47">
        <v>1.28</v>
      </c>
    </row>
    <row r="76" spans="1:22" ht="14.25" x14ac:dyDescent="0.4">
      <c r="A76" s="42" t="s">
        <v>99</v>
      </c>
      <c r="B76" s="43" t="s">
        <v>25</v>
      </c>
      <c r="C76" s="44" t="s">
        <v>165</v>
      </c>
      <c r="D76" s="45" t="s">
        <v>173</v>
      </c>
      <c r="E76" s="57" t="s">
        <v>154</v>
      </c>
      <c r="F76" s="47" t="s">
        <v>28</v>
      </c>
      <c r="G76" s="48">
        <v>0</v>
      </c>
      <c r="H76" s="49"/>
      <c r="I76" s="50">
        <v>44196</v>
      </c>
      <c r="J76" s="50">
        <v>50770</v>
      </c>
      <c r="K76" s="145">
        <v>1.28</v>
      </c>
      <c r="L76" s="47">
        <v>1.28</v>
      </c>
      <c r="M76" s="47">
        <v>1.28</v>
      </c>
      <c r="N76" s="47">
        <v>1.28</v>
      </c>
      <c r="O76" s="47">
        <v>1.28</v>
      </c>
      <c r="P76" s="47">
        <v>1.28</v>
      </c>
      <c r="Q76" s="47">
        <v>1.28</v>
      </c>
      <c r="R76" s="47">
        <v>1.28</v>
      </c>
      <c r="S76" s="47">
        <v>1.28</v>
      </c>
      <c r="T76" s="47">
        <v>1.28</v>
      </c>
      <c r="U76" s="47">
        <v>1.28</v>
      </c>
      <c r="V76" s="47">
        <v>1.28</v>
      </c>
    </row>
    <row r="77" spans="1:22" ht="14.25" x14ac:dyDescent="0.4">
      <c r="A77" s="42" t="s">
        <v>99</v>
      </c>
      <c r="B77" s="43" t="s">
        <v>25</v>
      </c>
      <c r="C77" s="44" t="s">
        <v>165</v>
      </c>
      <c r="D77" s="45" t="s">
        <v>174</v>
      </c>
      <c r="E77" s="57" t="s">
        <v>154</v>
      </c>
      <c r="F77" s="47" t="s">
        <v>28</v>
      </c>
      <c r="G77" s="48">
        <v>0</v>
      </c>
      <c r="H77" s="49"/>
      <c r="I77" s="50">
        <v>44196</v>
      </c>
      <c r="J77" s="50">
        <v>50770</v>
      </c>
      <c r="K77" s="145">
        <v>1.28</v>
      </c>
      <c r="L77" s="47">
        <v>1.28</v>
      </c>
      <c r="M77" s="47">
        <v>1.28</v>
      </c>
      <c r="N77" s="47">
        <v>1.28</v>
      </c>
      <c r="O77" s="47">
        <v>1.28</v>
      </c>
      <c r="P77" s="47">
        <v>1.28</v>
      </c>
      <c r="Q77" s="47">
        <v>1.28</v>
      </c>
      <c r="R77" s="47">
        <v>1.28</v>
      </c>
      <c r="S77" s="47">
        <v>1.28</v>
      </c>
      <c r="T77" s="47">
        <v>1.28</v>
      </c>
      <c r="U77" s="47">
        <v>1.28</v>
      </c>
      <c r="V77" s="47">
        <v>1.28</v>
      </c>
    </row>
    <row r="78" spans="1:22" ht="25.5" x14ac:dyDescent="0.4">
      <c r="A78" s="42" t="s">
        <v>99</v>
      </c>
      <c r="B78" s="43" t="s">
        <v>25</v>
      </c>
      <c r="C78" s="44" t="s">
        <v>175</v>
      </c>
      <c r="D78" s="45" t="s">
        <v>176</v>
      </c>
      <c r="E78" s="54" t="s">
        <v>177</v>
      </c>
      <c r="F78" s="47" t="s">
        <v>28</v>
      </c>
      <c r="G78" s="48">
        <v>5</v>
      </c>
      <c r="H78" s="49"/>
      <c r="I78" s="50">
        <v>43101</v>
      </c>
      <c r="J78" s="53">
        <v>44561</v>
      </c>
      <c r="K78" s="145">
        <v>5</v>
      </c>
      <c r="L78" s="47">
        <v>5</v>
      </c>
      <c r="M78" s="47">
        <v>5</v>
      </c>
      <c r="N78" s="47">
        <v>5</v>
      </c>
      <c r="O78" s="47">
        <v>5</v>
      </c>
      <c r="P78" s="47">
        <v>5</v>
      </c>
      <c r="Q78" s="47">
        <v>5</v>
      </c>
      <c r="R78" s="47">
        <v>5</v>
      </c>
      <c r="S78" s="47">
        <v>5</v>
      </c>
      <c r="T78" s="47">
        <v>5</v>
      </c>
      <c r="U78" s="47">
        <v>5</v>
      </c>
      <c r="V78" s="47">
        <v>5</v>
      </c>
    </row>
    <row r="79" spans="1:22" ht="51" x14ac:dyDescent="0.4">
      <c r="A79" s="42" t="s">
        <v>99</v>
      </c>
      <c r="B79" s="43" t="s">
        <v>25</v>
      </c>
      <c r="C79" s="55" t="s">
        <v>178</v>
      </c>
      <c r="D79" s="45" t="s">
        <v>179</v>
      </c>
      <c r="E79" s="57" t="s">
        <v>154</v>
      </c>
      <c r="F79" s="47" t="s">
        <v>28</v>
      </c>
      <c r="G79" s="48">
        <v>0.99</v>
      </c>
      <c r="H79" s="49"/>
      <c r="I79" s="50">
        <v>43413</v>
      </c>
      <c r="J79" s="53">
        <v>44873</v>
      </c>
      <c r="K79" s="145">
        <v>0.99</v>
      </c>
      <c r="L79" s="47">
        <v>0.99</v>
      </c>
      <c r="M79" s="47">
        <v>0.99</v>
      </c>
      <c r="N79" s="47">
        <v>0.99</v>
      </c>
      <c r="O79" s="47">
        <v>0.99</v>
      </c>
      <c r="P79" s="47">
        <v>0.99</v>
      </c>
      <c r="Q79" s="47">
        <v>0.99</v>
      </c>
      <c r="R79" s="47">
        <v>0.99</v>
      </c>
      <c r="S79" s="47">
        <v>0.99</v>
      </c>
      <c r="T79" s="47">
        <v>0.99</v>
      </c>
      <c r="U79" s="47">
        <v>0.99</v>
      </c>
      <c r="V79" s="47">
        <v>0.99</v>
      </c>
    </row>
    <row r="80" spans="1:22" ht="63.75" x14ac:dyDescent="0.4">
      <c r="A80" s="42" t="s">
        <v>180</v>
      </c>
      <c r="B80" s="43" t="s">
        <v>25</v>
      </c>
      <c r="C80" s="55" t="s">
        <v>181</v>
      </c>
      <c r="D80" s="45" t="s">
        <v>182</v>
      </c>
      <c r="E80" s="57" t="s">
        <v>154</v>
      </c>
      <c r="F80" s="47" t="s">
        <v>51</v>
      </c>
      <c r="G80" s="48">
        <v>0</v>
      </c>
      <c r="H80" s="49"/>
      <c r="I80" s="50">
        <v>44193</v>
      </c>
      <c r="J80" s="56">
        <v>45653</v>
      </c>
      <c r="K80" s="145">
        <v>1</v>
      </c>
      <c r="L80" s="47">
        <v>1</v>
      </c>
      <c r="M80" s="47">
        <v>1</v>
      </c>
      <c r="N80" s="47">
        <v>1</v>
      </c>
      <c r="O80" s="47">
        <v>1</v>
      </c>
      <c r="P80" s="47">
        <v>1</v>
      </c>
      <c r="Q80" s="47">
        <v>1</v>
      </c>
      <c r="R80" s="47">
        <v>1</v>
      </c>
      <c r="S80" s="47">
        <v>1</v>
      </c>
      <c r="T80" s="47">
        <v>1</v>
      </c>
      <c r="U80" s="47">
        <v>1</v>
      </c>
      <c r="V80" s="47">
        <v>1</v>
      </c>
    </row>
    <row r="81" spans="1:22" ht="51" x14ac:dyDescent="0.4">
      <c r="A81" s="42" t="s">
        <v>99</v>
      </c>
      <c r="B81" s="43" t="s">
        <v>25</v>
      </c>
      <c r="C81" s="55" t="s">
        <v>178</v>
      </c>
      <c r="D81" s="45" t="s">
        <v>183</v>
      </c>
      <c r="E81" s="57" t="s">
        <v>154</v>
      </c>
      <c r="F81" s="47" t="s">
        <v>28</v>
      </c>
      <c r="G81" s="48">
        <v>0.97</v>
      </c>
      <c r="H81" s="49"/>
      <c r="I81" s="50">
        <v>43807</v>
      </c>
      <c r="J81" s="56">
        <v>45267</v>
      </c>
      <c r="K81" s="145">
        <v>0.97</v>
      </c>
      <c r="L81" s="47">
        <v>0.97</v>
      </c>
      <c r="M81" s="47">
        <v>0.97</v>
      </c>
      <c r="N81" s="47">
        <v>0.97</v>
      </c>
      <c r="O81" s="47">
        <v>0.97</v>
      </c>
      <c r="P81" s="47">
        <v>0.97</v>
      </c>
      <c r="Q81" s="47">
        <v>0.97</v>
      </c>
      <c r="R81" s="47">
        <v>0.97</v>
      </c>
      <c r="S81" s="47">
        <v>0.97</v>
      </c>
      <c r="T81" s="47">
        <v>0.97</v>
      </c>
      <c r="U81" s="47">
        <v>0.97</v>
      </c>
      <c r="V81" s="47">
        <v>0.97</v>
      </c>
    </row>
    <row r="82" spans="1:22" ht="14.25" x14ac:dyDescent="0.4">
      <c r="A82" s="42" t="s">
        <v>99</v>
      </c>
      <c r="B82" s="43" t="s">
        <v>25</v>
      </c>
      <c r="C82" s="44" t="s">
        <v>184</v>
      </c>
      <c r="D82" s="45" t="s">
        <v>185</v>
      </c>
      <c r="E82" s="57" t="s">
        <v>154</v>
      </c>
      <c r="F82" s="47" t="s">
        <v>28</v>
      </c>
      <c r="G82" s="48">
        <v>0</v>
      </c>
      <c r="H82" s="49"/>
      <c r="I82" s="50">
        <v>44193</v>
      </c>
      <c r="J82" s="56">
        <v>45653</v>
      </c>
      <c r="K82" s="145">
        <v>1</v>
      </c>
      <c r="L82" s="47">
        <v>1</v>
      </c>
      <c r="M82" s="47">
        <v>1</v>
      </c>
      <c r="N82" s="47">
        <v>1</v>
      </c>
      <c r="O82" s="47">
        <v>1</v>
      </c>
      <c r="P82" s="47">
        <v>1</v>
      </c>
      <c r="Q82" s="47">
        <v>1</v>
      </c>
      <c r="R82" s="47">
        <v>1</v>
      </c>
      <c r="S82" s="47">
        <v>1</v>
      </c>
      <c r="T82" s="47">
        <v>1</v>
      </c>
      <c r="U82" s="47">
        <v>1</v>
      </c>
      <c r="V82" s="47">
        <v>1</v>
      </c>
    </row>
    <row r="83" spans="1:22" ht="51" x14ac:dyDescent="0.4">
      <c r="A83" s="42" t="s">
        <v>180</v>
      </c>
      <c r="B83" s="43" t="s">
        <v>25</v>
      </c>
      <c r="C83" s="55" t="s">
        <v>178</v>
      </c>
      <c r="D83" s="45" t="s">
        <v>186</v>
      </c>
      <c r="E83" s="57" t="s">
        <v>154</v>
      </c>
      <c r="F83" s="47" t="s">
        <v>51</v>
      </c>
      <c r="G83" s="48">
        <v>0.96099999999999997</v>
      </c>
      <c r="H83" s="49"/>
      <c r="I83" s="50">
        <v>43826</v>
      </c>
      <c r="J83" s="56">
        <v>45286</v>
      </c>
      <c r="K83" s="145">
        <v>0.96</v>
      </c>
      <c r="L83" s="47">
        <v>0.96</v>
      </c>
      <c r="M83" s="47">
        <v>0.96</v>
      </c>
      <c r="N83" s="47">
        <v>0.96</v>
      </c>
      <c r="O83" s="47">
        <v>0.96</v>
      </c>
      <c r="P83" s="47">
        <v>0.96</v>
      </c>
      <c r="Q83" s="47">
        <v>0.96</v>
      </c>
      <c r="R83" s="47">
        <v>0.96</v>
      </c>
      <c r="S83" s="47">
        <v>0.96</v>
      </c>
      <c r="T83" s="47">
        <v>0.96</v>
      </c>
      <c r="U83" s="47">
        <v>0.96</v>
      </c>
      <c r="V83" s="47">
        <v>0.96</v>
      </c>
    </row>
    <row r="84" spans="1:22" ht="51" x14ac:dyDescent="0.4">
      <c r="A84" s="42" t="s">
        <v>99</v>
      </c>
      <c r="B84" s="43" t="s">
        <v>25</v>
      </c>
      <c r="C84" s="55" t="s">
        <v>178</v>
      </c>
      <c r="D84" s="45" t="s">
        <v>187</v>
      </c>
      <c r="E84" s="57" t="s">
        <v>154</v>
      </c>
      <c r="F84" s="47" t="s">
        <v>28</v>
      </c>
      <c r="G84" s="48">
        <v>0.83</v>
      </c>
      <c r="H84" s="49"/>
      <c r="I84" s="50">
        <v>43720</v>
      </c>
      <c r="J84" s="56">
        <v>45180</v>
      </c>
      <c r="K84" s="145">
        <v>0.83</v>
      </c>
      <c r="L84" s="47">
        <v>0.83</v>
      </c>
      <c r="M84" s="47">
        <v>0.83</v>
      </c>
      <c r="N84" s="47">
        <v>0.83</v>
      </c>
      <c r="O84" s="47">
        <v>0.83</v>
      </c>
      <c r="P84" s="47">
        <v>0.83</v>
      </c>
      <c r="Q84" s="47">
        <v>0.83</v>
      </c>
      <c r="R84" s="47">
        <v>0.83</v>
      </c>
      <c r="S84" s="47">
        <v>0.83</v>
      </c>
      <c r="T84" s="47">
        <v>0.83</v>
      </c>
      <c r="U84" s="47">
        <v>0.83</v>
      </c>
      <c r="V84" s="47">
        <v>0.83</v>
      </c>
    </row>
    <row r="85" spans="1:22" ht="51" x14ac:dyDescent="0.4">
      <c r="A85" s="42" t="s">
        <v>99</v>
      </c>
      <c r="B85" s="43" t="s">
        <v>25</v>
      </c>
      <c r="C85" s="55" t="s">
        <v>178</v>
      </c>
      <c r="D85" s="45" t="s">
        <v>188</v>
      </c>
      <c r="E85" s="57" t="s">
        <v>154</v>
      </c>
      <c r="F85" s="47" t="s">
        <v>28</v>
      </c>
      <c r="G85" s="48">
        <v>0.95199999999999996</v>
      </c>
      <c r="H85" s="49"/>
      <c r="I85" s="50">
        <v>43826</v>
      </c>
      <c r="J85" s="56">
        <v>45286</v>
      </c>
      <c r="K85" s="145">
        <v>0.95</v>
      </c>
      <c r="L85" s="47">
        <v>0.95</v>
      </c>
      <c r="M85" s="47">
        <v>0.95</v>
      </c>
      <c r="N85" s="47">
        <v>0.95</v>
      </c>
      <c r="O85" s="47">
        <v>0.95</v>
      </c>
      <c r="P85" s="47">
        <v>0.95</v>
      </c>
      <c r="Q85" s="47">
        <v>0.95</v>
      </c>
      <c r="R85" s="47">
        <v>0.95</v>
      </c>
      <c r="S85" s="47">
        <v>0.95</v>
      </c>
      <c r="T85" s="47">
        <v>0.95</v>
      </c>
      <c r="U85" s="47">
        <v>0.95</v>
      </c>
      <c r="V85" s="47">
        <v>0.95</v>
      </c>
    </row>
    <row r="86" spans="1:22" ht="63.75" x14ac:dyDescent="0.4">
      <c r="A86" s="42" t="s">
        <v>180</v>
      </c>
      <c r="B86" s="43" t="s">
        <v>25</v>
      </c>
      <c r="C86" s="55" t="s">
        <v>189</v>
      </c>
      <c r="D86" s="45" t="s">
        <v>190</v>
      </c>
      <c r="E86" s="57" t="s">
        <v>154</v>
      </c>
      <c r="F86" s="47" t="s">
        <v>51</v>
      </c>
      <c r="G86" s="48">
        <v>0</v>
      </c>
      <c r="H86" s="49"/>
      <c r="I86" s="50">
        <v>44193</v>
      </c>
      <c r="J86" s="53">
        <v>45653</v>
      </c>
      <c r="K86" s="145">
        <v>1</v>
      </c>
      <c r="L86" s="47">
        <v>1</v>
      </c>
      <c r="M86" s="47">
        <v>1</v>
      </c>
      <c r="N86" s="47">
        <v>1</v>
      </c>
      <c r="O86" s="47">
        <v>1</v>
      </c>
      <c r="P86" s="47">
        <v>1</v>
      </c>
      <c r="Q86" s="47">
        <v>1</v>
      </c>
      <c r="R86" s="47">
        <v>1</v>
      </c>
      <c r="S86" s="47">
        <v>1</v>
      </c>
      <c r="T86" s="47">
        <v>1</v>
      </c>
      <c r="U86" s="47">
        <v>1</v>
      </c>
      <c r="V86" s="47">
        <v>1</v>
      </c>
    </row>
    <row r="87" spans="1:22" ht="51" x14ac:dyDescent="0.4">
      <c r="A87" s="42" t="s">
        <v>99</v>
      </c>
      <c r="B87" s="43" t="s">
        <v>25</v>
      </c>
      <c r="C87" s="55" t="s">
        <v>178</v>
      </c>
      <c r="D87" s="45" t="s">
        <v>191</v>
      </c>
      <c r="E87" s="57" t="s">
        <v>154</v>
      </c>
      <c r="F87" s="47" t="s">
        <v>28</v>
      </c>
      <c r="G87" s="48">
        <v>0.98</v>
      </c>
      <c r="H87" s="49"/>
      <c r="I87" s="50">
        <v>43949</v>
      </c>
      <c r="J87" s="53">
        <v>45409</v>
      </c>
      <c r="K87" s="145">
        <v>0.98</v>
      </c>
      <c r="L87" s="47">
        <v>0.98</v>
      </c>
      <c r="M87" s="47">
        <v>0.98</v>
      </c>
      <c r="N87" s="47">
        <v>0.98</v>
      </c>
      <c r="O87" s="47">
        <v>0.98</v>
      </c>
      <c r="P87" s="47">
        <v>0.98</v>
      </c>
      <c r="Q87" s="47">
        <v>0.98</v>
      </c>
      <c r="R87" s="47">
        <v>0.98</v>
      </c>
      <c r="S87" s="47">
        <v>0.98</v>
      </c>
      <c r="T87" s="47">
        <v>0.98</v>
      </c>
      <c r="U87" s="47">
        <v>0.98</v>
      </c>
      <c r="V87" s="47">
        <v>0.98</v>
      </c>
    </row>
    <row r="88" spans="1:22" ht="38.25" x14ac:dyDescent="0.4">
      <c r="A88" s="42" t="s">
        <v>99</v>
      </c>
      <c r="B88" s="43" t="s">
        <v>25</v>
      </c>
      <c r="C88" s="64" t="s">
        <v>192</v>
      </c>
      <c r="D88" s="45" t="s">
        <v>193</v>
      </c>
      <c r="E88" s="57" t="s">
        <v>154</v>
      </c>
      <c r="F88" s="47" t="s">
        <v>28</v>
      </c>
      <c r="G88" s="65">
        <v>1</v>
      </c>
      <c r="H88" s="49"/>
      <c r="I88" s="50">
        <v>43334</v>
      </c>
      <c r="J88" s="53">
        <v>45525</v>
      </c>
      <c r="K88" s="146">
        <v>1</v>
      </c>
      <c r="L88" s="140">
        <v>1</v>
      </c>
      <c r="M88" s="140">
        <v>1</v>
      </c>
      <c r="N88" s="140">
        <v>1</v>
      </c>
      <c r="O88" s="140">
        <v>1</v>
      </c>
      <c r="P88" s="140">
        <v>1</v>
      </c>
      <c r="Q88" s="140">
        <v>1</v>
      </c>
      <c r="R88" s="140">
        <v>1</v>
      </c>
      <c r="S88" s="140">
        <v>1</v>
      </c>
      <c r="T88" s="140">
        <v>1</v>
      </c>
      <c r="U88" s="140">
        <v>1</v>
      </c>
      <c r="V88" s="140">
        <v>1</v>
      </c>
    </row>
    <row r="89" spans="1:22" ht="102" x14ac:dyDescent="0.4">
      <c r="A89" s="42" t="s">
        <v>180</v>
      </c>
      <c r="B89" s="43" t="s">
        <v>25</v>
      </c>
      <c r="C89" s="142" t="s">
        <v>194</v>
      </c>
      <c r="D89" s="45" t="s">
        <v>195</v>
      </c>
      <c r="E89" s="57" t="s">
        <v>154</v>
      </c>
      <c r="F89" s="47" t="s">
        <v>51</v>
      </c>
      <c r="G89" s="65">
        <v>1</v>
      </c>
      <c r="H89" s="49"/>
      <c r="I89" s="50">
        <v>44102</v>
      </c>
      <c r="J89" s="53">
        <v>45562</v>
      </c>
      <c r="K89" s="145">
        <v>1</v>
      </c>
      <c r="L89" s="47">
        <v>1</v>
      </c>
      <c r="M89" s="47">
        <v>1</v>
      </c>
      <c r="N89" s="47">
        <v>1</v>
      </c>
      <c r="O89" s="47">
        <v>1</v>
      </c>
      <c r="P89" s="47">
        <v>1</v>
      </c>
      <c r="Q89" s="47">
        <v>1</v>
      </c>
      <c r="R89" s="47">
        <v>1</v>
      </c>
      <c r="S89" s="47">
        <v>1</v>
      </c>
      <c r="T89" s="47">
        <v>1</v>
      </c>
      <c r="U89" s="47">
        <v>1</v>
      </c>
      <c r="V89" s="47">
        <v>1</v>
      </c>
    </row>
    <row r="90" spans="1:22" ht="51" x14ac:dyDescent="0.4">
      <c r="A90" s="42" t="s">
        <v>99</v>
      </c>
      <c r="B90" s="43" t="s">
        <v>25</v>
      </c>
      <c r="C90" s="55" t="s">
        <v>178</v>
      </c>
      <c r="D90" s="45" t="s">
        <v>196</v>
      </c>
      <c r="E90" s="57" t="s">
        <v>154</v>
      </c>
      <c r="F90" s="47" t="s">
        <v>28</v>
      </c>
      <c r="G90" s="48">
        <v>0.98399999999999999</v>
      </c>
      <c r="H90" s="49"/>
      <c r="I90" s="63">
        <v>43515</v>
      </c>
      <c r="J90" s="51">
        <v>45323</v>
      </c>
      <c r="K90" s="145">
        <v>0.98399999999999999</v>
      </c>
      <c r="L90" s="47">
        <v>0.98399999999999999</v>
      </c>
      <c r="M90" s="47">
        <v>0.98399999999999999</v>
      </c>
      <c r="N90" s="47">
        <v>0.98399999999999999</v>
      </c>
      <c r="O90" s="47">
        <v>0.98399999999999999</v>
      </c>
      <c r="P90" s="47">
        <v>0.98399999999999999</v>
      </c>
      <c r="Q90" s="47">
        <v>0.98399999999999999</v>
      </c>
      <c r="R90" s="47">
        <v>0.98399999999999999</v>
      </c>
      <c r="S90" s="47">
        <v>0.98399999999999999</v>
      </c>
      <c r="T90" s="47">
        <v>0.98399999999999999</v>
      </c>
      <c r="U90" s="47">
        <v>0.98399999999999999</v>
      </c>
      <c r="V90" s="47">
        <v>0.98399999999999999</v>
      </c>
    </row>
    <row r="91" spans="1:22" ht="51" x14ac:dyDescent="0.4">
      <c r="A91" s="42" t="s">
        <v>99</v>
      </c>
      <c r="B91" s="43" t="s">
        <v>25</v>
      </c>
      <c r="C91" s="55" t="s">
        <v>178</v>
      </c>
      <c r="D91" s="45" t="s">
        <v>197</v>
      </c>
      <c r="E91" s="57" t="s">
        <v>154</v>
      </c>
      <c r="F91" s="47" t="s">
        <v>28</v>
      </c>
      <c r="G91" s="48">
        <v>0.95</v>
      </c>
      <c r="H91" s="49"/>
      <c r="I91" s="66">
        <v>43707</v>
      </c>
      <c r="J91" s="53">
        <v>45533</v>
      </c>
      <c r="K91" s="145">
        <v>0.95</v>
      </c>
      <c r="L91" s="47">
        <v>0.95</v>
      </c>
      <c r="M91" s="47">
        <v>0.95</v>
      </c>
      <c r="N91" s="47">
        <v>0.95</v>
      </c>
      <c r="O91" s="47">
        <v>0.95</v>
      </c>
      <c r="P91" s="47">
        <v>0.95</v>
      </c>
      <c r="Q91" s="47">
        <v>0.95</v>
      </c>
      <c r="R91" s="47">
        <v>0.95</v>
      </c>
      <c r="S91" s="47">
        <v>0.95</v>
      </c>
      <c r="T91" s="47">
        <v>0.95</v>
      </c>
      <c r="U91" s="47">
        <v>0.95</v>
      </c>
      <c r="V91" s="47">
        <v>0.95</v>
      </c>
    </row>
    <row r="92" spans="1:22" ht="178.5" x14ac:dyDescent="0.4">
      <c r="A92" s="42" t="s">
        <v>99</v>
      </c>
      <c r="B92" s="43" t="s">
        <v>25</v>
      </c>
      <c r="C92" s="64" t="s">
        <v>198</v>
      </c>
      <c r="D92" s="45" t="s">
        <v>199</v>
      </c>
      <c r="E92" s="57" t="s">
        <v>154</v>
      </c>
      <c r="F92" s="47" t="s">
        <v>28</v>
      </c>
      <c r="G92" s="47">
        <v>0.71</v>
      </c>
      <c r="H92" s="49"/>
      <c r="I92" s="50">
        <v>43907</v>
      </c>
      <c r="J92" s="53">
        <v>45732</v>
      </c>
      <c r="K92" s="145">
        <v>0.71</v>
      </c>
      <c r="L92" s="47">
        <v>0.71</v>
      </c>
      <c r="M92" s="47">
        <v>0.71</v>
      </c>
      <c r="N92" s="47">
        <v>0.71</v>
      </c>
      <c r="O92" s="47">
        <v>0.71</v>
      </c>
      <c r="P92" s="47">
        <v>0.71</v>
      </c>
      <c r="Q92" s="47">
        <v>0.71</v>
      </c>
      <c r="R92" s="47">
        <v>0.71</v>
      </c>
      <c r="S92" s="47">
        <v>0.71</v>
      </c>
      <c r="T92" s="47">
        <v>0.71</v>
      </c>
      <c r="U92" s="47">
        <v>0.71</v>
      </c>
      <c r="V92" s="47">
        <v>0.71</v>
      </c>
    </row>
    <row r="93" spans="1:22" ht="14.25" x14ac:dyDescent="0.4">
      <c r="A93" s="42" t="s">
        <v>99</v>
      </c>
      <c r="B93" s="43" t="s">
        <v>25</v>
      </c>
      <c r="C93" s="44" t="s">
        <v>200</v>
      </c>
      <c r="D93" s="45" t="s">
        <v>201</v>
      </c>
      <c r="E93" s="57" t="s">
        <v>154</v>
      </c>
      <c r="F93" s="47" t="s">
        <v>28</v>
      </c>
      <c r="G93" s="48">
        <v>1</v>
      </c>
      <c r="H93" s="49"/>
      <c r="I93" s="63">
        <v>43420</v>
      </c>
      <c r="J93" s="51">
        <v>44880</v>
      </c>
      <c r="K93" s="145">
        <v>1</v>
      </c>
      <c r="L93" s="47">
        <v>1</v>
      </c>
      <c r="M93" s="47">
        <v>1</v>
      </c>
      <c r="N93" s="47">
        <v>1</v>
      </c>
      <c r="O93" s="47">
        <v>1</v>
      </c>
      <c r="P93" s="47">
        <v>1</v>
      </c>
      <c r="Q93" s="47">
        <v>1</v>
      </c>
      <c r="R93" s="47">
        <v>1</v>
      </c>
      <c r="S93" s="47">
        <v>1</v>
      </c>
      <c r="T93" s="47">
        <v>1</v>
      </c>
      <c r="U93" s="47">
        <v>1</v>
      </c>
      <c r="V93" s="47">
        <v>1</v>
      </c>
    </row>
    <row r="94" spans="1:22" ht="14.25" x14ac:dyDescent="0.4">
      <c r="A94" s="42" t="s">
        <v>99</v>
      </c>
      <c r="B94" s="43" t="s">
        <v>25</v>
      </c>
      <c r="C94" s="44" t="s">
        <v>200</v>
      </c>
      <c r="D94" s="45" t="s">
        <v>202</v>
      </c>
      <c r="E94" s="57" t="s">
        <v>154</v>
      </c>
      <c r="F94" s="47" t="s">
        <v>28</v>
      </c>
      <c r="G94" s="48">
        <v>1</v>
      </c>
      <c r="H94" s="49"/>
      <c r="I94" s="63">
        <v>43525</v>
      </c>
      <c r="J94" s="51">
        <v>44986</v>
      </c>
      <c r="K94" s="145">
        <v>1</v>
      </c>
      <c r="L94" s="47">
        <v>1</v>
      </c>
      <c r="M94" s="47">
        <v>1</v>
      </c>
      <c r="N94" s="47">
        <v>1</v>
      </c>
      <c r="O94" s="47">
        <v>1</v>
      </c>
      <c r="P94" s="47">
        <v>1</v>
      </c>
      <c r="Q94" s="47">
        <v>1</v>
      </c>
      <c r="R94" s="47">
        <v>1</v>
      </c>
      <c r="S94" s="47">
        <v>1</v>
      </c>
      <c r="T94" s="47">
        <v>1</v>
      </c>
      <c r="U94" s="47">
        <v>1</v>
      </c>
      <c r="V94" s="47">
        <v>1</v>
      </c>
    </row>
    <row r="95" spans="1:22" ht="63.75" x14ac:dyDescent="0.4">
      <c r="A95" s="42" t="s">
        <v>180</v>
      </c>
      <c r="B95" s="43" t="s">
        <v>25</v>
      </c>
      <c r="C95" s="142" t="s">
        <v>203</v>
      </c>
      <c r="D95" s="45" t="s">
        <v>204</v>
      </c>
      <c r="E95" s="57" t="s">
        <v>154</v>
      </c>
      <c r="F95" s="47" t="s">
        <v>51</v>
      </c>
      <c r="G95" s="48">
        <v>0</v>
      </c>
      <c r="H95" s="49"/>
      <c r="I95" s="50">
        <v>44193</v>
      </c>
      <c r="J95" s="53">
        <v>45653</v>
      </c>
      <c r="K95" s="145">
        <v>1</v>
      </c>
      <c r="L95" s="47">
        <v>1</v>
      </c>
      <c r="M95" s="47">
        <v>1</v>
      </c>
      <c r="N95" s="47">
        <v>1</v>
      </c>
      <c r="O95" s="47">
        <v>1</v>
      </c>
      <c r="P95" s="47">
        <v>1</v>
      </c>
      <c r="Q95" s="47">
        <v>1</v>
      </c>
      <c r="R95" s="47">
        <v>1</v>
      </c>
      <c r="S95" s="47">
        <v>1</v>
      </c>
      <c r="T95" s="47">
        <v>1</v>
      </c>
      <c r="U95" s="47">
        <v>1</v>
      </c>
      <c r="V95" s="47">
        <v>1</v>
      </c>
    </row>
    <row r="96" spans="1:22" ht="14.25" x14ac:dyDescent="0.4">
      <c r="A96" s="42" t="s">
        <v>180</v>
      </c>
      <c r="B96" s="43" t="s">
        <v>25</v>
      </c>
      <c r="C96" s="44" t="s">
        <v>205</v>
      </c>
      <c r="D96" s="45" t="s">
        <v>206</v>
      </c>
      <c r="E96" s="57" t="s">
        <v>154</v>
      </c>
      <c r="F96" s="47" t="s">
        <v>51</v>
      </c>
      <c r="G96" s="48">
        <v>1.002</v>
      </c>
      <c r="H96" s="49"/>
      <c r="I96" s="50">
        <v>43445</v>
      </c>
      <c r="J96" s="53">
        <v>48944</v>
      </c>
      <c r="K96" s="145">
        <v>1.002</v>
      </c>
      <c r="L96" s="47">
        <v>1.002</v>
      </c>
      <c r="M96" s="47">
        <v>1.002</v>
      </c>
      <c r="N96" s="47">
        <v>1.002</v>
      </c>
      <c r="O96" s="47">
        <v>1.002</v>
      </c>
      <c r="P96" s="47">
        <v>1.002</v>
      </c>
      <c r="Q96" s="47">
        <v>1.002</v>
      </c>
      <c r="R96" s="47">
        <v>1.002</v>
      </c>
      <c r="S96" s="47">
        <v>1.002</v>
      </c>
      <c r="T96" s="47">
        <v>1.002</v>
      </c>
      <c r="U96" s="47">
        <v>1.002</v>
      </c>
      <c r="V96" s="47">
        <v>1.002</v>
      </c>
    </row>
    <row r="97" spans="1:22" ht="14.25" x14ac:dyDescent="0.4">
      <c r="A97" s="42" t="s">
        <v>99</v>
      </c>
      <c r="B97" s="43" t="s">
        <v>25</v>
      </c>
      <c r="C97" s="44" t="s">
        <v>205</v>
      </c>
      <c r="D97" s="45" t="s">
        <v>207</v>
      </c>
      <c r="E97" s="57" t="s">
        <v>154</v>
      </c>
      <c r="F97" s="47" t="s">
        <v>28</v>
      </c>
      <c r="G97" s="48">
        <v>2.9809999999999999</v>
      </c>
      <c r="H97" s="49"/>
      <c r="I97" s="50">
        <v>43159</v>
      </c>
      <c r="J97" s="53">
        <v>48638</v>
      </c>
      <c r="K97" s="145">
        <v>2.9809999999999999</v>
      </c>
      <c r="L97" s="47">
        <v>2.9809999999999999</v>
      </c>
      <c r="M97" s="47">
        <v>2.9809999999999999</v>
      </c>
      <c r="N97" s="47">
        <v>2.9809999999999999</v>
      </c>
      <c r="O97" s="47">
        <v>2.9809999999999999</v>
      </c>
      <c r="P97" s="47">
        <v>2.9809999999999999</v>
      </c>
      <c r="Q97" s="47">
        <v>2.9809999999999999</v>
      </c>
      <c r="R97" s="47">
        <v>2.9809999999999999</v>
      </c>
      <c r="S97" s="47">
        <v>2.9809999999999999</v>
      </c>
      <c r="T97" s="47">
        <v>2.9809999999999999</v>
      </c>
      <c r="U97" s="47">
        <v>2.9809999999999999</v>
      </c>
      <c r="V97" s="47">
        <v>2.9809999999999999</v>
      </c>
    </row>
    <row r="98" spans="1:22" ht="14.25" x14ac:dyDescent="0.4">
      <c r="A98" s="42" t="s">
        <v>180</v>
      </c>
      <c r="B98" s="43" t="s">
        <v>25</v>
      </c>
      <c r="C98" s="44" t="s">
        <v>205</v>
      </c>
      <c r="D98" s="45" t="s">
        <v>208</v>
      </c>
      <c r="E98" s="57" t="s">
        <v>154</v>
      </c>
      <c r="F98" s="47" t="s">
        <v>51</v>
      </c>
      <c r="G98" s="48">
        <v>3.9249999999999998</v>
      </c>
      <c r="H98" s="49"/>
      <c r="I98" s="50">
        <v>43101</v>
      </c>
      <c r="J98" s="53">
        <v>48579</v>
      </c>
      <c r="K98" s="145">
        <v>3.9249999999999998</v>
      </c>
      <c r="L98" s="47">
        <v>3.9249999999999998</v>
      </c>
      <c r="M98" s="47">
        <v>3.9249999999999998</v>
      </c>
      <c r="N98" s="47">
        <v>3.9249999999999998</v>
      </c>
      <c r="O98" s="47">
        <v>3.9249999999999998</v>
      </c>
      <c r="P98" s="47">
        <v>3.9249999999999998</v>
      </c>
      <c r="Q98" s="47">
        <v>3.9249999999999998</v>
      </c>
      <c r="R98" s="47">
        <v>3.9249999999999998</v>
      </c>
      <c r="S98" s="47">
        <v>3.9249999999999998</v>
      </c>
      <c r="T98" s="47">
        <v>3.9249999999999998</v>
      </c>
      <c r="U98" s="47">
        <v>3.9249999999999998</v>
      </c>
      <c r="V98" s="47">
        <v>3.9249999999999998</v>
      </c>
    </row>
    <row r="99" spans="1:22" ht="71.25" x14ac:dyDescent="0.4">
      <c r="A99" s="42" t="s">
        <v>99</v>
      </c>
      <c r="B99" s="43" t="s">
        <v>25</v>
      </c>
      <c r="C99" s="143" t="s">
        <v>209</v>
      </c>
      <c r="D99" s="45" t="s">
        <v>210</v>
      </c>
      <c r="E99" s="57" t="s">
        <v>154</v>
      </c>
      <c r="F99" s="47" t="s">
        <v>28</v>
      </c>
      <c r="G99" s="48">
        <v>1.15405</v>
      </c>
      <c r="H99" s="49"/>
      <c r="I99" s="50">
        <v>43863</v>
      </c>
      <c r="J99" s="144">
        <v>49368</v>
      </c>
      <c r="K99" s="145">
        <v>1.15405</v>
      </c>
      <c r="L99" s="47">
        <v>1.15405</v>
      </c>
      <c r="M99" s="47">
        <v>1.15405</v>
      </c>
      <c r="N99" s="47">
        <v>1.15405</v>
      </c>
      <c r="O99" s="47">
        <v>1.15405</v>
      </c>
      <c r="P99" s="47">
        <v>1.15405</v>
      </c>
      <c r="Q99" s="47">
        <v>1.15405</v>
      </c>
      <c r="R99" s="47">
        <v>1.15405</v>
      </c>
      <c r="S99" s="47">
        <v>1.15405</v>
      </c>
      <c r="T99" s="47">
        <v>1.15405</v>
      </c>
      <c r="U99" s="47">
        <v>1.15405</v>
      </c>
      <c r="V99" s="47">
        <v>1.15405</v>
      </c>
    </row>
    <row r="100" spans="1:22" ht="14.25" x14ac:dyDescent="0.4">
      <c r="A100" s="42" t="s">
        <v>99</v>
      </c>
      <c r="B100" s="43" t="s">
        <v>25</v>
      </c>
      <c r="C100" s="44" t="s">
        <v>205</v>
      </c>
      <c r="D100" s="45" t="s">
        <v>211</v>
      </c>
      <c r="E100" s="57" t="s">
        <v>154</v>
      </c>
      <c r="F100" s="47" t="s">
        <v>28</v>
      </c>
      <c r="G100" s="48">
        <v>3.665</v>
      </c>
      <c r="H100" s="49"/>
      <c r="I100" s="50">
        <v>43101</v>
      </c>
      <c r="J100" s="53">
        <v>48579</v>
      </c>
      <c r="K100" s="145">
        <v>3.665</v>
      </c>
      <c r="L100" s="47">
        <v>3.665</v>
      </c>
      <c r="M100" s="47">
        <v>3.665</v>
      </c>
      <c r="N100" s="47">
        <v>3.665</v>
      </c>
      <c r="O100" s="47">
        <v>3.665</v>
      </c>
      <c r="P100" s="47">
        <v>3.665</v>
      </c>
      <c r="Q100" s="47">
        <v>3.665</v>
      </c>
      <c r="R100" s="47">
        <v>3.665</v>
      </c>
      <c r="S100" s="47">
        <v>3.665</v>
      </c>
      <c r="T100" s="47">
        <v>3.665</v>
      </c>
      <c r="U100" s="47">
        <v>3.665</v>
      </c>
      <c r="V100" s="47">
        <v>3.665</v>
      </c>
    </row>
    <row r="101" spans="1:22" ht="14.25" x14ac:dyDescent="0.4">
      <c r="A101" s="42" t="s">
        <v>99</v>
      </c>
      <c r="B101" s="43" t="s">
        <v>25</v>
      </c>
      <c r="C101" s="44" t="s">
        <v>205</v>
      </c>
      <c r="D101" s="45" t="s">
        <v>212</v>
      </c>
      <c r="E101" s="57" t="s">
        <v>154</v>
      </c>
      <c r="F101" s="47" t="s">
        <v>28</v>
      </c>
      <c r="G101" s="48">
        <v>1.1339999999999999</v>
      </c>
      <c r="H101" s="49"/>
      <c r="I101" s="50">
        <v>43101</v>
      </c>
      <c r="J101" s="53">
        <v>48579</v>
      </c>
      <c r="K101" s="145">
        <v>1.1339999999999999</v>
      </c>
      <c r="L101" s="47">
        <v>1.1339999999999999</v>
      </c>
      <c r="M101" s="47">
        <v>1.1339999999999999</v>
      </c>
      <c r="N101" s="47">
        <v>1.1339999999999999</v>
      </c>
      <c r="O101" s="47">
        <v>1.1339999999999999</v>
      </c>
      <c r="P101" s="47">
        <v>1.1339999999999999</v>
      </c>
      <c r="Q101" s="47">
        <v>1.1339999999999999</v>
      </c>
      <c r="R101" s="47">
        <v>1.1339999999999999</v>
      </c>
      <c r="S101" s="47">
        <v>1.1339999999999999</v>
      </c>
      <c r="T101" s="47">
        <v>1.1339999999999999</v>
      </c>
      <c r="U101" s="47">
        <v>1.1339999999999999</v>
      </c>
      <c r="V101" s="47">
        <v>1.1339999999999999</v>
      </c>
    </row>
    <row r="102" spans="1:22" ht="63.75" x14ac:dyDescent="0.4">
      <c r="A102" s="42" t="s">
        <v>99</v>
      </c>
      <c r="B102" s="43" t="s">
        <v>25</v>
      </c>
      <c r="C102" s="64" t="s">
        <v>213</v>
      </c>
      <c r="D102" s="45" t="s">
        <v>214</v>
      </c>
      <c r="E102" s="57" t="s">
        <v>154</v>
      </c>
      <c r="F102" s="47" t="s">
        <v>28</v>
      </c>
      <c r="G102" s="48">
        <v>1.1399999999999999</v>
      </c>
      <c r="H102" s="49"/>
      <c r="I102" s="50">
        <v>44014</v>
      </c>
      <c r="J102" s="67">
        <v>49521</v>
      </c>
      <c r="K102" s="145">
        <v>1.1419999999999999</v>
      </c>
      <c r="L102" s="47">
        <v>1.1419999999999999</v>
      </c>
      <c r="M102" s="47">
        <v>1.1419999999999999</v>
      </c>
      <c r="N102" s="47">
        <v>1.1419999999999999</v>
      </c>
      <c r="O102" s="47">
        <v>1.1419999999999999</v>
      </c>
      <c r="P102" s="47">
        <v>1.1419999999999999</v>
      </c>
      <c r="Q102" s="47">
        <v>1.1419999999999999</v>
      </c>
      <c r="R102" s="47">
        <v>1.1419999999999999</v>
      </c>
      <c r="S102" s="47">
        <v>1.1419999999999999</v>
      </c>
      <c r="T102" s="47">
        <v>1.1419999999999999</v>
      </c>
      <c r="U102" s="47">
        <v>1.1419999999999999</v>
      </c>
      <c r="V102" s="47">
        <v>1.1419999999999999</v>
      </c>
    </row>
    <row r="103" spans="1:22" ht="63.75" x14ac:dyDescent="0.4">
      <c r="A103" s="42" t="s">
        <v>99</v>
      </c>
      <c r="B103" s="43" t="s">
        <v>25</v>
      </c>
      <c r="C103" s="64" t="s">
        <v>213</v>
      </c>
      <c r="D103" s="45" t="s">
        <v>215</v>
      </c>
      <c r="E103" s="57" t="s">
        <v>154</v>
      </c>
      <c r="F103" s="47" t="s">
        <v>28</v>
      </c>
      <c r="G103" s="48">
        <v>2.04</v>
      </c>
      <c r="H103" s="49"/>
      <c r="I103" s="50">
        <v>44014</v>
      </c>
      <c r="J103" s="67">
        <v>49521</v>
      </c>
      <c r="K103" s="145">
        <v>2.0379999999999998</v>
      </c>
      <c r="L103" s="47">
        <v>2.0379999999999998</v>
      </c>
      <c r="M103" s="47">
        <v>2.0379999999999998</v>
      </c>
      <c r="N103" s="47">
        <v>2.0379999999999998</v>
      </c>
      <c r="O103" s="47">
        <v>2.0379999999999998</v>
      </c>
      <c r="P103" s="47">
        <v>2.0379999999999998</v>
      </c>
      <c r="Q103" s="47">
        <v>2.0379999999999998</v>
      </c>
      <c r="R103" s="47">
        <v>2.0379999999999998</v>
      </c>
      <c r="S103" s="47">
        <v>2.0379999999999998</v>
      </c>
      <c r="T103" s="47">
        <v>2.0379999999999998</v>
      </c>
      <c r="U103" s="47">
        <v>2.0379999999999998</v>
      </c>
      <c r="V103" s="47">
        <v>2.0379999999999998</v>
      </c>
    </row>
    <row r="104" spans="1:22" ht="63.75" x14ac:dyDescent="0.4">
      <c r="A104" s="42" t="s">
        <v>99</v>
      </c>
      <c r="B104" s="43" t="s">
        <v>25</v>
      </c>
      <c r="C104" s="64" t="s">
        <v>213</v>
      </c>
      <c r="D104" s="45" t="s">
        <v>216</v>
      </c>
      <c r="E104" s="57" t="s">
        <v>154</v>
      </c>
      <c r="F104" s="47" t="s">
        <v>28</v>
      </c>
      <c r="G104" s="48">
        <v>1.97</v>
      </c>
      <c r="H104" s="49"/>
      <c r="I104" s="50">
        <v>44014</v>
      </c>
      <c r="J104" s="67">
        <v>49521</v>
      </c>
      <c r="K104" s="145">
        <v>1.974</v>
      </c>
      <c r="L104" s="47">
        <v>1.974</v>
      </c>
      <c r="M104" s="47">
        <v>1.974</v>
      </c>
      <c r="N104" s="47">
        <v>1.974</v>
      </c>
      <c r="O104" s="47">
        <v>1.974</v>
      </c>
      <c r="P104" s="47">
        <v>1.974</v>
      </c>
      <c r="Q104" s="47">
        <v>1.974</v>
      </c>
      <c r="R104" s="47">
        <v>1.974</v>
      </c>
      <c r="S104" s="47">
        <v>1.974</v>
      </c>
      <c r="T104" s="47">
        <v>1.974</v>
      </c>
      <c r="U104" s="47">
        <v>1.974</v>
      </c>
      <c r="V104" s="47">
        <v>1.974</v>
      </c>
    </row>
    <row r="105" spans="1:22" ht="14.25" x14ac:dyDescent="0.4">
      <c r="A105" s="42" t="s">
        <v>99</v>
      </c>
      <c r="B105" s="43" t="s">
        <v>25</v>
      </c>
      <c r="C105" s="55" t="s">
        <v>205</v>
      </c>
      <c r="D105" s="45" t="s">
        <v>217</v>
      </c>
      <c r="E105" s="57" t="s">
        <v>154</v>
      </c>
      <c r="F105" s="47" t="s">
        <v>28</v>
      </c>
      <c r="G105" s="48">
        <v>1.1990000000000001</v>
      </c>
      <c r="H105" s="49"/>
      <c r="I105" s="50">
        <v>43861</v>
      </c>
      <c r="J105" s="67">
        <v>49340</v>
      </c>
      <c r="K105" s="145">
        <v>1.1990000000000001</v>
      </c>
      <c r="L105" s="47">
        <v>1.1990000000000001</v>
      </c>
      <c r="M105" s="47">
        <v>1.1990000000000001</v>
      </c>
      <c r="N105" s="47">
        <v>1.1990000000000001</v>
      </c>
      <c r="O105" s="47">
        <v>1.1990000000000001</v>
      </c>
      <c r="P105" s="47">
        <v>1.1990000000000001</v>
      </c>
      <c r="Q105" s="47">
        <v>1.1990000000000001</v>
      </c>
      <c r="R105" s="47">
        <v>1.1990000000000001</v>
      </c>
      <c r="S105" s="47">
        <v>1.1990000000000001</v>
      </c>
      <c r="T105" s="47">
        <v>1.1990000000000001</v>
      </c>
      <c r="U105" s="47">
        <v>1.1990000000000001</v>
      </c>
      <c r="V105" s="47">
        <v>1.1990000000000001</v>
      </c>
    </row>
    <row r="106" spans="1:22" ht="63.75" x14ac:dyDescent="0.4">
      <c r="A106" s="42" t="s">
        <v>99</v>
      </c>
      <c r="B106" s="43" t="s">
        <v>25</v>
      </c>
      <c r="C106" s="55" t="s">
        <v>218</v>
      </c>
      <c r="D106" s="45" t="s">
        <v>219</v>
      </c>
      <c r="E106" s="57" t="s">
        <v>154</v>
      </c>
      <c r="F106" s="47" t="s">
        <v>28</v>
      </c>
      <c r="G106" s="65">
        <v>1.26</v>
      </c>
      <c r="H106" s="49"/>
      <c r="I106" s="50">
        <v>43830</v>
      </c>
      <c r="J106" s="53">
        <v>46021</v>
      </c>
      <c r="K106" s="146">
        <v>1.26</v>
      </c>
      <c r="L106" s="140">
        <v>1.26</v>
      </c>
      <c r="M106" s="140">
        <v>1.26</v>
      </c>
      <c r="N106" s="140">
        <v>1.26</v>
      </c>
      <c r="O106" s="140">
        <v>1.26</v>
      </c>
      <c r="P106" s="140">
        <v>1.26</v>
      </c>
      <c r="Q106" s="140">
        <v>1.26</v>
      </c>
      <c r="R106" s="140">
        <v>1.26</v>
      </c>
      <c r="S106" s="140">
        <v>1.26</v>
      </c>
      <c r="T106" s="140">
        <v>1.26</v>
      </c>
      <c r="U106" s="140">
        <v>1.26</v>
      </c>
      <c r="V106" s="140">
        <v>1.26</v>
      </c>
    </row>
    <row r="107" spans="1:22" ht="63.75" x14ac:dyDescent="0.4">
      <c r="A107" s="42" t="s">
        <v>99</v>
      </c>
      <c r="B107" s="43" t="s">
        <v>25</v>
      </c>
      <c r="C107" s="55" t="s">
        <v>220</v>
      </c>
      <c r="D107" s="45" t="s">
        <v>221</v>
      </c>
      <c r="E107" s="57" t="s">
        <v>154</v>
      </c>
      <c r="F107" s="47" t="s">
        <v>28</v>
      </c>
      <c r="G107" s="48">
        <v>1.546</v>
      </c>
      <c r="H107" s="49"/>
      <c r="I107" s="50">
        <v>43616</v>
      </c>
      <c r="J107" s="53">
        <v>45076</v>
      </c>
      <c r="K107" s="145">
        <v>1.546</v>
      </c>
      <c r="L107" s="47">
        <v>1.546</v>
      </c>
      <c r="M107" s="47">
        <v>1.546</v>
      </c>
      <c r="N107" s="47">
        <v>1.546</v>
      </c>
      <c r="O107" s="47">
        <v>1.546</v>
      </c>
      <c r="P107" s="47">
        <v>1.546</v>
      </c>
      <c r="Q107" s="47">
        <v>1.546</v>
      </c>
      <c r="R107" s="47">
        <v>1.546</v>
      </c>
      <c r="S107" s="47">
        <v>1.546</v>
      </c>
      <c r="T107" s="47">
        <v>1.546</v>
      </c>
      <c r="U107" s="47">
        <v>1.546</v>
      </c>
      <c r="V107" s="47">
        <v>1.546</v>
      </c>
    </row>
    <row r="108" spans="1:22" ht="63.75" x14ac:dyDescent="0.4">
      <c r="A108" s="42" t="s">
        <v>99</v>
      </c>
      <c r="B108" s="43" t="s">
        <v>25</v>
      </c>
      <c r="C108" s="55" t="s">
        <v>220</v>
      </c>
      <c r="D108" s="45" t="s">
        <v>222</v>
      </c>
      <c r="E108" s="57" t="s">
        <v>154</v>
      </c>
      <c r="F108" s="47" t="s">
        <v>28</v>
      </c>
      <c r="G108" s="48">
        <v>1.8440000000000001</v>
      </c>
      <c r="H108" s="49"/>
      <c r="I108" s="50">
        <v>43706</v>
      </c>
      <c r="J108" s="53">
        <v>45166</v>
      </c>
      <c r="K108" s="145">
        <v>1.8440000000000001</v>
      </c>
      <c r="L108" s="47">
        <v>1.8440000000000001</v>
      </c>
      <c r="M108" s="47">
        <v>1.8440000000000001</v>
      </c>
      <c r="N108" s="47">
        <v>1.8440000000000001</v>
      </c>
      <c r="O108" s="47">
        <v>1.8440000000000001</v>
      </c>
      <c r="P108" s="47">
        <v>1.8440000000000001</v>
      </c>
      <c r="Q108" s="47">
        <v>1.8440000000000001</v>
      </c>
      <c r="R108" s="47">
        <v>1.8440000000000001</v>
      </c>
      <c r="S108" s="47">
        <v>1.8440000000000001</v>
      </c>
      <c r="T108" s="47">
        <v>1.8440000000000001</v>
      </c>
      <c r="U108" s="47">
        <v>1.8440000000000001</v>
      </c>
      <c r="V108" s="47">
        <v>1.8440000000000001</v>
      </c>
    </row>
    <row r="109" spans="1:22" ht="63.75" x14ac:dyDescent="0.4">
      <c r="A109" s="42" t="s">
        <v>99</v>
      </c>
      <c r="B109" s="43" t="s">
        <v>25</v>
      </c>
      <c r="C109" s="55" t="s">
        <v>223</v>
      </c>
      <c r="D109" s="45" t="s">
        <v>224</v>
      </c>
      <c r="E109" s="57" t="s">
        <v>154</v>
      </c>
      <c r="F109" s="47" t="s">
        <v>28</v>
      </c>
      <c r="G109" s="48">
        <v>1.66</v>
      </c>
      <c r="H109" s="49"/>
      <c r="I109" s="50">
        <v>43794</v>
      </c>
      <c r="J109" s="53">
        <v>45254</v>
      </c>
      <c r="K109" s="145">
        <v>1.66</v>
      </c>
      <c r="L109" s="47">
        <v>1.66</v>
      </c>
      <c r="M109" s="47">
        <v>1.66</v>
      </c>
      <c r="N109" s="47">
        <v>1.66</v>
      </c>
      <c r="O109" s="47">
        <v>1.66</v>
      </c>
      <c r="P109" s="47">
        <v>1.66</v>
      </c>
      <c r="Q109" s="47">
        <v>1.66</v>
      </c>
      <c r="R109" s="47">
        <v>1.66</v>
      </c>
      <c r="S109" s="47">
        <v>1.66</v>
      </c>
      <c r="T109" s="47">
        <v>1.66</v>
      </c>
      <c r="U109" s="47">
        <v>1.66</v>
      </c>
      <c r="V109" s="47">
        <v>1.66</v>
      </c>
    </row>
    <row r="110" spans="1:22" ht="14.25" x14ac:dyDescent="0.4">
      <c r="A110" s="42" t="s">
        <v>225</v>
      </c>
      <c r="B110" s="43" t="s">
        <v>25</v>
      </c>
      <c r="C110" s="68" t="s">
        <v>226</v>
      </c>
      <c r="D110" s="45" t="s">
        <v>227</v>
      </c>
      <c r="E110" s="57" t="s">
        <v>130</v>
      </c>
      <c r="F110" s="47" t="s">
        <v>28</v>
      </c>
      <c r="G110" s="48">
        <v>0</v>
      </c>
      <c r="H110" s="49"/>
      <c r="I110" s="50">
        <v>44196</v>
      </c>
      <c r="J110" s="51">
        <v>49673</v>
      </c>
      <c r="K110" s="145">
        <v>5</v>
      </c>
      <c r="L110" s="47">
        <v>5</v>
      </c>
      <c r="M110" s="47">
        <v>5</v>
      </c>
      <c r="N110" s="47">
        <v>5</v>
      </c>
      <c r="O110" s="47">
        <v>5</v>
      </c>
      <c r="P110" s="47">
        <v>5</v>
      </c>
      <c r="Q110" s="47">
        <v>5</v>
      </c>
      <c r="R110" s="47">
        <v>5</v>
      </c>
      <c r="S110" s="47">
        <v>5</v>
      </c>
      <c r="T110" s="47">
        <v>5</v>
      </c>
      <c r="U110" s="47">
        <v>5</v>
      </c>
      <c r="V110" s="47">
        <v>5</v>
      </c>
    </row>
    <row r="111" spans="1:22" ht="14.25" x14ac:dyDescent="0.4">
      <c r="A111" s="151" t="s">
        <v>111</v>
      </c>
      <c r="B111" s="152" t="s">
        <v>25</v>
      </c>
      <c r="C111" s="153" t="s">
        <v>228</v>
      </c>
      <c r="D111" s="154" t="s">
        <v>229</v>
      </c>
      <c r="E111" s="155" t="s">
        <v>154</v>
      </c>
      <c r="F111" s="156" t="s">
        <v>51</v>
      </c>
      <c r="G111" s="157">
        <v>0</v>
      </c>
      <c r="H111" s="158"/>
      <c r="I111" s="159">
        <v>44197</v>
      </c>
      <c r="J111" s="160">
        <v>47848</v>
      </c>
      <c r="K111" s="147">
        <v>14.1</v>
      </c>
      <c r="L111" s="79">
        <v>14.1</v>
      </c>
      <c r="M111" s="79">
        <v>14.1</v>
      </c>
      <c r="N111" s="79">
        <v>14.1</v>
      </c>
      <c r="O111" s="79">
        <v>14.1</v>
      </c>
      <c r="P111" s="79">
        <v>14.1</v>
      </c>
      <c r="Q111" s="79">
        <v>14.1</v>
      </c>
      <c r="R111" s="79">
        <v>14.1</v>
      </c>
      <c r="S111" s="79">
        <v>14.1</v>
      </c>
      <c r="T111" s="79">
        <v>14.1</v>
      </c>
      <c r="U111" s="79">
        <v>14.1</v>
      </c>
      <c r="V111" s="79">
        <v>14.1</v>
      </c>
    </row>
    <row r="117" spans="1:35" x14ac:dyDescent="0.4">
      <c r="J117" s="114"/>
      <c r="K117" s="115"/>
      <c r="L117" s="115"/>
      <c r="M117" s="115"/>
      <c r="N117" s="115"/>
      <c r="O117" s="115"/>
      <c r="P117" s="115"/>
      <c r="Q117" s="115"/>
      <c r="R117" s="115"/>
      <c r="S117" s="115"/>
      <c r="T117" s="115"/>
      <c r="U117" s="115"/>
      <c r="V117" s="115"/>
    </row>
    <row r="118" spans="1:35" ht="14.25" x14ac:dyDescent="0.45">
      <c r="J118" s="116" t="s">
        <v>230</v>
      </c>
      <c r="K118" s="115">
        <f>SUM(K$4:K$51)+SUM(K$53:K$57)*1.15+SUM(K$58:K$63)*1.15</f>
        <v>4372.78</v>
      </c>
      <c r="L118" s="115">
        <f t="shared" ref="L118:V118" si="0">SUM(L$4:L$51)+SUM(L$53:L$57)*1.15+SUM(L$58:L$63)*1.15</f>
        <v>4402.1900000000005</v>
      </c>
      <c r="M118" s="115">
        <f t="shared" si="0"/>
        <v>4411.1100000000006</v>
      </c>
      <c r="N118" s="115">
        <f t="shared" si="0"/>
        <v>4392.8369999999995</v>
      </c>
      <c r="O118" s="115">
        <f t="shared" si="0"/>
        <v>4536.7420000000002</v>
      </c>
      <c r="P118" s="115">
        <f t="shared" si="0"/>
        <v>4524.759</v>
      </c>
      <c r="Q118" s="115">
        <f t="shared" si="0"/>
        <v>4493.3090000000002</v>
      </c>
      <c r="R118" s="115">
        <f t="shared" si="0"/>
        <v>4490.6090000000004</v>
      </c>
      <c r="S118" s="115">
        <f t="shared" si="0"/>
        <v>4490.8090000000011</v>
      </c>
      <c r="T118" s="115">
        <f t="shared" si="0"/>
        <v>4415.8670000000002</v>
      </c>
      <c r="U118" s="115">
        <f t="shared" si="0"/>
        <v>4428.4070000000002</v>
      </c>
      <c r="V118" s="115">
        <f t="shared" si="0"/>
        <v>4460.6594999999998</v>
      </c>
      <c r="W118"/>
      <c r="X118" s="115">
        <f t="shared" ref="X118:AI118" si="1">SUM(X4:X52)</f>
        <v>3399.11</v>
      </c>
      <c r="Y118" s="115">
        <f t="shared" si="1"/>
        <v>3399.11</v>
      </c>
      <c r="Z118" s="115">
        <f t="shared" si="1"/>
        <v>3420.11</v>
      </c>
      <c r="AA118" s="115">
        <f t="shared" si="1"/>
        <v>3430.11</v>
      </c>
      <c r="AB118" s="115">
        <f t="shared" si="1"/>
        <v>3530.11</v>
      </c>
      <c r="AC118" s="115">
        <f t="shared" si="1"/>
        <v>3530.11</v>
      </c>
      <c r="AD118" s="115">
        <f t="shared" si="1"/>
        <v>3530.11</v>
      </c>
      <c r="AE118" s="115">
        <f t="shared" si="1"/>
        <v>3530.11</v>
      </c>
      <c r="AF118" s="115">
        <f t="shared" si="1"/>
        <v>3530.11</v>
      </c>
      <c r="AG118" s="115">
        <f t="shared" si="1"/>
        <v>3530.11</v>
      </c>
      <c r="AH118" s="115">
        <f t="shared" si="1"/>
        <v>3530.11</v>
      </c>
      <c r="AI118" s="115">
        <f t="shared" si="1"/>
        <v>3530.11</v>
      </c>
    </row>
    <row r="119" spans="1:35" ht="14.25" x14ac:dyDescent="0.45">
      <c r="J119" s="117" t="s">
        <v>231</v>
      </c>
      <c r="K119" s="115">
        <f>SUM(K64:K111)</f>
        <v>111.62504999999999</v>
      </c>
      <c r="L119" s="115">
        <f t="shared" ref="L119:V119" si="2">SUM(L64:L111)</f>
        <v>111.62504999999999</v>
      </c>
      <c r="M119" s="115">
        <f t="shared" si="2"/>
        <v>111.62504999999999</v>
      </c>
      <c r="N119" s="115">
        <f t="shared" si="2"/>
        <v>111.62504999999999</v>
      </c>
      <c r="O119" s="115">
        <f t="shared" si="2"/>
        <v>111.62504999999999</v>
      </c>
      <c r="P119" s="115">
        <f t="shared" si="2"/>
        <v>111.62504999999999</v>
      </c>
      <c r="Q119" s="115">
        <f t="shared" si="2"/>
        <v>111.62504999999999</v>
      </c>
      <c r="R119" s="115">
        <f t="shared" si="2"/>
        <v>111.62504999999999</v>
      </c>
      <c r="S119" s="115">
        <f t="shared" si="2"/>
        <v>111.62504999999999</v>
      </c>
      <c r="T119" s="115">
        <f t="shared" si="2"/>
        <v>111.62504999999999</v>
      </c>
      <c r="U119" s="115">
        <f t="shared" si="2"/>
        <v>111.62504999999999</v>
      </c>
      <c r="V119" s="115">
        <f t="shared" si="2"/>
        <v>111.62504999999999</v>
      </c>
      <c r="W119"/>
      <c r="X119"/>
      <c r="Y119"/>
      <c r="Z119"/>
      <c r="AA119"/>
      <c r="AB119"/>
      <c r="AC119"/>
      <c r="AD119"/>
      <c r="AE119"/>
      <c r="AF119"/>
      <c r="AG119"/>
      <c r="AH119"/>
      <c r="AI119"/>
    </row>
    <row r="120" spans="1:35" ht="14.25" x14ac:dyDescent="0.45">
      <c r="W120" s="118" t="s">
        <v>232</v>
      </c>
      <c r="X120" s="119">
        <f t="shared" ref="X120:AI120" si="3">SUMIF($H$4:$H$51, 1, X$4:X$51)</f>
        <v>3339.11</v>
      </c>
      <c r="Y120" s="119">
        <f t="shared" si="3"/>
        <v>3339.11</v>
      </c>
      <c r="Z120" s="119">
        <f t="shared" si="3"/>
        <v>3360.11</v>
      </c>
      <c r="AA120" s="119">
        <f t="shared" si="3"/>
        <v>3370.11</v>
      </c>
      <c r="AB120" s="119">
        <f t="shared" si="3"/>
        <v>3470.11</v>
      </c>
      <c r="AC120" s="119">
        <f t="shared" si="3"/>
        <v>3470.11</v>
      </c>
      <c r="AD120" s="119">
        <f t="shared" si="3"/>
        <v>3470.11</v>
      </c>
      <c r="AE120" s="119">
        <f t="shared" si="3"/>
        <v>3470.11</v>
      </c>
      <c r="AF120" s="119">
        <f t="shared" si="3"/>
        <v>3470.11</v>
      </c>
      <c r="AG120" s="119">
        <f t="shared" si="3"/>
        <v>3470.11</v>
      </c>
      <c r="AH120" s="119">
        <f t="shared" si="3"/>
        <v>3470.11</v>
      </c>
      <c r="AI120" s="119">
        <f t="shared" si="3"/>
        <v>3470.11</v>
      </c>
    </row>
    <row r="121" spans="1:35" ht="14.25" x14ac:dyDescent="0.45">
      <c r="I121" s="167" t="s">
        <v>310</v>
      </c>
      <c r="J121" s="1" t="s">
        <v>28</v>
      </c>
      <c r="K121" s="1">
        <f>SUMIF($F$4:$F$63, J121,$R$4:$R$63)</f>
        <v>3900.6200000000003</v>
      </c>
      <c r="M121" s="167" t="s">
        <v>313</v>
      </c>
      <c r="W121" s="118" t="s">
        <v>233</v>
      </c>
      <c r="X121">
        <f t="shared" ref="X121:AI121" si="4">SUMIF($H$4:$H$58, 2, X$4:X$64)</f>
        <v>0</v>
      </c>
      <c r="Y121">
        <f t="shared" si="4"/>
        <v>0</v>
      </c>
      <c r="Z121">
        <f t="shared" si="4"/>
        <v>0</v>
      </c>
      <c r="AA121">
        <f t="shared" si="4"/>
        <v>0</v>
      </c>
      <c r="AB121">
        <f t="shared" si="4"/>
        <v>0</v>
      </c>
      <c r="AC121">
        <f t="shared" si="4"/>
        <v>0</v>
      </c>
      <c r="AD121">
        <f t="shared" si="4"/>
        <v>0</v>
      </c>
      <c r="AE121">
        <f t="shared" si="4"/>
        <v>0</v>
      </c>
      <c r="AF121">
        <f t="shared" si="4"/>
        <v>0</v>
      </c>
      <c r="AG121">
        <f t="shared" si="4"/>
        <v>0</v>
      </c>
      <c r="AH121">
        <f t="shared" si="4"/>
        <v>0</v>
      </c>
      <c r="AI121">
        <f t="shared" si="4"/>
        <v>0</v>
      </c>
    </row>
    <row r="122" spans="1:35" ht="14.25" x14ac:dyDescent="0.45">
      <c r="J122" s="1" t="s">
        <v>51</v>
      </c>
      <c r="K122" s="1">
        <f t="shared" ref="K122:K123" si="5">SUMIF($F$4:$F$63, J122,$R$4:$R$63)</f>
        <v>323.24</v>
      </c>
      <c r="M122" s="1" t="s">
        <v>28</v>
      </c>
      <c r="N122" s="18">
        <f>SUMIF($F$64:$F$111, M122, $R$64:$R$111)</f>
        <v>87.638050000000007</v>
      </c>
      <c r="W122" s="118" t="s">
        <v>234</v>
      </c>
      <c r="X122">
        <f t="shared" ref="X122:AI122" si="6">SUMIF($H$4:$H$51, 3, X$4:X$51)</f>
        <v>60</v>
      </c>
      <c r="Y122">
        <f t="shared" si="6"/>
        <v>60</v>
      </c>
      <c r="Z122">
        <f t="shared" si="6"/>
        <v>60</v>
      </c>
      <c r="AA122">
        <f t="shared" si="6"/>
        <v>60</v>
      </c>
      <c r="AB122">
        <f t="shared" si="6"/>
        <v>60</v>
      </c>
      <c r="AC122">
        <f t="shared" si="6"/>
        <v>60</v>
      </c>
      <c r="AD122">
        <f t="shared" si="6"/>
        <v>60</v>
      </c>
      <c r="AE122">
        <f t="shared" si="6"/>
        <v>60</v>
      </c>
      <c r="AF122">
        <f t="shared" si="6"/>
        <v>60</v>
      </c>
      <c r="AG122">
        <f t="shared" si="6"/>
        <v>60</v>
      </c>
      <c r="AH122">
        <f t="shared" si="6"/>
        <v>60</v>
      </c>
      <c r="AI122">
        <f t="shared" si="6"/>
        <v>60</v>
      </c>
    </row>
    <row r="123" spans="1:35" ht="14.25" x14ac:dyDescent="0.45">
      <c r="J123" s="1" t="s">
        <v>91</v>
      </c>
      <c r="K123" s="1">
        <f t="shared" si="5"/>
        <v>241.24</v>
      </c>
      <c r="M123" s="1" t="s">
        <v>51</v>
      </c>
      <c r="N123" s="18">
        <f>SUMIF($F$64:$F$111, M123, $R$64:$R$111)</f>
        <v>23.987000000000002</v>
      </c>
      <c r="W123"/>
      <c r="X123" s="119">
        <f>SUM(X120:X122)</f>
        <v>3399.11</v>
      </c>
      <c r="Y123" s="119">
        <f t="shared" ref="Y123:AI123" si="7">SUM(Y120:Y122)</f>
        <v>3399.11</v>
      </c>
      <c r="Z123" s="119">
        <f t="shared" si="7"/>
        <v>3420.11</v>
      </c>
      <c r="AA123" s="119">
        <f t="shared" si="7"/>
        <v>3430.11</v>
      </c>
      <c r="AB123" s="119">
        <f t="shared" si="7"/>
        <v>3530.11</v>
      </c>
      <c r="AC123" s="119">
        <f t="shared" si="7"/>
        <v>3530.11</v>
      </c>
      <c r="AD123" s="119">
        <f t="shared" si="7"/>
        <v>3530.11</v>
      </c>
      <c r="AE123" s="119">
        <f t="shared" si="7"/>
        <v>3530.11</v>
      </c>
      <c r="AF123" s="119">
        <f t="shared" si="7"/>
        <v>3530.11</v>
      </c>
      <c r="AG123" s="119">
        <f t="shared" si="7"/>
        <v>3530.11</v>
      </c>
      <c r="AH123" s="119">
        <f t="shared" si="7"/>
        <v>3530.11</v>
      </c>
      <c r="AI123" s="119">
        <f t="shared" si="7"/>
        <v>3530.11</v>
      </c>
    </row>
    <row r="124" spans="1:35" x14ac:dyDescent="0.4">
      <c r="J124" s="167" t="s">
        <v>311</v>
      </c>
      <c r="K124" s="167">
        <f>SUM(K121:K123)</f>
        <v>4465.1000000000004</v>
      </c>
    </row>
    <row r="126" spans="1:35" ht="12.95" customHeight="1" x14ac:dyDescent="0.4">
      <c r="A126" s="168" t="s">
        <v>235</v>
      </c>
      <c r="B126" s="168"/>
      <c r="C126" s="168"/>
      <c r="D126" s="168"/>
      <c r="E126" s="168"/>
      <c r="F126" s="168"/>
      <c r="G126" s="168"/>
      <c r="H126" s="168"/>
      <c r="I126" s="168"/>
      <c r="J126" s="168"/>
      <c r="K126" s="168"/>
      <c r="L126" s="168"/>
      <c r="M126" s="168"/>
      <c r="N126" s="168"/>
      <c r="O126" s="168"/>
      <c r="P126" s="168"/>
      <c r="Q126" s="168"/>
      <c r="R126" s="168"/>
      <c r="S126" s="168"/>
      <c r="T126" s="168"/>
      <c r="U126" s="168"/>
      <c r="V126" s="168"/>
      <c r="W126" s="168"/>
      <c r="X126" s="168"/>
      <c r="Y126" s="168"/>
      <c r="Z126" s="168"/>
    </row>
    <row r="127" spans="1:35" ht="14.25" x14ac:dyDescent="0.45">
      <c r="A127"/>
      <c r="B127"/>
      <c r="C127" s="83"/>
      <c r="D127"/>
      <c r="E127"/>
      <c r="F127"/>
      <c r="G127"/>
      <c r="H127"/>
      <c r="I127"/>
      <c r="J127" s="108"/>
      <c r="K127" s="4" t="s">
        <v>0</v>
      </c>
      <c r="L127" s="4" t="s">
        <v>1</v>
      </c>
      <c r="M127" s="4" t="s">
        <v>2</v>
      </c>
      <c r="N127" s="4" t="s">
        <v>3</v>
      </c>
      <c r="O127" s="4" t="s">
        <v>4</v>
      </c>
      <c r="P127" s="4" t="s">
        <v>5</v>
      </c>
      <c r="Q127" s="4" t="s">
        <v>6</v>
      </c>
      <c r="R127" s="4" t="s">
        <v>7</v>
      </c>
      <c r="S127" s="4" t="s">
        <v>8</v>
      </c>
      <c r="T127" s="4" t="s">
        <v>9</v>
      </c>
      <c r="U127" s="4" t="s">
        <v>10</v>
      </c>
      <c r="V127" s="4" t="s">
        <v>11</v>
      </c>
      <c r="X127" s="99" t="s">
        <v>0</v>
      </c>
      <c r="Y127" s="99" t="s">
        <v>1</v>
      </c>
      <c r="Z127" s="99" t="s">
        <v>2</v>
      </c>
      <c r="AA127" s="99" t="s">
        <v>3</v>
      </c>
      <c r="AB127" s="99" t="s">
        <v>4</v>
      </c>
      <c r="AC127" s="99" t="s">
        <v>5</v>
      </c>
      <c r="AD127" s="99" t="s">
        <v>6</v>
      </c>
      <c r="AE127" s="99" t="s">
        <v>7</v>
      </c>
      <c r="AF127" s="99" t="s">
        <v>8</v>
      </c>
      <c r="AG127" s="99" t="s">
        <v>9</v>
      </c>
      <c r="AH127" s="99" t="s">
        <v>10</v>
      </c>
      <c r="AI127" s="99" t="s">
        <v>11</v>
      </c>
    </row>
    <row r="128" spans="1:35" ht="52.5" x14ac:dyDescent="0.4">
      <c r="A128" s="80" t="s">
        <v>12</v>
      </c>
      <c r="B128" s="80" t="s">
        <v>13</v>
      </c>
      <c r="C128" s="93" t="s">
        <v>14</v>
      </c>
      <c r="D128" s="95" t="s">
        <v>15</v>
      </c>
      <c r="E128" s="95" t="s">
        <v>16</v>
      </c>
      <c r="F128" s="99" t="s">
        <v>17</v>
      </c>
      <c r="G128" s="99" t="s">
        <v>18</v>
      </c>
      <c r="H128" s="99" t="s">
        <v>19</v>
      </c>
      <c r="I128" s="99" t="s">
        <v>20</v>
      </c>
      <c r="J128" s="99" t="s">
        <v>21</v>
      </c>
      <c r="K128" s="99" t="s">
        <v>22</v>
      </c>
      <c r="L128" s="99" t="s">
        <v>22</v>
      </c>
      <c r="M128" s="99" t="s">
        <v>22</v>
      </c>
      <c r="N128" s="99" t="s">
        <v>22</v>
      </c>
      <c r="O128" s="99" t="s">
        <v>22</v>
      </c>
      <c r="P128" s="99" t="s">
        <v>22</v>
      </c>
      <c r="Q128" s="99" t="s">
        <v>22</v>
      </c>
      <c r="R128" s="99" t="s">
        <v>22</v>
      </c>
      <c r="S128" s="99" t="s">
        <v>22</v>
      </c>
      <c r="T128" s="99" t="s">
        <v>22</v>
      </c>
      <c r="U128" s="99" t="s">
        <v>22</v>
      </c>
      <c r="V128" s="99" t="s">
        <v>22</v>
      </c>
      <c r="X128" s="95" t="s">
        <v>23</v>
      </c>
      <c r="Y128" s="95" t="s">
        <v>23</v>
      </c>
      <c r="Z128" s="95" t="s">
        <v>23</v>
      </c>
      <c r="AA128" s="95" t="s">
        <v>23</v>
      </c>
      <c r="AB128" s="95" t="s">
        <v>23</v>
      </c>
      <c r="AC128" s="95" t="s">
        <v>23</v>
      </c>
      <c r="AD128" s="95" t="s">
        <v>23</v>
      </c>
      <c r="AE128" s="95" t="s">
        <v>23</v>
      </c>
      <c r="AF128" s="95" t="s">
        <v>23</v>
      </c>
      <c r="AG128" s="95" t="s">
        <v>23</v>
      </c>
      <c r="AH128" s="95" t="s">
        <v>23</v>
      </c>
      <c r="AI128" s="95" t="s">
        <v>23</v>
      </c>
    </row>
    <row r="129" spans="1:35" ht="14.25" x14ac:dyDescent="0.45">
      <c r="A129" s="81"/>
      <c r="B129" s="87"/>
      <c r="C129" s="81" t="s">
        <v>236</v>
      </c>
      <c r="D129" s="81" t="s">
        <v>237</v>
      </c>
      <c r="E129" s="81" t="s">
        <v>238</v>
      </c>
      <c r="F129" s="100" t="s">
        <v>239</v>
      </c>
      <c r="G129" s="81">
        <v>16.190000000000001</v>
      </c>
      <c r="H129" s="106"/>
      <c r="I129" s="106">
        <v>42826</v>
      </c>
      <c r="J129" s="106">
        <v>44651</v>
      </c>
      <c r="K129" s="113">
        <v>16.84</v>
      </c>
      <c r="L129" s="89">
        <v>16.73</v>
      </c>
      <c r="M129" s="89">
        <v>16.52</v>
      </c>
      <c r="N129" s="89">
        <v>12.21</v>
      </c>
      <c r="O129" s="11">
        <v>12.06</v>
      </c>
      <c r="P129" s="11">
        <v>16.920000000000002</v>
      </c>
      <c r="Q129" s="11">
        <v>16.170000000000002</v>
      </c>
      <c r="R129" s="11">
        <v>16.190000000000001</v>
      </c>
      <c r="S129" s="11">
        <v>15.85</v>
      </c>
      <c r="T129" s="11">
        <v>16.12</v>
      </c>
      <c r="U129" s="11">
        <v>14.15</v>
      </c>
      <c r="V129" s="11">
        <v>17.850000000000001</v>
      </c>
      <c r="X129" s="81"/>
      <c r="Y129" s="81"/>
      <c r="Z129" s="81"/>
      <c r="AA129" s="81"/>
      <c r="AB129" s="81"/>
      <c r="AC129" s="81"/>
      <c r="AD129" s="81"/>
      <c r="AE129" s="81"/>
      <c r="AF129" s="81"/>
      <c r="AG129" s="81"/>
      <c r="AH129" s="81"/>
      <c r="AI129" s="81"/>
    </row>
    <row r="130" spans="1:35" ht="14.25" x14ac:dyDescent="0.45">
      <c r="A130" s="81"/>
      <c r="B130" s="87"/>
      <c r="C130" s="81" t="s">
        <v>236</v>
      </c>
      <c r="D130" s="81" t="s">
        <v>240</v>
      </c>
      <c r="E130" s="81" t="s">
        <v>241</v>
      </c>
      <c r="F130" s="100" t="s">
        <v>242</v>
      </c>
      <c r="G130" s="81">
        <v>24.07</v>
      </c>
      <c r="H130" s="106"/>
      <c r="I130" s="106">
        <v>43009</v>
      </c>
      <c r="J130" s="106">
        <v>44712</v>
      </c>
      <c r="K130" s="113">
        <v>21.71</v>
      </c>
      <c r="L130" s="89">
        <v>16.87</v>
      </c>
      <c r="M130" s="89">
        <v>24.3</v>
      </c>
      <c r="N130" s="89">
        <v>24.04</v>
      </c>
      <c r="O130" s="11">
        <v>15.66</v>
      </c>
      <c r="P130" s="11">
        <v>23.29</v>
      </c>
      <c r="Q130" s="11">
        <v>23.36</v>
      </c>
      <c r="R130" s="11">
        <v>24.07</v>
      </c>
      <c r="S130" s="11">
        <v>19.04</v>
      </c>
      <c r="T130" s="11">
        <v>24.07</v>
      </c>
      <c r="U130" s="11">
        <v>23.07</v>
      </c>
      <c r="V130" s="11">
        <v>23.93</v>
      </c>
      <c r="X130" s="81"/>
      <c r="Y130" s="81"/>
      <c r="Z130" s="81"/>
      <c r="AA130" s="81"/>
      <c r="AB130" s="81"/>
      <c r="AC130" s="81"/>
      <c r="AD130" s="81"/>
      <c r="AE130" s="81"/>
      <c r="AF130" s="81"/>
      <c r="AG130" s="81"/>
      <c r="AH130" s="81"/>
      <c r="AI130" s="81"/>
    </row>
    <row r="131" spans="1:35" ht="14.25" x14ac:dyDescent="0.45">
      <c r="A131" s="81"/>
      <c r="B131" s="87"/>
      <c r="C131" s="81" t="s">
        <v>236</v>
      </c>
      <c r="D131" s="81" t="s">
        <v>243</v>
      </c>
      <c r="E131" s="81" t="s">
        <v>244</v>
      </c>
      <c r="F131" s="100" t="s">
        <v>245</v>
      </c>
      <c r="G131" s="81">
        <v>22.83</v>
      </c>
      <c r="H131" s="106"/>
      <c r="I131" s="106">
        <v>43009</v>
      </c>
      <c r="J131" s="106">
        <v>44712</v>
      </c>
      <c r="K131" s="113">
        <v>23.87</v>
      </c>
      <c r="L131" s="89">
        <v>19.45</v>
      </c>
      <c r="M131" s="89">
        <v>24.4</v>
      </c>
      <c r="N131" s="89">
        <v>24.12</v>
      </c>
      <c r="O131" s="11">
        <v>14.72</v>
      </c>
      <c r="P131" s="11">
        <v>24.25</v>
      </c>
      <c r="Q131" s="11">
        <v>23.52</v>
      </c>
      <c r="R131" s="11">
        <v>22.83</v>
      </c>
      <c r="S131" s="11">
        <v>18.47</v>
      </c>
      <c r="T131" s="11">
        <v>23.2</v>
      </c>
      <c r="U131" s="11">
        <v>18.82</v>
      </c>
      <c r="V131" s="11">
        <v>23.08</v>
      </c>
      <c r="X131" s="81"/>
      <c r="Y131" s="81"/>
      <c r="Z131" s="81"/>
      <c r="AA131" s="81"/>
      <c r="AB131" s="81"/>
      <c r="AC131" s="81"/>
      <c r="AD131" s="81"/>
      <c r="AE131" s="81"/>
      <c r="AF131" s="81"/>
      <c r="AG131" s="81"/>
      <c r="AH131" s="81"/>
      <c r="AI131" s="81"/>
    </row>
    <row r="132" spans="1:35" ht="14.25" x14ac:dyDescent="0.45">
      <c r="A132" s="82" t="s">
        <v>246</v>
      </c>
      <c r="B132" s="88"/>
      <c r="C132" s="94" t="s">
        <v>247</v>
      </c>
      <c r="D132" s="81" t="s">
        <v>248</v>
      </c>
      <c r="E132" s="81" t="s">
        <v>249</v>
      </c>
      <c r="F132" s="100" t="s">
        <v>51</v>
      </c>
      <c r="G132" s="81">
        <v>10.07</v>
      </c>
      <c r="H132" s="107"/>
      <c r="I132" s="112">
        <v>41579</v>
      </c>
      <c r="J132" s="112">
        <v>45230</v>
      </c>
      <c r="K132" s="81">
        <v>7.66</v>
      </c>
      <c r="L132" s="89">
        <v>6.29</v>
      </c>
      <c r="M132" s="89">
        <v>9.02</v>
      </c>
      <c r="N132" s="89">
        <v>10.61</v>
      </c>
      <c r="O132" s="11">
        <v>8.8000000000000007</v>
      </c>
      <c r="P132" s="11">
        <v>8.65</v>
      </c>
      <c r="Q132" s="11">
        <v>8.6199999999999992</v>
      </c>
      <c r="R132" s="11">
        <v>8.7200000000000006</v>
      </c>
      <c r="S132" s="11">
        <v>9.91</v>
      </c>
      <c r="T132" s="11">
        <v>9.8000000000000007</v>
      </c>
      <c r="U132" s="11">
        <v>6.78</v>
      </c>
      <c r="V132" s="11">
        <v>7.34</v>
      </c>
      <c r="X132" s="81"/>
      <c r="Y132" s="81"/>
      <c r="Z132" s="81"/>
      <c r="AA132" s="81"/>
      <c r="AB132" s="81"/>
      <c r="AC132" s="81"/>
      <c r="AD132" s="81"/>
      <c r="AE132" s="81"/>
      <c r="AF132" s="81"/>
      <c r="AG132" s="81"/>
      <c r="AH132" s="81"/>
      <c r="AI132" s="81"/>
    </row>
    <row r="133" spans="1:35" ht="14.25" x14ac:dyDescent="0.45">
      <c r="A133" s="82" t="s">
        <v>246</v>
      </c>
      <c r="B133" s="21"/>
      <c r="C133" s="94" t="s">
        <v>247</v>
      </c>
      <c r="D133" s="81" t="s">
        <v>250</v>
      </c>
      <c r="E133" s="81" t="s">
        <v>251</v>
      </c>
      <c r="F133" s="100" t="s">
        <v>51</v>
      </c>
      <c r="G133" s="81">
        <v>4.7699999999999996</v>
      </c>
      <c r="H133" s="107"/>
      <c r="I133" s="112">
        <v>42552</v>
      </c>
      <c r="J133" s="112">
        <v>49674</v>
      </c>
      <c r="K133" s="81">
        <v>4.1100000000000003</v>
      </c>
      <c r="L133" s="89">
        <v>3.93</v>
      </c>
      <c r="M133" s="89">
        <v>4.1900000000000004</v>
      </c>
      <c r="N133" s="89">
        <v>4.12</v>
      </c>
      <c r="O133" s="11">
        <v>4.18</v>
      </c>
      <c r="P133" s="11">
        <v>4.1100000000000003</v>
      </c>
      <c r="Q133" s="11">
        <v>3.9</v>
      </c>
      <c r="R133" s="11">
        <v>4.03</v>
      </c>
      <c r="S133" s="11">
        <v>4.42</v>
      </c>
      <c r="T133" s="11">
        <v>4.57</v>
      </c>
      <c r="U133" s="11">
        <v>4.59</v>
      </c>
      <c r="V133" s="11">
        <v>4.62</v>
      </c>
      <c r="X133" s="81"/>
      <c r="Y133" s="81"/>
      <c r="Z133" s="81"/>
      <c r="AA133" s="81"/>
      <c r="AB133" s="81"/>
      <c r="AC133" s="81"/>
      <c r="AD133" s="81"/>
      <c r="AE133" s="81"/>
      <c r="AF133" s="81"/>
      <c r="AG133" s="81"/>
      <c r="AH133" s="81"/>
      <c r="AI133" s="81"/>
    </row>
    <row r="134" spans="1:35" ht="14.25" x14ac:dyDescent="0.45">
      <c r="A134" s="82" t="s">
        <v>252</v>
      </c>
      <c r="B134" s="89"/>
      <c r="C134" s="89" t="s">
        <v>247</v>
      </c>
      <c r="D134" s="81" t="s">
        <v>253</v>
      </c>
      <c r="E134" s="81" t="s">
        <v>254</v>
      </c>
      <c r="F134" s="100" t="s">
        <v>91</v>
      </c>
      <c r="G134" s="81">
        <v>4</v>
      </c>
      <c r="H134" s="139"/>
      <c r="I134" s="112">
        <v>43252</v>
      </c>
      <c r="J134" s="112">
        <v>46691</v>
      </c>
      <c r="K134" s="81">
        <v>3.33</v>
      </c>
      <c r="L134" s="89">
        <v>3.39</v>
      </c>
      <c r="M134" s="89">
        <v>3.04</v>
      </c>
      <c r="N134" s="89">
        <v>3.01</v>
      </c>
      <c r="O134" s="11">
        <v>3.34</v>
      </c>
      <c r="P134" s="11">
        <v>3.54</v>
      </c>
      <c r="Q134" s="11">
        <v>3.53</v>
      </c>
      <c r="R134" s="11">
        <v>3.56</v>
      </c>
      <c r="S134" s="11">
        <v>3.4</v>
      </c>
      <c r="T134" s="11">
        <v>3.16</v>
      </c>
      <c r="U134" s="11">
        <v>3.38</v>
      </c>
      <c r="V134" s="11">
        <v>3.45</v>
      </c>
      <c r="X134" s="121"/>
      <c r="Y134" s="121"/>
      <c r="Z134" s="121"/>
      <c r="AA134" s="121"/>
      <c r="AB134" s="121"/>
      <c r="AC134" s="121"/>
      <c r="AD134" s="121"/>
      <c r="AE134" s="121"/>
      <c r="AF134" s="121"/>
      <c r="AG134" s="121"/>
      <c r="AH134" s="121"/>
      <c r="AI134" s="121"/>
    </row>
    <row r="135" spans="1:35" ht="14.25" x14ac:dyDescent="0.45">
      <c r="A135" s="82" t="s">
        <v>252</v>
      </c>
      <c r="B135" s="82"/>
      <c r="C135" s="82" t="s">
        <v>247</v>
      </c>
      <c r="D135" s="96" t="s">
        <v>255</v>
      </c>
      <c r="E135" s="81" t="s">
        <v>256</v>
      </c>
      <c r="F135" s="96" t="s">
        <v>28</v>
      </c>
      <c r="G135" s="81">
        <v>1.4239999999999999</v>
      </c>
      <c r="H135" s="107"/>
      <c r="I135" s="112">
        <v>43221</v>
      </c>
      <c r="J135" s="112">
        <v>46477</v>
      </c>
      <c r="K135" s="96">
        <v>0</v>
      </c>
      <c r="L135" s="89">
        <v>0</v>
      </c>
      <c r="M135" s="89">
        <v>0</v>
      </c>
      <c r="N135" s="89">
        <v>0</v>
      </c>
      <c r="O135" s="11">
        <v>0</v>
      </c>
      <c r="P135" s="11">
        <v>0</v>
      </c>
      <c r="Q135" s="11">
        <v>0</v>
      </c>
      <c r="R135" s="11">
        <v>0</v>
      </c>
      <c r="S135" s="11">
        <v>0</v>
      </c>
      <c r="T135" s="11">
        <v>0</v>
      </c>
      <c r="U135" s="11">
        <v>0</v>
      </c>
      <c r="V135" s="11">
        <v>0</v>
      </c>
      <c r="X135" s="89"/>
      <c r="Y135" s="89"/>
      <c r="Z135" s="89"/>
      <c r="AA135" s="89"/>
      <c r="AB135" s="89"/>
      <c r="AC135" s="89"/>
      <c r="AD135" s="89"/>
      <c r="AE135" s="89"/>
      <c r="AF135" s="89"/>
      <c r="AG135" s="89"/>
      <c r="AH135" s="89"/>
      <c r="AI135" s="89"/>
    </row>
    <row r="136" spans="1:35" ht="14.25" x14ac:dyDescent="0.45">
      <c r="A136" s="83"/>
      <c r="B136"/>
      <c r="C136"/>
      <c r="D136"/>
      <c r="E136"/>
      <c r="F136" s="101"/>
      <c r="G136"/>
      <c r="H136" s="108"/>
      <c r="I136"/>
      <c r="J136"/>
      <c r="K136"/>
      <c r="L136"/>
      <c r="M136"/>
      <c r="N136"/>
      <c r="X136"/>
      <c r="Y136"/>
      <c r="Z136"/>
      <c r="AA136"/>
      <c r="AB136"/>
      <c r="AC136"/>
      <c r="AD136"/>
      <c r="AE136"/>
      <c r="AF136"/>
      <c r="AG136"/>
      <c r="AH136"/>
      <c r="AI136"/>
    </row>
    <row r="137" spans="1:35" ht="14.45" customHeight="1" x14ac:dyDescent="0.45">
      <c r="A137" s="168" t="s">
        <v>257</v>
      </c>
      <c r="B137" s="168"/>
      <c r="C137" s="168"/>
      <c r="D137" s="168"/>
      <c r="E137" s="168"/>
      <c r="F137" s="168"/>
      <c r="G137" s="168"/>
      <c r="H137" s="168"/>
      <c r="I137" s="168"/>
      <c r="J137" s="168"/>
      <c r="K137" s="168"/>
      <c r="L137" s="168"/>
      <c r="M137" s="168"/>
      <c r="N137" s="168"/>
      <c r="O137" s="168"/>
      <c r="P137" s="168"/>
      <c r="Q137" s="168"/>
      <c r="R137" s="168"/>
      <c r="S137" s="168"/>
      <c r="T137"/>
      <c r="U137"/>
      <c r="V137"/>
      <c r="W137"/>
      <c r="X137"/>
      <c r="Y137"/>
      <c r="Z137"/>
    </row>
    <row r="138" spans="1:35" ht="14.25" x14ac:dyDescent="0.45">
      <c r="A138" s="84"/>
      <c r="B138" s="90"/>
      <c r="C138" s="90"/>
      <c r="D138" s="90"/>
      <c r="E138" s="90"/>
      <c r="F138" s="102"/>
      <c r="G138" s="90"/>
      <c r="H138" s="109"/>
      <c r="I138" s="90"/>
      <c r="J138" s="90"/>
      <c r="K138" s="90"/>
      <c r="L138" s="90"/>
      <c r="M138" s="90"/>
      <c r="N138" s="90"/>
      <c r="O138" s="90"/>
      <c r="P138" s="90"/>
      <c r="Q138" s="90"/>
      <c r="R138" s="90"/>
      <c r="S138" s="90"/>
      <c r="T138"/>
      <c r="U138"/>
      <c r="V138"/>
      <c r="W138"/>
      <c r="X138"/>
      <c r="Y138"/>
      <c r="Z138"/>
    </row>
    <row r="139" spans="1:35" ht="14.25" x14ac:dyDescent="0.45">
      <c r="A139" s="85" t="s">
        <v>258</v>
      </c>
      <c r="B139" s="85" t="s">
        <v>259</v>
      </c>
      <c r="C139" s="85" t="s">
        <v>260</v>
      </c>
      <c r="D139" s="85" t="s">
        <v>261</v>
      </c>
      <c r="E139" s="85" t="s">
        <v>262</v>
      </c>
      <c r="F139" s="103" t="s">
        <v>263</v>
      </c>
      <c r="G139" s="85" t="s">
        <v>264</v>
      </c>
      <c r="H139" s="110" t="s">
        <v>265</v>
      </c>
      <c r="I139" s="85" t="s">
        <v>266</v>
      </c>
      <c r="J139" s="85" t="s">
        <v>267</v>
      </c>
      <c r="K139" s="85" t="s">
        <v>268</v>
      </c>
      <c r="L139" s="85" t="s">
        <v>269</v>
      </c>
      <c r="M139" s="85" t="s">
        <v>270</v>
      </c>
      <c r="N139" s="85" t="s">
        <v>271</v>
      </c>
      <c r="O139" s="85" t="s">
        <v>272</v>
      </c>
      <c r="P139" s="85" t="s">
        <v>273</v>
      </c>
      <c r="Q139" s="85" t="s">
        <v>274</v>
      </c>
      <c r="R139" s="85" t="s">
        <v>275</v>
      </c>
      <c r="S139" s="85" t="s">
        <v>276</v>
      </c>
      <c r="T139"/>
      <c r="U139"/>
      <c r="V139"/>
      <c r="W139"/>
      <c r="X139"/>
      <c r="Y139"/>
      <c r="Z139"/>
    </row>
    <row r="140" spans="1:35" ht="14.25" x14ac:dyDescent="0.45">
      <c r="A140" s="86">
        <v>12001</v>
      </c>
      <c r="B140" s="91" t="s">
        <v>108</v>
      </c>
      <c r="C140" s="91" t="s">
        <v>277</v>
      </c>
      <c r="D140" s="91" t="s">
        <v>278</v>
      </c>
      <c r="E140" s="97">
        <v>44197</v>
      </c>
      <c r="F140" s="104">
        <v>51501</v>
      </c>
      <c r="G140" s="97">
        <v>51501</v>
      </c>
      <c r="H140" s="111" t="s">
        <v>279</v>
      </c>
      <c r="I140" s="91" t="s">
        <v>280</v>
      </c>
      <c r="J140" s="91" t="s">
        <v>281</v>
      </c>
      <c r="K140" s="91" t="s">
        <v>282</v>
      </c>
      <c r="L140" s="91"/>
      <c r="M140" s="91" t="s">
        <v>283</v>
      </c>
      <c r="N140" s="91">
        <v>100</v>
      </c>
      <c r="O140" s="91">
        <v>0</v>
      </c>
      <c r="P140" s="91" t="s">
        <v>284</v>
      </c>
      <c r="Q140" s="91" t="s">
        <v>285</v>
      </c>
      <c r="R140" s="91">
        <v>100</v>
      </c>
      <c r="S140" s="91">
        <v>100</v>
      </c>
      <c r="T140"/>
      <c r="U140"/>
      <c r="V140"/>
      <c r="W140"/>
      <c r="X140"/>
      <c r="Y140"/>
      <c r="Z140"/>
    </row>
    <row r="141" spans="1:35" ht="14.25" x14ac:dyDescent="0.45">
      <c r="A141" s="86">
        <v>12028</v>
      </c>
      <c r="B141" s="132" t="s">
        <v>286</v>
      </c>
      <c r="C141" s="132" t="s">
        <v>287</v>
      </c>
      <c r="D141" s="91" t="s">
        <v>288</v>
      </c>
      <c r="E141" s="133">
        <v>44317</v>
      </c>
      <c r="F141" s="134">
        <v>51591</v>
      </c>
      <c r="G141" s="134">
        <v>51591</v>
      </c>
      <c r="H141" s="135" t="s">
        <v>279</v>
      </c>
      <c r="I141" s="91" t="s">
        <v>280</v>
      </c>
      <c r="J141" s="91" t="s">
        <v>289</v>
      </c>
      <c r="K141" s="91" t="s">
        <v>282</v>
      </c>
      <c r="L141" s="91"/>
      <c r="M141" s="91" t="s">
        <v>283</v>
      </c>
      <c r="N141" s="91">
        <v>100</v>
      </c>
      <c r="O141" s="91">
        <v>0</v>
      </c>
      <c r="P141" s="91" t="s">
        <v>284</v>
      </c>
      <c r="Q141" s="91" t="s">
        <v>285</v>
      </c>
      <c r="R141" s="91">
        <v>100</v>
      </c>
      <c r="S141" s="91">
        <v>100</v>
      </c>
      <c r="T141"/>
      <c r="U141"/>
      <c r="V141"/>
      <c r="W141"/>
      <c r="X141"/>
      <c r="Y141"/>
      <c r="Z141"/>
    </row>
    <row r="142" spans="1:35" ht="14.25" x14ac:dyDescent="0.45">
      <c r="A142" s="86">
        <v>12033</v>
      </c>
      <c r="B142" s="92" t="s">
        <v>290</v>
      </c>
      <c r="C142" s="92" t="s">
        <v>291</v>
      </c>
      <c r="D142" s="91" t="s">
        <v>292</v>
      </c>
      <c r="E142" s="97">
        <v>44166</v>
      </c>
      <c r="F142" s="104">
        <v>51470</v>
      </c>
      <c r="G142" s="97">
        <v>51470</v>
      </c>
      <c r="H142" s="91" t="s">
        <v>293</v>
      </c>
      <c r="I142" s="91" t="s">
        <v>280</v>
      </c>
      <c r="J142" s="91" t="s">
        <v>289</v>
      </c>
      <c r="K142" s="91" t="s">
        <v>282</v>
      </c>
      <c r="L142" s="91"/>
      <c r="M142" s="91" t="s">
        <v>283</v>
      </c>
      <c r="N142" s="91">
        <v>40</v>
      </c>
      <c r="O142" s="91">
        <v>0</v>
      </c>
      <c r="P142" s="91" t="s">
        <v>284</v>
      </c>
      <c r="Q142" s="91" t="s">
        <v>285</v>
      </c>
      <c r="R142" s="91">
        <v>40</v>
      </c>
      <c r="S142" s="91">
        <v>40</v>
      </c>
      <c r="T142"/>
      <c r="U142"/>
      <c r="V142"/>
      <c r="W142"/>
      <c r="X142"/>
      <c r="Y142"/>
      <c r="Z142"/>
    </row>
    <row r="143" spans="1:35" ht="14.25" x14ac:dyDescent="0.45">
      <c r="A143" s="86">
        <v>12027</v>
      </c>
      <c r="B143" s="91" t="s">
        <v>114</v>
      </c>
      <c r="C143" s="91" t="s">
        <v>294</v>
      </c>
      <c r="D143" s="91" t="s">
        <v>295</v>
      </c>
      <c r="E143" s="97">
        <v>44166</v>
      </c>
      <c r="F143" s="104">
        <v>51470</v>
      </c>
      <c r="G143" s="97">
        <v>51470</v>
      </c>
      <c r="H143" s="111" t="s">
        <v>293</v>
      </c>
      <c r="I143" s="91" t="s">
        <v>280</v>
      </c>
      <c r="J143" s="91" t="s">
        <v>289</v>
      </c>
      <c r="K143" s="91" t="s">
        <v>282</v>
      </c>
      <c r="L143" s="91"/>
      <c r="M143" s="91" t="s">
        <v>283</v>
      </c>
      <c r="N143" s="91">
        <v>10</v>
      </c>
      <c r="O143" s="91">
        <v>0</v>
      </c>
      <c r="P143" s="91" t="s">
        <v>284</v>
      </c>
      <c r="Q143" s="91" t="s">
        <v>285</v>
      </c>
      <c r="R143" s="91">
        <v>10</v>
      </c>
      <c r="S143" s="91">
        <v>10</v>
      </c>
      <c r="T143"/>
      <c r="U143"/>
      <c r="V143"/>
      <c r="W143"/>
      <c r="X143"/>
      <c r="Y143"/>
      <c r="Z143"/>
    </row>
    <row r="144" spans="1:35" ht="14.25" x14ac:dyDescent="0.45">
      <c r="A144" s="86">
        <v>12026</v>
      </c>
      <c r="B144" s="91" t="s">
        <v>115</v>
      </c>
      <c r="C144" s="91" t="s">
        <v>296</v>
      </c>
      <c r="D144" s="91" t="s">
        <v>115</v>
      </c>
      <c r="E144" s="136">
        <v>44256</v>
      </c>
      <c r="F144" s="134">
        <v>51501</v>
      </c>
      <c r="G144" s="134">
        <v>51501</v>
      </c>
      <c r="H144" s="111" t="s">
        <v>293</v>
      </c>
      <c r="I144" s="91" t="s">
        <v>280</v>
      </c>
      <c r="J144" s="91" t="s">
        <v>289</v>
      </c>
      <c r="K144" s="91" t="s">
        <v>282</v>
      </c>
      <c r="L144" s="91"/>
      <c r="M144" s="91" t="s">
        <v>283</v>
      </c>
      <c r="N144" s="91">
        <v>11</v>
      </c>
      <c r="O144" s="91">
        <v>0</v>
      </c>
      <c r="P144" s="91" t="s">
        <v>284</v>
      </c>
      <c r="Q144" s="91" t="s">
        <v>285</v>
      </c>
      <c r="R144" s="91">
        <v>11</v>
      </c>
      <c r="S144" s="91">
        <v>11</v>
      </c>
      <c r="T144"/>
      <c r="U144"/>
      <c r="V144"/>
      <c r="W144"/>
      <c r="X144"/>
      <c r="Y144"/>
      <c r="Z144"/>
    </row>
    <row r="145" spans="1:26" ht="14.25" x14ac:dyDescent="0.45">
      <c r="A145" s="86">
        <v>12032</v>
      </c>
      <c r="B145" s="91" t="s">
        <v>116</v>
      </c>
      <c r="C145" s="91" t="s">
        <v>297</v>
      </c>
      <c r="D145" s="91" t="s">
        <v>298</v>
      </c>
      <c r="E145" s="133">
        <v>44287</v>
      </c>
      <c r="F145" s="134">
        <v>51591</v>
      </c>
      <c r="G145" s="133">
        <v>51560</v>
      </c>
      <c r="H145" s="111" t="s">
        <v>293</v>
      </c>
      <c r="I145" s="91" t="s">
        <v>280</v>
      </c>
      <c r="J145" s="91" t="s">
        <v>289</v>
      </c>
      <c r="K145" s="91" t="s">
        <v>282</v>
      </c>
      <c r="L145" s="91"/>
      <c r="M145" s="91" t="s">
        <v>283</v>
      </c>
      <c r="N145" s="91">
        <v>10</v>
      </c>
      <c r="O145" s="91">
        <v>0</v>
      </c>
      <c r="P145" s="91" t="s">
        <v>284</v>
      </c>
      <c r="Q145" s="91" t="s">
        <v>285</v>
      </c>
      <c r="R145" s="91">
        <v>10</v>
      </c>
      <c r="S145" s="91">
        <v>10</v>
      </c>
      <c r="T145"/>
      <c r="U145"/>
      <c r="V145"/>
      <c r="W145"/>
      <c r="X145"/>
      <c r="Y145"/>
      <c r="Z145"/>
    </row>
    <row r="146" spans="1:26" ht="14.25" x14ac:dyDescent="0.45">
      <c r="A146" s="86">
        <v>12029</v>
      </c>
      <c r="B146" s="91" t="s">
        <v>117</v>
      </c>
      <c r="C146" s="91" t="s">
        <v>299</v>
      </c>
      <c r="D146" s="91" t="s">
        <v>300</v>
      </c>
      <c r="E146" s="136">
        <v>44256</v>
      </c>
      <c r="F146" s="137">
        <v>51560</v>
      </c>
      <c r="G146" s="136">
        <v>51560</v>
      </c>
      <c r="H146" s="111" t="s">
        <v>293</v>
      </c>
      <c r="I146" s="91" t="s">
        <v>280</v>
      </c>
      <c r="J146" s="91" t="s">
        <v>289</v>
      </c>
      <c r="K146" s="91" t="s">
        <v>282</v>
      </c>
      <c r="L146" s="91"/>
      <c r="M146" s="91" t="s">
        <v>283</v>
      </c>
      <c r="N146" s="91">
        <v>10</v>
      </c>
      <c r="O146" s="91">
        <v>0</v>
      </c>
      <c r="P146" s="91" t="s">
        <v>284</v>
      </c>
      <c r="Q146" s="91" t="s">
        <v>285</v>
      </c>
      <c r="R146" s="91">
        <v>10</v>
      </c>
      <c r="S146" s="91">
        <v>10</v>
      </c>
      <c r="T146"/>
      <c r="U146"/>
      <c r="V146"/>
      <c r="W146"/>
      <c r="X146"/>
      <c r="Y146"/>
      <c r="Z146"/>
    </row>
    <row r="147" spans="1:26" ht="14.25" x14ac:dyDescent="0.45">
      <c r="A147" s="161">
        <v>2913</v>
      </c>
      <c r="B147" s="92" t="s">
        <v>120</v>
      </c>
      <c r="C147" s="92" t="s">
        <v>120</v>
      </c>
      <c r="D147" s="92" t="s">
        <v>120</v>
      </c>
      <c r="E147" s="162">
        <v>44044</v>
      </c>
      <c r="F147" s="105">
        <v>46599</v>
      </c>
      <c r="G147" s="162">
        <v>46599</v>
      </c>
      <c r="H147" s="163" t="s">
        <v>119</v>
      </c>
      <c r="I147" s="92" t="s">
        <v>280</v>
      </c>
      <c r="J147" s="92" t="s">
        <v>289</v>
      </c>
      <c r="K147" s="92" t="s">
        <v>301</v>
      </c>
      <c r="L147" s="92" t="s">
        <v>301</v>
      </c>
      <c r="M147" s="92">
        <v>19.571999999999999</v>
      </c>
      <c r="N147" s="92">
        <v>19.571999999999999</v>
      </c>
      <c r="O147" s="92">
        <v>0</v>
      </c>
      <c r="P147" s="92" t="s">
        <v>284</v>
      </c>
      <c r="Q147" s="92" t="s">
        <v>302</v>
      </c>
      <c r="R147" s="92">
        <v>9.8699999999999992</v>
      </c>
      <c r="S147" s="92">
        <v>0</v>
      </c>
      <c r="T147"/>
      <c r="U147"/>
      <c r="V147"/>
      <c r="W147"/>
      <c r="X147"/>
      <c r="Y147"/>
      <c r="Z147"/>
    </row>
    <row r="148" spans="1:26" ht="14.25" x14ac:dyDescent="0.45">
      <c r="A148" s="86">
        <v>2836</v>
      </c>
      <c r="B148" s="91" t="s">
        <v>303</v>
      </c>
      <c r="C148" s="91" t="s">
        <v>304</v>
      </c>
      <c r="D148" s="91" t="s">
        <v>303</v>
      </c>
      <c r="E148" s="98">
        <v>45078</v>
      </c>
      <c r="F148" s="137">
        <v>49458</v>
      </c>
      <c r="G148" s="137">
        <v>49458</v>
      </c>
      <c r="H148" s="111" t="s">
        <v>119</v>
      </c>
      <c r="I148" s="91" t="s">
        <v>280</v>
      </c>
      <c r="J148" s="91" t="s">
        <v>289</v>
      </c>
      <c r="K148" s="91" t="s">
        <v>301</v>
      </c>
      <c r="L148" s="91" t="s">
        <v>301</v>
      </c>
      <c r="M148" s="91" t="s">
        <v>283</v>
      </c>
      <c r="N148" s="91">
        <v>14.5</v>
      </c>
      <c r="O148" s="91">
        <v>14.5</v>
      </c>
      <c r="P148" s="91" t="s">
        <v>284</v>
      </c>
      <c r="Q148" s="91" t="s">
        <v>302</v>
      </c>
      <c r="R148" s="91">
        <v>14.5</v>
      </c>
      <c r="S148" s="91">
        <v>0</v>
      </c>
      <c r="T148"/>
      <c r="U148"/>
      <c r="V148"/>
      <c r="W148"/>
      <c r="X148"/>
      <c r="Y148"/>
      <c r="Z148"/>
    </row>
    <row r="149" spans="1:26" x14ac:dyDescent="0.4">
      <c r="B149" s="164"/>
    </row>
  </sheetData>
  <autoFilter ref="A3:AP111" xr:uid="{F910DFD0-0C3F-4E14-B249-495CF3BA17C6}"/>
  <mergeCells count="2">
    <mergeCell ref="A126:Z126"/>
    <mergeCell ref="A137:S137"/>
  </mergeCells>
  <pageMargins left="0.7" right="0.7" top="0.75" bottom="0.75" header="0.3" footer="0.3"/>
  <pageSetup orientation="portrait" horizontalDpi="4294967295" verticalDpi="4294967295"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3A8E3-4350-4151-96A5-98CA7D6C4952}">
  <dimension ref="A1:AK150"/>
  <sheetViews>
    <sheetView showGridLines="0" topLeftCell="I1" zoomScale="110" zoomScaleNormal="110" workbookViewId="0">
      <pane ySplit="3" topLeftCell="A106" activePane="bottomLeft" state="frozen"/>
      <selection activeCell="C1" sqref="C1"/>
      <selection pane="bottomLeft" activeCell="M114" sqref="M114"/>
    </sheetView>
  </sheetViews>
  <sheetFormatPr defaultColWidth="8.73046875" defaultRowHeight="13.15" x14ac:dyDescent="0.4"/>
  <cols>
    <col min="1" max="1" width="25.59765625" style="2" customWidth="1"/>
    <col min="2" max="2" width="16.1328125" style="1" customWidth="1"/>
    <col min="3" max="3" width="23.3984375" style="1" customWidth="1"/>
    <col min="4" max="4" width="40.59765625" style="1" customWidth="1"/>
    <col min="5" max="5" width="19.1328125" style="1" customWidth="1"/>
    <col min="6" max="6" width="25.59765625" style="1" customWidth="1"/>
    <col min="7" max="7" width="18.1328125" style="1" bestFit="1" customWidth="1"/>
    <col min="8" max="8" width="17.59765625" style="3" bestFit="1" customWidth="1"/>
    <col min="9" max="9" width="11.1328125" style="1" customWidth="1"/>
    <col min="10" max="10" width="14.59765625" style="1" bestFit="1" customWidth="1"/>
    <col min="11" max="15" width="14.59765625" style="1" customWidth="1"/>
    <col min="16" max="16" width="11.1328125" style="1" bestFit="1" customWidth="1"/>
    <col min="17" max="17" width="12.86328125" style="1" bestFit="1" customWidth="1"/>
    <col min="18" max="18" width="12.265625" style="1" bestFit="1" customWidth="1"/>
    <col min="19" max="19" width="9.265625" style="1" bestFit="1" customWidth="1"/>
    <col min="20" max="20" width="10.3984375" style="1" customWidth="1"/>
    <col min="21" max="22" width="9" style="1" bestFit="1" customWidth="1"/>
    <col min="23" max="23" width="12.1328125" style="1" customWidth="1"/>
    <col min="24" max="24" width="11.3984375" style="1" customWidth="1"/>
    <col min="25" max="25" width="10.3984375" style="1" customWidth="1"/>
    <col min="26" max="26" width="11" style="1" customWidth="1"/>
    <col min="27" max="28" width="10.3984375" style="1" customWidth="1"/>
    <col min="29" max="29" width="12.3984375" style="1" customWidth="1"/>
    <col min="30" max="30" width="15.59765625" style="1" bestFit="1" customWidth="1"/>
    <col min="31" max="38" width="10.59765625" style="1" customWidth="1"/>
    <col min="39" max="39" width="11.3984375" style="1" customWidth="1"/>
    <col min="40" max="42" width="10.59765625" style="1" customWidth="1"/>
    <col min="43" max="16384" width="8.73046875" style="1"/>
  </cols>
  <sheetData>
    <row r="1" spans="1:37" x14ac:dyDescent="0.4">
      <c r="A1" s="1"/>
      <c r="C1" s="2"/>
      <c r="H1" s="1"/>
      <c r="J1" s="3"/>
      <c r="K1" s="3"/>
      <c r="L1" s="3"/>
      <c r="M1" s="3"/>
      <c r="N1" s="3"/>
      <c r="O1" s="3"/>
      <c r="P1" s="3"/>
      <c r="Q1" s="3"/>
      <c r="R1" s="3"/>
      <c r="S1" s="3"/>
    </row>
    <row r="2" spans="1:37" x14ac:dyDescent="0.4">
      <c r="A2" s="1"/>
      <c r="C2" s="2"/>
      <c r="H2" s="1"/>
      <c r="J2" s="3"/>
      <c r="K2" s="4" t="s">
        <v>0</v>
      </c>
      <c r="L2" s="4" t="s">
        <v>1</v>
      </c>
      <c r="M2" s="4" t="s">
        <v>2</v>
      </c>
      <c r="N2" s="4" t="s">
        <v>3</v>
      </c>
      <c r="O2" s="4" t="s">
        <v>4</v>
      </c>
      <c r="P2" s="4" t="s">
        <v>5</v>
      </c>
      <c r="Q2" s="4" t="s">
        <v>6</v>
      </c>
      <c r="R2" s="4" t="s">
        <v>7</v>
      </c>
      <c r="S2" s="4" t="s">
        <v>8</v>
      </c>
      <c r="T2" s="4" t="s">
        <v>9</v>
      </c>
      <c r="U2" s="4" t="s">
        <v>10</v>
      </c>
      <c r="V2" s="4" t="s">
        <v>11</v>
      </c>
      <c r="X2" s="4" t="s">
        <v>0</v>
      </c>
      <c r="Y2" s="4" t="s">
        <v>1</v>
      </c>
      <c r="Z2" s="4" t="s">
        <v>2</v>
      </c>
      <c r="AA2" s="4" t="s">
        <v>3</v>
      </c>
      <c r="AB2" s="4" t="s">
        <v>4</v>
      </c>
      <c r="AC2" s="4" t="s">
        <v>5</v>
      </c>
      <c r="AD2" s="4" t="s">
        <v>6</v>
      </c>
      <c r="AE2" s="4" t="s">
        <v>7</v>
      </c>
      <c r="AF2" s="4" t="s">
        <v>8</v>
      </c>
      <c r="AG2" s="4" t="s">
        <v>9</v>
      </c>
      <c r="AH2" s="4" t="s">
        <v>10</v>
      </c>
      <c r="AI2" s="4" t="s">
        <v>11</v>
      </c>
    </row>
    <row r="3" spans="1:37" ht="85.5" x14ac:dyDescent="0.45">
      <c r="A3" s="5" t="s">
        <v>12</v>
      </c>
      <c r="B3" s="6" t="s">
        <v>13</v>
      </c>
      <c r="C3" s="7" t="s">
        <v>14</v>
      </c>
      <c r="D3" s="8" t="s">
        <v>15</v>
      </c>
      <c r="E3" s="8" t="s">
        <v>16</v>
      </c>
      <c r="F3" s="9" t="s">
        <v>17</v>
      </c>
      <c r="G3" s="9" t="s">
        <v>18</v>
      </c>
      <c r="H3" s="9" t="s">
        <v>19</v>
      </c>
      <c r="I3" s="9" t="s">
        <v>20</v>
      </c>
      <c r="J3" s="9" t="s">
        <v>21</v>
      </c>
      <c r="K3" s="4" t="s">
        <v>22</v>
      </c>
      <c r="L3" s="4" t="s">
        <v>22</v>
      </c>
      <c r="M3" s="4" t="s">
        <v>22</v>
      </c>
      <c r="N3" s="4" t="s">
        <v>22</v>
      </c>
      <c r="O3" s="4" t="s">
        <v>22</v>
      </c>
      <c r="P3" s="4" t="s">
        <v>22</v>
      </c>
      <c r="Q3" s="4" t="s">
        <v>22</v>
      </c>
      <c r="R3" s="4" t="s">
        <v>22</v>
      </c>
      <c r="S3" s="4" t="s">
        <v>22</v>
      </c>
      <c r="T3" s="4" t="s">
        <v>22</v>
      </c>
      <c r="U3" s="4" t="s">
        <v>22</v>
      </c>
      <c r="V3" s="4" t="s">
        <v>22</v>
      </c>
      <c r="X3" s="10" t="s">
        <v>23</v>
      </c>
      <c r="Y3" s="10" t="s">
        <v>23</v>
      </c>
      <c r="Z3" s="10" t="s">
        <v>23</v>
      </c>
      <c r="AA3" s="10" t="s">
        <v>23</v>
      </c>
      <c r="AB3" s="10" t="s">
        <v>23</v>
      </c>
      <c r="AC3" s="10" t="s">
        <v>23</v>
      </c>
      <c r="AD3" s="10" t="s">
        <v>23</v>
      </c>
      <c r="AE3" s="10" t="s">
        <v>23</v>
      </c>
      <c r="AF3" s="10" t="s">
        <v>23</v>
      </c>
      <c r="AG3" s="10" t="s">
        <v>23</v>
      </c>
      <c r="AH3" s="10" t="s">
        <v>23</v>
      </c>
      <c r="AI3" s="10" t="s">
        <v>23</v>
      </c>
    </row>
    <row r="4" spans="1:37" x14ac:dyDescent="0.4">
      <c r="A4" s="12" t="s">
        <v>24</v>
      </c>
      <c r="B4" s="13" t="s">
        <v>25</v>
      </c>
      <c r="C4" s="14"/>
      <c r="D4" s="15" t="s">
        <v>26</v>
      </c>
      <c r="E4" s="32" t="s">
        <v>27</v>
      </c>
      <c r="F4" s="33" t="s">
        <v>28</v>
      </c>
      <c r="G4" s="31">
        <v>20</v>
      </c>
      <c r="H4" s="34">
        <v>3</v>
      </c>
      <c r="I4" s="35">
        <v>42735</v>
      </c>
      <c r="J4" s="36">
        <v>46386</v>
      </c>
      <c r="K4" s="31">
        <v>20</v>
      </c>
      <c r="L4" s="31">
        <v>20</v>
      </c>
      <c r="M4" s="31">
        <v>20</v>
      </c>
      <c r="N4" s="31">
        <v>20</v>
      </c>
      <c r="O4" s="31">
        <v>20</v>
      </c>
      <c r="P4" s="31">
        <v>20</v>
      </c>
      <c r="Q4" s="31">
        <v>20</v>
      </c>
      <c r="R4" s="31">
        <v>20</v>
      </c>
      <c r="S4" s="31">
        <v>20</v>
      </c>
      <c r="T4" s="31">
        <v>20</v>
      </c>
      <c r="U4" s="31">
        <v>20</v>
      </c>
      <c r="V4" s="31">
        <v>20</v>
      </c>
      <c r="X4" s="31">
        <v>20</v>
      </c>
      <c r="Y4" s="31">
        <v>20</v>
      </c>
      <c r="Z4" s="31">
        <v>20</v>
      </c>
      <c r="AA4" s="31">
        <v>20</v>
      </c>
      <c r="AB4" s="31">
        <v>20</v>
      </c>
      <c r="AC4" s="31">
        <v>20</v>
      </c>
      <c r="AD4" s="31">
        <v>20</v>
      </c>
      <c r="AE4" s="31">
        <v>20</v>
      </c>
      <c r="AF4" s="31">
        <v>20</v>
      </c>
      <c r="AG4" s="31">
        <v>20</v>
      </c>
      <c r="AH4" s="31">
        <v>20</v>
      </c>
      <c r="AI4" s="31">
        <v>20</v>
      </c>
      <c r="AK4" s="18"/>
    </row>
    <row r="5" spans="1:37" x14ac:dyDescent="0.4">
      <c r="A5" s="12" t="s">
        <v>24</v>
      </c>
      <c r="B5" s="13" t="s">
        <v>25</v>
      </c>
      <c r="C5" s="14"/>
      <c r="D5" s="15" t="s">
        <v>29</v>
      </c>
      <c r="E5" s="32" t="s">
        <v>30</v>
      </c>
      <c r="F5" s="33" t="s">
        <v>28</v>
      </c>
      <c r="G5" s="31">
        <v>2</v>
      </c>
      <c r="H5" s="34">
        <v>1</v>
      </c>
      <c r="I5" s="35">
        <v>43009</v>
      </c>
      <c r="J5" s="36">
        <v>46387</v>
      </c>
      <c r="K5" s="31">
        <v>2</v>
      </c>
      <c r="L5" s="31">
        <v>2</v>
      </c>
      <c r="M5" s="31">
        <v>2</v>
      </c>
      <c r="N5" s="31">
        <v>2</v>
      </c>
      <c r="O5" s="31">
        <v>2</v>
      </c>
      <c r="P5" s="31">
        <v>2</v>
      </c>
      <c r="Q5" s="31">
        <v>2</v>
      </c>
      <c r="R5" s="31">
        <v>2</v>
      </c>
      <c r="S5" s="31">
        <v>2</v>
      </c>
      <c r="T5" s="31">
        <v>2</v>
      </c>
      <c r="U5" s="31">
        <v>2</v>
      </c>
      <c r="V5" s="31">
        <v>2</v>
      </c>
      <c r="X5" s="31">
        <v>2</v>
      </c>
      <c r="Y5" s="31">
        <v>2</v>
      </c>
      <c r="Z5" s="31">
        <v>2</v>
      </c>
      <c r="AA5" s="31">
        <v>2</v>
      </c>
      <c r="AB5" s="31">
        <v>2</v>
      </c>
      <c r="AC5" s="31">
        <v>2</v>
      </c>
      <c r="AD5" s="31">
        <v>2</v>
      </c>
      <c r="AE5" s="31">
        <v>2</v>
      </c>
      <c r="AF5" s="31">
        <v>2</v>
      </c>
      <c r="AG5" s="31">
        <v>2</v>
      </c>
      <c r="AH5" s="31">
        <v>2</v>
      </c>
      <c r="AI5" s="31">
        <v>2</v>
      </c>
      <c r="AK5" s="18"/>
    </row>
    <row r="6" spans="1:37" x14ac:dyDescent="0.4">
      <c r="A6" s="12" t="s">
        <v>31</v>
      </c>
      <c r="B6" s="13" t="s">
        <v>32</v>
      </c>
      <c r="C6" s="14"/>
      <c r="D6" s="15" t="s">
        <v>33</v>
      </c>
      <c r="E6" s="32" t="s">
        <v>34</v>
      </c>
      <c r="F6" s="33" t="s">
        <v>28</v>
      </c>
      <c r="G6" s="31">
        <v>26</v>
      </c>
      <c r="H6" s="34"/>
      <c r="I6" s="35">
        <v>43282</v>
      </c>
      <c r="J6" s="36">
        <v>45727</v>
      </c>
      <c r="K6" s="31">
        <v>26</v>
      </c>
      <c r="L6" s="31">
        <v>26</v>
      </c>
      <c r="M6" s="31">
        <v>26</v>
      </c>
      <c r="N6" s="31">
        <v>26</v>
      </c>
      <c r="O6" s="31">
        <v>26</v>
      </c>
      <c r="P6" s="31">
        <v>26</v>
      </c>
      <c r="Q6" s="31">
        <v>26</v>
      </c>
      <c r="R6" s="31">
        <v>26</v>
      </c>
      <c r="S6" s="31">
        <v>26</v>
      </c>
      <c r="T6" s="31">
        <v>26</v>
      </c>
      <c r="U6" s="31">
        <v>26</v>
      </c>
      <c r="V6" s="31">
        <v>26</v>
      </c>
      <c r="X6" s="31"/>
      <c r="Y6" s="31"/>
      <c r="Z6" s="31"/>
      <c r="AA6" s="31"/>
      <c r="AB6" s="31"/>
      <c r="AC6" s="31"/>
      <c r="AD6" s="31"/>
      <c r="AE6" s="31"/>
      <c r="AF6" s="31"/>
      <c r="AG6" s="31"/>
      <c r="AH6" s="31"/>
      <c r="AI6" s="31"/>
      <c r="AK6" s="18"/>
    </row>
    <row r="7" spans="1:37" x14ac:dyDescent="0.4">
      <c r="A7" s="12" t="s">
        <v>35</v>
      </c>
      <c r="B7" s="13" t="s">
        <v>32</v>
      </c>
      <c r="C7" s="14"/>
      <c r="D7" s="15" t="s">
        <v>36</v>
      </c>
      <c r="E7" s="32" t="s">
        <v>37</v>
      </c>
      <c r="F7" s="33" t="s">
        <v>28</v>
      </c>
      <c r="G7" s="31">
        <v>263</v>
      </c>
      <c r="H7" s="34">
        <v>1</v>
      </c>
      <c r="I7" s="35">
        <v>41487</v>
      </c>
      <c r="J7" s="36">
        <v>45138</v>
      </c>
      <c r="K7" s="31">
        <v>263</v>
      </c>
      <c r="L7" s="31">
        <v>263</v>
      </c>
      <c r="M7" s="31">
        <v>263</v>
      </c>
      <c r="N7" s="31">
        <v>263</v>
      </c>
      <c r="O7" s="31">
        <v>263</v>
      </c>
      <c r="P7" s="31">
        <v>263</v>
      </c>
      <c r="Q7" s="31">
        <v>263</v>
      </c>
      <c r="R7" s="31">
        <v>263</v>
      </c>
      <c r="S7" s="31">
        <v>263</v>
      </c>
      <c r="T7" s="31">
        <v>263</v>
      </c>
      <c r="U7" s="31">
        <v>263</v>
      </c>
      <c r="V7" s="31">
        <v>263</v>
      </c>
      <c r="X7" s="16">
        <v>263</v>
      </c>
      <c r="Y7" s="16">
        <v>263</v>
      </c>
      <c r="Z7" s="16">
        <v>263</v>
      </c>
      <c r="AA7" s="16">
        <v>263</v>
      </c>
      <c r="AB7" s="16">
        <v>263</v>
      </c>
      <c r="AC7" s="16">
        <v>263</v>
      </c>
      <c r="AD7" s="16">
        <v>263</v>
      </c>
      <c r="AE7" s="16">
        <v>263</v>
      </c>
      <c r="AF7" s="16">
        <v>263</v>
      </c>
      <c r="AG7" s="16">
        <v>263</v>
      </c>
      <c r="AH7" s="16">
        <v>263</v>
      </c>
      <c r="AI7" s="16">
        <v>263</v>
      </c>
      <c r="AK7" s="18"/>
    </row>
    <row r="8" spans="1:37" x14ac:dyDescent="0.4">
      <c r="A8" s="12" t="s">
        <v>35</v>
      </c>
      <c r="B8" s="13" t="s">
        <v>32</v>
      </c>
      <c r="C8" s="14"/>
      <c r="D8" s="15" t="s">
        <v>36</v>
      </c>
      <c r="E8" s="32" t="s">
        <v>38</v>
      </c>
      <c r="F8" s="33" t="s">
        <v>28</v>
      </c>
      <c r="G8" s="31">
        <v>263.68</v>
      </c>
      <c r="H8" s="34">
        <v>1</v>
      </c>
      <c r="I8" s="35">
        <v>41487</v>
      </c>
      <c r="J8" s="36">
        <v>45138</v>
      </c>
      <c r="K8" s="31">
        <v>263.68</v>
      </c>
      <c r="L8" s="31">
        <v>263.68</v>
      </c>
      <c r="M8" s="31">
        <v>263.68</v>
      </c>
      <c r="N8" s="31">
        <v>263.68</v>
      </c>
      <c r="O8" s="31">
        <v>263.68</v>
      </c>
      <c r="P8" s="31">
        <v>263.68</v>
      </c>
      <c r="Q8" s="31">
        <v>263.68</v>
      </c>
      <c r="R8" s="31">
        <v>263.68</v>
      </c>
      <c r="S8" s="31">
        <v>263.68</v>
      </c>
      <c r="T8" s="31">
        <v>263.68</v>
      </c>
      <c r="U8" s="31">
        <v>263.68</v>
      </c>
      <c r="V8" s="31">
        <v>263.68</v>
      </c>
      <c r="X8" s="16">
        <v>263.68</v>
      </c>
      <c r="Y8" s="16">
        <v>263.68</v>
      </c>
      <c r="Z8" s="16">
        <v>263.68</v>
      </c>
      <c r="AA8" s="16">
        <v>263.68</v>
      </c>
      <c r="AB8" s="16">
        <v>263.68</v>
      </c>
      <c r="AC8" s="16">
        <v>263.68</v>
      </c>
      <c r="AD8" s="16">
        <v>263.68</v>
      </c>
      <c r="AE8" s="16">
        <v>263.68</v>
      </c>
      <c r="AF8" s="16">
        <v>263.68</v>
      </c>
      <c r="AG8" s="16">
        <v>263.68</v>
      </c>
      <c r="AH8" s="16">
        <v>263.68</v>
      </c>
      <c r="AI8" s="16">
        <v>263.68</v>
      </c>
      <c r="AK8" s="18"/>
    </row>
    <row r="9" spans="1:37" x14ac:dyDescent="0.4">
      <c r="A9" s="12" t="s">
        <v>39</v>
      </c>
      <c r="B9" s="13" t="s">
        <v>32</v>
      </c>
      <c r="C9" s="14"/>
      <c r="D9" s="15" t="s">
        <v>40</v>
      </c>
      <c r="E9" s="32" t="s">
        <v>41</v>
      </c>
      <c r="F9" s="33" t="s">
        <v>28</v>
      </c>
      <c r="G9" s="31">
        <v>103.76</v>
      </c>
      <c r="H9" s="34">
        <v>1</v>
      </c>
      <c r="I9" s="35">
        <v>41487</v>
      </c>
      <c r="J9" s="36">
        <v>45138</v>
      </c>
      <c r="K9" s="31">
        <v>103.76</v>
      </c>
      <c r="L9" s="31">
        <v>103.76</v>
      </c>
      <c r="M9" s="31">
        <v>103.76</v>
      </c>
      <c r="N9" s="31">
        <v>103.76</v>
      </c>
      <c r="O9" s="31">
        <v>103.76</v>
      </c>
      <c r="P9" s="31">
        <v>103.76</v>
      </c>
      <c r="Q9" s="31">
        <v>103.76</v>
      </c>
      <c r="R9" s="31">
        <v>103.76</v>
      </c>
      <c r="S9" s="31">
        <v>103.76</v>
      </c>
      <c r="T9" s="31">
        <v>103.76</v>
      </c>
      <c r="U9" s="31">
        <v>103.76</v>
      </c>
      <c r="V9" s="31">
        <v>103.76</v>
      </c>
      <c r="X9" s="16">
        <v>103.76</v>
      </c>
      <c r="Y9" s="16">
        <v>103.76</v>
      </c>
      <c r="Z9" s="16">
        <v>103.76</v>
      </c>
      <c r="AA9" s="16">
        <v>103.76</v>
      </c>
      <c r="AB9" s="16">
        <v>103.76</v>
      </c>
      <c r="AC9" s="16">
        <v>103.76</v>
      </c>
      <c r="AD9" s="16">
        <v>103.76</v>
      </c>
      <c r="AE9" s="16">
        <v>103.76</v>
      </c>
      <c r="AF9" s="16">
        <v>103.76</v>
      </c>
      <c r="AG9" s="16">
        <v>103.76</v>
      </c>
      <c r="AH9" s="16">
        <v>103.76</v>
      </c>
      <c r="AI9" s="16">
        <v>103.76</v>
      </c>
      <c r="AK9" s="18"/>
    </row>
    <row r="10" spans="1:37" x14ac:dyDescent="0.4">
      <c r="A10" s="12" t="s">
        <v>39</v>
      </c>
      <c r="B10" s="13" t="s">
        <v>32</v>
      </c>
      <c r="C10" s="14"/>
      <c r="D10" s="15" t="s">
        <v>40</v>
      </c>
      <c r="E10" s="32" t="s">
        <v>42</v>
      </c>
      <c r="F10" s="33" t="s">
        <v>28</v>
      </c>
      <c r="G10" s="31">
        <v>95.34</v>
      </c>
      <c r="H10" s="34">
        <v>1</v>
      </c>
      <c r="I10" s="35">
        <v>41487</v>
      </c>
      <c r="J10" s="36">
        <v>45138</v>
      </c>
      <c r="K10" s="31">
        <v>95.34</v>
      </c>
      <c r="L10" s="31">
        <v>95.34</v>
      </c>
      <c r="M10" s="31">
        <v>95.34</v>
      </c>
      <c r="N10" s="31">
        <v>95.34</v>
      </c>
      <c r="O10" s="31">
        <v>95.34</v>
      </c>
      <c r="P10" s="31">
        <v>95.34</v>
      </c>
      <c r="Q10" s="31">
        <v>95.34</v>
      </c>
      <c r="R10" s="31">
        <v>95.34</v>
      </c>
      <c r="S10" s="31">
        <v>95.34</v>
      </c>
      <c r="T10" s="31">
        <v>95.34</v>
      </c>
      <c r="U10" s="31">
        <v>95.34</v>
      </c>
      <c r="V10" s="31">
        <v>95.34</v>
      </c>
      <c r="X10" s="16">
        <v>95.34</v>
      </c>
      <c r="Y10" s="16">
        <v>95.34</v>
      </c>
      <c r="Z10" s="16">
        <v>95.34</v>
      </c>
      <c r="AA10" s="16">
        <v>95.34</v>
      </c>
      <c r="AB10" s="16">
        <v>95.34</v>
      </c>
      <c r="AC10" s="16">
        <v>95.34</v>
      </c>
      <c r="AD10" s="16">
        <v>95.34</v>
      </c>
      <c r="AE10" s="16">
        <v>95.34</v>
      </c>
      <c r="AF10" s="16">
        <v>95.34</v>
      </c>
      <c r="AG10" s="16">
        <v>95.34</v>
      </c>
      <c r="AH10" s="16">
        <v>95.34</v>
      </c>
      <c r="AI10" s="16">
        <v>95.34</v>
      </c>
      <c r="AK10" s="18"/>
    </row>
    <row r="11" spans="1:37" x14ac:dyDescent="0.4">
      <c r="A11" s="12" t="s">
        <v>39</v>
      </c>
      <c r="B11" s="13" t="s">
        <v>32</v>
      </c>
      <c r="C11" s="14"/>
      <c r="D11" s="15" t="s">
        <v>40</v>
      </c>
      <c r="E11" s="32" t="s">
        <v>43</v>
      </c>
      <c r="F11" s="33" t="s">
        <v>28</v>
      </c>
      <c r="G11" s="31">
        <v>96.85</v>
      </c>
      <c r="H11" s="34">
        <v>1</v>
      </c>
      <c r="I11" s="35">
        <v>41487</v>
      </c>
      <c r="J11" s="36">
        <v>45138</v>
      </c>
      <c r="K11" s="31">
        <v>96.85</v>
      </c>
      <c r="L11" s="31">
        <v>96.85</v>
      </c>
      <c r="M11" s="31">
        <v>96.85</v>
      </c>
      <c r="N11" s="31">
        <v>96.85</v>
      </c>
      <c r="O11" s="31">
        <v>96.85</v>
      </c>
      <c r="P11" s="31">
        <v>96.85</v>
      </c>
      <c r="Q11" s="31">
        <v>96.85</v>
      </c>
      <c r="R11" s="31">
        <v>96.85</v>
      </c>
      <c r="S11" s="31">
        <v>96.85</v>
      </c>
      <c r="T11" s="31">
        <v>96.85</v>
      </c>
      <c r="U11" s="31">
        <v>96.85</v>
      </c>
      <c r="V11" s="31">
        <v>96.85</v>
      </c>
      <c r="X11" s="16">
        <v>96.85</v>
      </c>
      <c r="Y11" s="16">
        <v>96.85</v>
      </c>
      <c r="Z11" s="16">
        <v>96.85</v>
      </c>
      <c r="AA11" s="16">
        <v>96.85</v>
      </c>
      <c r="AB11" s="16">
        <v>96.85</v>
      </c>
      <c r="AC11" s="16">
        <v>96.85</v>
      </c>
      <c r="AD11" s="16">
        <v>96.85</v>
      </c>
      <c r="AE11" s="16">
        <v>96.85</v>
      </c>
      <c r="AF11" s="16">
        <v>96.85</v>
      </c>
      <c r="AG11" s="16">
        <v>96.85</v>
      </c>
      <c r="AH11" s="16">
        <v>96.85</v>
      </c>
      <c r="AI11" s="16">
        <v>96.85</v>
      </c>
      <c r="AK11" s="18"/>
    </row>
    <row r="12" spans="1:37" x14ac:dyDescent="0.4">
      <c r="A12" s="12" t="s">
        <v>39</v>
      </c>
      <c r="B12" s="13" t="s">
        <v>32</v>
      </c>
      <c r="C12" s="14"/>
      <c r="D12" s="15" t="s">
        <v>40</v>
      </c>
      <c r="E12" s="32" t="s">
        <v>44</v>
      </c>
      <c r="F12" s="33" t="s">
        <v>28</v>
      </c>
      <c r="G12" s="31">
        <v>102.47</v>
      </c>
      <c r="H12" s="34">
        <v>1</v>
      </c>
      <c r="I12" s="35">
        <v>41487</v>
      </c>
      <c r="J12" s="36">
        <v>45138</v>
      </c>
      <c r="K12" s="31">
        <v>102.47</v>
      </c>
      <c r="L12" s="31">
        <v>102.47</v>
      </c>
      <c r="M12" s="31">
        <v>102.47</v>
      </c>
      <c r="N12" s="31">
        <v>102.47</v>
      </c>
      <c r="O12" s="31">
        <v>102.47</v>
      </c>
      <c r="P12" s="31">
        <v>102.47</v>
      </c>
      <c r="Q12" s="31">
        <v>102.47</v>
      </c>
      <c r="R12" s="31">
        <v>102.47</v>
      </c>
      <c r="S12" s="31">
        <v>102.47</v>
      </c>
      <c r="T12" s="31">
        <v>102.47</v>
      </c>
      <c r="U12" s="31">
        <v>102.47</v>
      </c>
      <c r="V12" s="31">
        <v>102.47</v>
      </c>
      <c r="X12" s="16">
        <v>102.47</v>
      </c>
      <c r="Y12" s="16">
        <v>102.47</v>
      </c>
      <c r="Z12" s="16">
        <v>102.47</v>
      </c>
      <c r="AA12" s="16">
        <v>102.47</v>
      </c>
      <c r="AB12" s="16">
        <v>102.47</v>
      </c>
      <c r="AC12" s="16">
        <v>102.47</v>
      </c>
      <c r="AD12" s="16">
        <v>102.47</v>
      </c>
      <c r="AE12" s="16">
        <v>102.47</v>
      </c>
      <c r="AF12" s="16">
        <v>102.47</v>
      </c>
      <c r="AG12" s="16">
        <v>102.47</v>
      </c>
      <c r="AH12" s="16">
        <v>102.47</v>
      </c>
      <c r="AI12" s="16">
        <v>102.47</v>
      </c>
      <c r="AK12" s="18"/>
    </row>
    <row r="13" spans="1:37" x14ac:dyDescent="0.4">
      <c r="A13" s="12" t="s">
        <v>39</v>
      </c>
      <c r="B13" s="13" t="s">
        <v>32</v>
      </c>
      <c r="C13" s="14"/>
      <c r="D13" s="15" t="s">
        <v>40</v>
      </c>
      <c r="E13" s="32" t="s">
        <v>45</v>
      </c>
      <c r="F13" s="33" t="s">
        <v>28</v>
      </c>
      <c r="G13" s="31">
        <v>103.81</v>
      </c>
      <c r="H13" s="34">
        <v>1</v>
      </c>
      <c r="I13" s="35">
        <v>41487</v>
      </c>
      <c r="J13" s="36">
        <v>45138</v>
      </c>
      <c r="K13" s="31">
        <v>103.81</v>
      </c>
      <c r="L13" s="31">
        <v>103.81</v>
      </c>
      <c r="M13" s="31">
        <v>103.81</v>
      </c>
      <c r="N13" s="31">
        <v>103.81</v>
      </c>
      <c r="O13" s="31">
        <v>103.81</v>
      </c>
      <c r="P13" s="31">
        <v>103.81</v>
      </c>
      <c r="Q13" s="31">
        <v>103.81</v>
      </c>
      <c r="R13" s="31">
        <v>103.81</v>
      </c>
      <c r="S13" s="31">
        <v>103.81</v>
      </c>
      <c r="T13" s="31">
        <v>103.81</v>
      </c>
      <c r="U13" s="31">
        <v>103.81</v>
      </c>
      <c r="V13" s="31">
        <v>103.81</v>
      </c>
      <c r="X13" s="16">
        <v>103.81</v>
      </c>
      <c r="Y13" s="16">
        <v>103.81</v>
      </c>
      <c r="Z13" s="16">
        <v>103.81</v>
      </c>
      <c r="AA13" s="16">
        <v>103.81</v>
      </c>
      <c r="AB13" s="16">
        <v>103.81</v>
      </c>
      <c r="AC13" s="16">
        <v>103.81</v>
      </c>
      <c r="AD13" s="16">
        <v>103.81</v>
      </c>
      <c r="AE13" s="16">
        <v>103.81</v>
      </c>
      <c r="AF13" s="16">
        <v>103.81</v>
      </c>
      <c r="AG13" s="16">
        <v>103.81</v>
      </c>
      <c r="AH13" s="16">
        <v>103.81</v>
      </c>
      <c r="AI13" s="16">
        <v>103.81</v>
      </c>
      <c r="AK13" s="18"/>
    </row>
    <row r="14" spans="1:37" x14ac:dyDescent="0.4">
      <c r="A14" s="12" t="s">
        <v>39</v>
      </c>
      <c r="B14" s="13" t="s">
        <v>32</v>
      </c>
      <c r="C14" s="14"/>
      <c r="D14" s="15" t="s">
        <v>40</v>
      </c>
      <c r="E14" s="32" t="s">
        <v>46</v>
      </c>
      <c r="F14" s="33" t="s">
        <v>28</v>
      </c>
      <c r="G14" s="31">
        <v>100.99</v>
      </c>
      <c r="H14" s="34">
        <v>1</v>
      </c>
      <c r="I14" s="35">
        <v>41487</v>
      </c>
      <c r="J14" s="36">
        <v>45138</v>
      </c>
      <c r="K14" s="31">
        <v>100.99</v>
      </c>
      <c r="L14" s="31">
        <v>100.99</v>
      </c>
      <c r="M14" s="31">
        <v>100.99</v>
      </c>
      <c r="N14" s="31">
        <v>100.99</v>
      </c>
      <c r="O14" s="31">
        <v>100.99</v>
      </c>
      <c r="P14" s="31">
        <v>100.99</v>
      </c>
      <c r="Q14" s="31">
        <v>100.99</v>
      </c>
      <c r="R14" s="31">
        <v>100.99</v>
      </c>
      <c r="S14" s="31">
        <v>100.99</v>
      </c>
      <c r="T14" s="31">
        <v>100.99</v>
      </c>
      <c r="U14" s="31">
        <v>100.99</v>
      </c>
      <c r="V14" s="31">
        <v>100.99</v>
      </c>
      <c r="X14" s="16">
        <v>100.99</v>
      </c>
      <c r="Y14" s="16">
        <v>100.99</v>
      </c>
      <c r="Z14" s="16">
        <v>100.99</v>
      </c>
      <c r="AA14" s="16">
        <v>100.99</v>
      </c>
      <c r="AB14" s="16">
        <v>100.99</v>
      </c>
      <c r="AC14" s="16">
        <v>100.99</v>
      </c>
      <c r="AD14" s="16">
        <v>100.99</v>
      </c>
      <c r="AE14" s="16">
        <v>100.99</v>
      </c>
      <c r="AF14" s="16">
        <v>100.99</v>
      </c>
      <c r="AG14" s="16">
        <v>100.99</v>
      </c>
      <c r="AH14" s="16">
        <v>100.99</v>
      </c>
      <c r="AI14" s="16">
        <v>100.99</v>
      </c>
      <c r="AK14" s="18"/>
    </row>
    <row r="15" spans="1:37" x14ac:dyDescent="0.4">
      <c r="A15" s="12" t="s">
        <v>39</v>
      </c>
      <c r="B15" s="13" t="s">
        <v>32</v>
      </c>
      <c r="C15" s="14"/>
      <c r="D15" s="15" t="s">
        <v>40</v>
      </c>
      <c r="E15" s="32" t="s">
        <v>47</v>
      </c>
      <c r="F15" s="33" t="s">
        <v>28</v>
      </c>
      <c r="G15" s="31">
        <v>97.06</v>
      </c>
      <c r="H15" s="34">
        <v>1</v>
      </c>
      <c r="I15" s="35">
        <v>41487</v>
      </c>
      <c r="J15" s="36">
        <v>45138</v>
      </c>
      <c r="K15" s="31">
        <v>97.06</v>
      </c>
      <c r="L15" s="31">
        <v>97.06</v>
      </c>
      <c r="M15" s="31">
        <v>97.06</v>
      </c>
      <c r="N15" s="31">
        <v>97.06</v>
      </c>
      <c r="O15" s="31">
        <v>97.06</v>
      </c>
      <c r="P15" s="31">
        <v>97.06</v>
      </c>
      <c r="Q15" s="31">
        <v>97.06</v>
      </c>
      <c r="R15" s="31">
        <v>97.06</v>
      </c>
      <c r="S15" s="31">
        <v>97.06</v>
      </c>
      <c r="T15" s="31">
        <v>97.06</v>
      </c>
      <c r="U15" s="31">
        <v>97.06</v>
      </c>
      <c r="V15" s="31">
        <v>97.06</v>
      </c>
      <c r="X15" s="16">
        <v>97.06</v>
      </c>
      <c r="Y15" s="16">
        <v>97.06</v>
      </c>
      <c r="Z15" s="16">
        <v>97.06</v>
      </c>
      <c r="AA15" s="16">
        <v>97.06</v>
      </c>
      <c r="AB15" s="16">
        <v>97.06</v>
      </c>
      <c r="AC15" s="16">
        <v>97.06</v>
      </c>
      <c r="AD15" s="16">
        <v>97.06</v>
      </c>
      <c r="AE15" s="16">
        <v>97.06</v>
      </c>
      <c r="AF15" s="16">
        <v>97.06</v>
      </c>
      <c r="AG15" s="16">
        <v>97.06</v>
      </c>
      <c r="AH15" s="16">
        <v>97.06</v>
      </c>
      <c r="AI15" s="16">
        <v>97.06</v>
      </c>
      <c r="AK15" s="18"/>
    </row>
    <row r="16" spans="1:37" x14ac:dyDescent="0.4">
      <c r="A16" s="12" t="s">
        <v>39</v>
      </c>
      <c r="B16" s="13" t="s">
        <v>32</v>
      </c>
      <c r="C16" s="14"/>
      <c r="D16" s="15" t="s">
        <v>40</v>
      </c>
      <c r="E16" s="32" t="s">
        <v>48</v>
      </c>
      <c r="F16" s="33" t="s">
        <v>28</v>
      </c>
      <c r="G16" s="31">
        <v>101.8</v>
      </c>
      <c r="H16" s="34">
        <v>1</v>
      </c>
      <c r="I16" s="35">
        <v>41487</v>
      </c>
      <c r="J16" s="36">
        <v>45138</v>
      </c>
      <c r="K16" s="31">
        <v>101.8</v>
      </c>
      <c r="L16" s="31">
        <v>101.8</v>
      </c>
      <c r="M16" s="31">
        <v>101.8</v>
      </c>
      <c r="N16" s="31">
        <v>101.8</v>
      </c>
      <c r="O16" s="31">
        <v>101.8</v>
      </c>
      <c r="P16" s="31">
        <v>101.8</v>
      </c>
      <c r="Q16" s="31">
        <v>101.8</v>
      </c>
      <c r="R16" s="31">
        <v>101.8</v>
      </c>
      <c r="S16" s="31">
        <v>101.8</v>
      </c>
      <c r="T16" s="31">
        <v>101.8</v>
      </c>
      <c r="U16" s="31">
        <v>101.8</v>
      </c>
      <c r="V16" s="31">
        <v>101.8</v>
      </c>
      <c r="X16" s="16">
        <v>101.8</v>
      </c>
      <c r="Y16" s="16">
        <v>101.8</v>
      </c>
      <c r="Z16" s="16">
        <v>101.8</v>
      </c>
      <c r="AA16" s="16">
        <v>101.8</v>
      </c>
      <c r="AB16" s="16">
        <v>101.8</v>
      </c>
      <c r="AC16" s="16">
        <v>101.8</v>
      </c>
      <c r="AD16" s="16">
        <v>101.8</v>
      </c>
      <c r="AE16" s="16">
        <v>101.8</v>
      </c>
      <c r="AF16" s="16">
        <v>101.8</v>
      </c>
      <c r="AG16" s="16">
        <v>101.8</v>
      </c>
      <c r="AH16" s="16">
        <v>101.8</v>
      </c>
      <c r="AI16" s="16">
        <v>101.8</v>
      </c>
      <c r="AK16" s="18"/>
    </row>
    <row r="17" spans="1:37" x14ac:dyDescent="0.4">
      <c r="A17" s="12" t="s">
        <v>35</v>
      </c>
      <c r="B17" s="13" t="s">
        <v>32</v>
      </c>
      <c r="C17" s="14"/>
      <c r="D17" s="15" t="s">
        <v>49</v>
      </c>
      <c r="E17" s="32" t="s">
        <v>50</v>
      </c>
      <c r="F17" s="33" t="s">
        <v>51</v>
      </c>
      <c r="G17" s="31">
        <v>49</v>
      </c>
      <c r="H17" s="34">
        <v>1</v>
      </c>
      <c r="I17" s="35">
        <v>41290</v>
      </c>
      <c r="J17" s="36">
        <v>44941</v>
      </c>
      <c r="K17" s="31">
        <v>49</v>
      </c>
      <c r="L17" s="31">
        <v>49</v>
      </c>
      <c r="M17" s="31">
        <v>49</v>
      </c>
      <c r="N17" s="31">
        <v>49</v>
      </c>
      <c r="O17" s="31">
        <v>49</v>
      </c>
      <c r="P17" s="31">
        <v>49</v>
      </c>
      <c r="Q17" s="31">
        <v>49</v>
      </c>
      <c r="R17" s="31">
        <v>49</v>
      </c>
      <c r="S17" s="31">
        <v>49</v>
      </c>
      <c r="T17" s="31">
        <v>49</v>
      </c>
      <c r="U17" s="31">
        <v>49</v>
      </c>
      <c r="V17" s="31">
        <v>49</v>
      </c>
      <c r="X17" s="16">
        <v>49</v>
      </c>
      <c r="Y17" s="16">
        <v>49</v>
      </c>
      <c r="Z17" s="16">
        <v>49</v>
      </c>
      <c r="AA17" s="16">
        <v>49</v>
      </c>
      <c r="AB17" s="16">
        <v>49</v>
      </c>
      <c r="AC17" s="16">
        <v>49</v>
      </c>
      <c r="AD17" s="16">
        <v>49</v>
      </c>
      <c r="AE17" s="16">
        <v>49</v>
      </c>
      <c r="AF17" s="16">
        <v>49</v>
      </c>
      <c r="AG17" s="16">
        <v>49</v>
      </c>
      <c r="AH17" s="16">
        <v>49</v>
      </c>
      <c r="AI17" s="16">
        <v>49</v>
      </c>
      <c r="AK17" s="18"/>
    </row>
    <row r="18" spans="1:37" x14ac:dyDescent="0.4">
      <c r="A18" s="12" t="s">
        <v>35</v>
      </c>
      <c r="B18" s="13" t="s">
        <v>32</v>
      </c>
      <c r="C18" s="14"/>
      <c r="D18" s="15" t="s">
        <v>52</v>
      </c>
      <c r="E18" s="32" t="s">
        <v>53</v>
      </c>
      <c r="F18" s="33" t="s">
        <v>28</v>
      </c>
      <c r="G18" s="31">
        <v>96.43</v>
      </c>
      <c r="H18" s="34">
        <v>1</v>
      </c>
      <c r="I18" s="35">
        <v>41426</v>
      </c>
      <c r="J18" s="36">
        <v>45077</v>
      </c>
      <c r="K18" s="31">
        <v>96.43</v>
      </c>
      <c r="L18" s="31">
        <v>96.43</v>
      </c>
      <c r="M18" s="31">
        <v>96.43</v>
      </c>
      <c r="N18" s="31">
        <v>96.43</v>
      </c>
      <c r="O18" s="31">
        <v>96.43</v>
      </c>
      <c r="P18" s="31">
        <v>96.43</v>
      </c>
      <c r="Q18" s="31">
        <v>96.43</v>
      </c>
      <c r="R18" s="31">
        <v>96.43</v>
      </c>
      <c r="S18" s="31">
        <v>96.43</v>
      </c>
      <c r="T18" s="31">
        <v>96.43</v>
      </c>
      <c r="U18" s="31">
        <v>96.43</v>
      </c>
      <c r="V18" s="31">
        <v>96.43</v>
      </c>
      <c r="X18" s="16">
        <v>96</v>
      </c>
      <c r="Y18" s="16">
        <v>96</v>
      </c>
      <c r="Z18" s="16">
        <v>96</v>
      </c>
      <c r="AA18" s="16">
        <v>96</v>
      </c>
      <c r="AB18" s="16">
        <v>96</v>
      </c>
      <c r="AC18" s="16">
        <v>96</v>
      </c>
      <c r="AD18" s="16">
        <v>96</v>
      </c>
      <c r="AE18" s="16">
        <v>96</v>
      </c>
      <c r="AF18" s="16">
        <v>96</v>
      </c>
      <c r="AG18" s="16">
        <v>96</v>
      </c>
      <c r="AH18" s="16">
        <v>96</v>
      </c>
      <c r="AI18" s="16">
        <v>96</v>
      </c>
      <c r="AK18" s="18"/>
    </row>
    <row r="19" spans="1:37" x14ac:dyDescent="0.4">
      <c r="A19" s="12" t="s">
        <v>35</v>
      </c>
      <c r="B19" s="13" t="s">
        <v>32</v>
      </c>
      <c r="C19" s="14"/>
      <c r="D19" s="15" t="s">
        <v>52</v>
      </c>
      <c r="E19" s="32" t="s">
        <v>54</v>
      </c>
      <c r="F19" s="33" t="s">
        <v>28</v>
      </c>
      <c r="G19" s="31">
        <v>96.91</v>
      </c>
      <c r="H19" s="34">
        <v>1</v>
      </c>
      <c r="I19" s="35">
        <v>41426</v>
      </c>
      <c r="J19" s="36">
        <v>45077</v>
      </c>
      <c r="K19" s="31">
        <v>96.91</v>
      </c>
      <c r="L19" s="31">
        <v>96.91</v>
      </c>
      <c r="M19" s="31">
        <v>96.91</v>
      </c>
      <c r="N19" s="31">
        <v>96.91</v>
      </c>
      <c r="O19" s="31">
        <v>96.91</v>
      </c>
      <c r="P19" s="31">
        <v>96.91</v>
      </c>
      <c r="Q19" s="31">
        <v>96.91</v>
      </c>
      <c r="R19" s="31">
        <v>96.91</v>
      </c>
      <c r="S19" s="31">
        <v>96.91</v>
      </c>
      <c r="T19" s="31">
        <v>96.91</v>
      </c>
      <c r="U19" s="31">
        <v>96.91</v>
      </c>
      <c r="V19" s="31">
        <v>96.91</v>
      </c>
      <c r="X19" s="16">
        <v>96</v>
      </c>
      <c r="Y19" s="16">
        <v>96</v>
      </c>
      <c r="Z19" s="16">
        <v>96</v>
      </c>
      <c r="AA19" s="16">
        <v>96</v>
      </c>
      <c r="AB19" s="16">
        <v>96</v>
      </c>
      <c r="AC19" s="16">
        <v>96</v>
      </c>
      <c r="AD19" s="16">
        <v>96</v>
      </c>
      <c r="AE19" s="16">
        <v>96</v>
      </c>
      <c r="AF19" s="16">
        <v>96</v>
      </c>
      <c r="AG19" s="16">
        <v>96</v>
      </c>
      <c r="AH19" s="16">
        <v>96</v>
      </c>
      <c r="AI19" s="16">
        <v>96</v>
      </c>
      <c r="AK19" s="18"/>
    </row>
    <row r="20" spans="1:37" x14ac:dyDescent="0.4">
      <c r="A20" s="12" t="s">
        <v>35</v>
      </c>
      <c r="B20" s="13" t="s">
        <v>32</v>
      </c>
      <c r="C20" s="14"/>
      <c r="D20" s="15" t="s">
        <v>52</v>
      </c>
      <c r="E20" s="32" t="s">
        <v>55</v>
      </c>
      <c r="F20" s="33" t="s">
        <v>28</v>
      </c>
      <c r="G20" s="31">
        <v>96.65</v>
      </c>
      <c r="H20" s="34">
        <v>1</v>
      </c>
      <c r="I20" s="35">
        <v>41426</v>
      </c>
      <c r="J20" s="36">
        <v>45077</v>
      </c>
      <c r="K20" s="31">
        <v>96.65</v>
      </c>
      <c r="L20" s="31">
        <v>96.65</v>
      </c>
      <c r="M20" s="31">
        <v>96.65</v>
      </c>
      <c r="N20" s="31">
        <v>96.65</v>
      </c>
      <c r="O20" s="31">
        <v>96.65</v>
      </c>
      <c r="P20" s="31">
        <v>96.65</v>
      </c>
      <c r="Q20" s="31">
        <v>96.65</v>
      </c>
      <c r="R20" s="31">
        <v>96.65</v>
      </c>
      <c r="S20" s="31">
        <v>96.65</v>
      </c>
      <c r="T20" s="31">
        <v>96.65</v>
      </c>
      <c r="U20" s="31">
        <v>96.65</v>
      </c>
      <c r="V20" s="31">
        <v>96.65</v>
      </c>
      <c r="X20" s="16">
        <v>96</v>
      </c>
      <c r="Y20" s="16">
        <v>96</v>
      </c>
      <c r="Z20" s="16">
        <v>96</v>
      </c>
      <c r="AA20" s="16">
        <v>96</v>
      </c>
      <c r="AB20" s="16">
        <v>96</v>
      </c>
      <c r="AC20" s="16">
        <v>96</v>
      </c>
      <c r="AD20" s="16">
        <v>96</v>
      </c>
      <c r="AE20" s="16">
        <v>96</v>
      </c>
      <c r="AF20" s="16">
        <v>96</v>
      </c>
      <c r="AG20" s="16">
        <v>96</v>
      </c>
      <c r="AH20" s="16">
        <v>96</v>
      </c>
      <c r="AI20" s="16">
        <v>96</v>
      </c>
      <c r="AK20" s="18"/>
    </row>
    <row r="21" spans="1:37" x14ac:dyDescent="0.4">
      <c r="A21" s="12" t="s">
        <v>35</v>
      </c>
      <c r="B21" s="13" t="s">
        <v>32</v>
      </c>
      <c r="C21" s="14"/>
      <c r="D21" s="15" t="s">
        <v>52</v>
      </c>
      <c r="E21" s="32" t="s">
        <v>56</v>
      </c>
      <c r="F21" s="33" t="s">
        <v>28</v>
      </c>
      <c r="G21" s="31">
        <v>96.49</v>
      </c>
      <c r="H21" s="34">
        <v>1</v>
      </c>
      <c r="I21" s="35">
        <v>41426</v>
      </c>
      <c r="J21" s="36">
        <v>45077</v>
      </c>
      <c r="K21" s="31">
        <v>96.49</v>
      </c>
      <c r="L21" s="31">
        <v>96.49</v>
      </c>
      <c r="M21" s="31">
        <v>96.49</v>
      </c>
      <c r="N21" s="31">
        <v>96.49</v>
      </c>
      <c r="O21" s="31">
        <v>96.49</v>
      </c>
      <c r="P21" s="31">
        <v>96.49</v>
      </c>
      <c r="Q21" s="31">
        <v>96.49</v>
      </c>
      <c r="R21" s="31">
        <v>96.49</v>
      </c>
      <c r="S21" s="31">
        <v>96.49</v>
      </c>
      <c r="T21" s="31">
        <v>96.49</v>
      </c>
      <c r="U21" s="31">
        <v>96.49</v>
      </c>
      <c r="V21" s="31">
        <v>96.49</v>
      </c>
      <c r="X21" s="16">
        <v>96</v>
      </c>
      <c r="Y21" s="16">
        <v>96</v>
      </c>
      <c r="Z21" s="16">
        <v>96</v>
      </c>
      <c r="AA21" s="16">
        <v>96</v>
      </c>
      <c r="AB21" s="16">
        <v>96</v>
      </c>
      <c r="AC21" s="16">
        <v>96</v>
      </c>
      <c r="AD21" s="16">
        <v>96</v>
      </c>
      <c r="AE21" s="16">
        <v>96</v>
      </c>
      <c r="AF21" s="16">
        <v>96</v>
      </c>
      <c r="AG21" s="16">
        <v>96</v>
      </c>
      <c r="AH21" s="16">
        <v>96</v>
      </c>
      <c r="AI21" s="16">
        <v>96</v>
      </c>
      <c r="AK21" s="18"/>
    </row>
    <row r="22" spans="1:37" x14ac:dyDescent="0.4">
      <c r="A22" s="12" t="s">
        <v>35</v>
      </c>
      <c r="B22" s="13" t="s">
        <v>32</v>
      </c>
      <c r="C22" s="14"/>
      <c r="D22" s="15" t="s">
        <v>52</v>
      </c>
      <c r="E22" s="32" t="s">
        <v>57</v>
      </c>
      <c r="F22" s="33" t="s">
        <v>28</v>
      </c>
      <c r="G22" s="31">
        <v>96.65</v>
      </c>
      <c r="H22" s="34">
        <v>1</v>
      </c>
      <c r="I22" s="35">
        <v>41426</v>
      </c>
      <c r="J22" s="36">
        <v>45077</v>
      </c>
      <c r="K22" s="31">
        <v>96.65</v>
      </c>
      <c r="L22" s="31">
        <v>96.65</v>
      </c>
      <c r="M22" s="31">
        <v>96.65</v>
      </c>
      <c r="N22" s="31">
        <v>96.65</v>
      </c>
      <c r="O22" s="31">
        <v>96.65</v>
      </c>
      <c r="P22" s="31">
        <v>96.65</v>
      </c>
      <c r="Q22" s="31">
        <v>96.65</v>
      </c>
      <c r="R22" s="31">
        <v>96.65</v>
      </c>
      <c r="S22" s="31">
        <v>96.65</v>
      </c>
      <c r="T22" s="31">
        <v>96.65</v>
      </c>
      <c r="U22" s="31">
        <v>96.65</v>
      </c>
      <c r="V22" s="31">
        <v>96.65</v>
      </c>
      <c r="X22" s="16">
        <v>96.65</v>
      </c>
      <c r="Y22" s="16">
        <v>96.65</v>
      </c>
      <c r="Z22" s="16">
        <v>96.65</v>
      </c>
      <c r="AA22" s="16">
        <v>96.65</v>
      </c>
      <c r="AB22" s="16">
        <v>96.65</v>
      </c>
      <c r="AC22" s="16">
        <v>96.65</v>
      </c>
      <c r="AD22" s="16">
        <v>96.65</v>
      </c>
      <c r="AE22" s="16">
        <v>96.65</v>
      </c>
      <c r="AF22" s="16">
        <v>96.65</v>
      </c>
      <c r="AG22" s="16">
        <v>96.65</v>
      </c>
      <c r="AH22" s="16">
        <v>96.65</v>
      </c>
      <c r="AI22" s="16">
        <v>96.65</v>
      </c>
      <c r="AK22" s="18"/>
    </row>
    <row r="23" spans="1:37" x14ac:dyDescent="0.4">
      <c r="A23" s="12" t="s">
        <v>58</v>
      </c>
      <c r="B23" s="13" t="s">
        <v>25</v>
      </c>
      <c r="C23" s="14"/>
      <c r="D23" s="15" t="s">
        <v>59</v>
      </c>
      <c r="E23" s="32" t="s">
        <v>60</v>
      </c>
      <c r="F23" s="33" t="s">
        <v>28</v>
      </c>
      <c r="G23" s="31">
        <v>47</v>
      </c>
      <c r="H23" s="34">
        <v>1</v>
      </c>
      <c r="I23" s="35">
        <v>39282</v>
      </c>
      <c r="J23" s="36" t="s">
        <v>61</v>
      </c>
      <c r="K23" s="31">
        <v>47</v>
      </c>
      <c r="L23" s="31">
        <v>47</v>
      </c>
      <c r="M23" s="31">
        <v>47</v>
      </c>
      <c r="N23" s="31">
        <v>47</v>
      </c>
      <c r="O23" s="31">
        <v>47</v>
      </c>
      <c r="P23" s="31">
        <v>47</v>
      </c>
      <c r="Q23" s="31">
        <v>47</v>
      </c>
      <c r="R23" s="31">
        <v>47</v>
      </c>
      <c r="S23" s="31">
        <v>47</v>
      </c>
      <c r="T23" s="31">
        <v>47</v>
      </c>
      <c r="U23" s="31">
        <v>47</v>
      </c>
      <c r="V23" s="31">
        <v>47</v>
      </c>
      <c r="X23" s="16">
        <v>47</v>
      </c>
      <c r="Y23" s="16">
        <v>47</v>
      </c>
      <c r="Z23" s="16">
        <v>47</v>
      </c>
      <c r="AA23" s="16">
        <v>47</v>
      </c>
      <c r="AB23" s="16">
        <v>47</v>
      </c>
      <c r="AC23" s="16">
        <v>47</v>
      </c>
      <c r="AD23" s="16">
        <v>47</v>
      </c>
      <c r="AE23" s="16">
        <v>47</v>
      </c>
      <c r="AF23" s="16">
        <v>47</v>
      </c>
      <c r="AG23" s="16">
        <v>47</v>
      </c>
      <c r="AH23" s="16">
        <v>47</v>
      </c>
      <c r="AI23" s="16">
        <v>47</v>
      </c>
      <c r="AK23" s="18"/>
    </row>
    <row r="24" spans="1:37" x14ac:dyDescent="0.4">
      <c r="A24" s="12" t="s">
        <v>58</v>
      </c>
      <c r="B24" s="13" t="s">
        <v>25</v>
      </c>
      <c r="C24" s="14"/>
      <c r="D24" s="15" t="s">
        <v>62</v>
      </c>
      <c r="E24" s="32" t="s">
        <v>63</v>
      </c>
      <c r="F24" s="33" t="s">
        <v>28</v>
      </c>
      <c r="G24" s="31">
        <v>47.11</v>
      </c>
      <c r="H24" s="34">
        <v>1</v>
      </c>
      <c r="I24" s="35">
        <v>39283</v>
      </c>
      <c r="J24" s="36" t="s">
        <v>61</v>
      </c>
      <c r="K24" s="122">
        <v>47.11</v>
      </c>
      <c r="L24" s="122">
        <v>47.11</v>
      </c>
      <c r="M24" s="122">
        <v>47.11</v>
      </c>
      <c r="N24" s="122">
        <v>47.11</v>
      </c>
      <c r="O24" s="122">
        <v>47.11</v>
      </c>
      <c r="P24" s="122">
        <v>47.11</v>
      </c>
      <c r="Q24" s="122">
        <v>47.11</v>
      </c>
      <c r="R24" s="122">
        <v>47.11</v>
      </c>
      <c r="S24" s="122">
        <v>47.11</v>
      </c>
      <c r="T24" s="122">
        <v>47.11</v>
      </c>
      <c r="U24" s="122">
        <v>47.11</v>
      </c>
      <c r="V24" s="122">
        <v>47.11</v>
      </c>
      <c r="W24" s="127"/>
      <c r="X24" s="122">
        <v>47.11</v>
      </c>
      <c r="Y24" s="122">
        <v>47.11</v>
      </c>
      <c r="Z24" s="122">
        <v>47.11</v>
      </c>
      <c r="AA24" s="122">
        <v>47.11</v>
      </c>
      <c r="AB24" s="122">
        <v>47.11</v>
      </c>
      <c r="AC24" s="122">
        <v>47.11</v>
      </c>
      <c r="AD24" s="122">
        <v>47.11</v>
      </c>
      <c r="AE24" s="122">
        <v>47.11</v>
      </c>
      <c r="AF24" s="122">
        <v>47.11</v>
      </c>
      <c r="AG24" s="122">
        <v>47.11</v>
      </c>
      <c r="AH24" s="122">
        <v>47.11</v>
      </c>
      <c r="AI24" s="122">
        <v>47.11</v>
      </c>
      <c r="AK24" s="18"/>
    </row>
    <row r="25" spans="1:37" x14ac:dyDescent="0.4">
      <c r="A25" s="12" t="s">
        <v>58</v>
      </c>
      <c r="B25" s="13" t="s">
        <v>25</v>
      </c>
      <c r="C25" s="14"/>
      <c r="D25" s="15" t="s">
        <v>64</v>
      </c>
      <c r="E25" s="32" t="s">
        <v>65</v>
      </c>
      <c r="F25" s="33" t="s">
        <v>28</v>
      </c>
      <c r="G25" s="31">
        <v>47.39</v>
      </c>
      <c r="H25" s="34">
        <v>1</v>
      </c>
      <c r="I25" s="35">
        <v>39280</v>
      </c>
      <c r="J25" s="36" t="s">
        <v>61</v>
      </c>
      <c r="K25" s="122">
        <v>47.39</v>
      </c>
      <c r="L25" s="122">
        <v>47.39</v>
      </c>
      <c r="M25" s="122">
        <v>47.39</v>
      </c>
      <c r="N25" s="122">
        <v>47.39</v>
      </c>
      <c r="O25" s="122">
        <v>47.39</v>
      </c>
      <c r="P25" s="122">
        <v>47.39</v>
      </c>
      <c r="Q25" s="122">
        <v>47.39</v>
      </c>
      <c r="R25" s="122">
        <v>47.39</v>
      </c>
      <c r="S25" s="122">
        <v>47.39</v>
      </c>
      <c r="T25" s="122">
        <v>47.39</v>
      </c>
      <c r="U25" s="122">
        <v>47.39</v>
      </c>
      <c r="V25" s="122">
        <v>47.39</v>
      </c>
      <c r="W25" s="127"/>
      <c r="X25" s="122">
        <v>47.39</v>
      </c>
      <c r="Y25" s="122">
        <v>47.39</v>
      </c>
      <c r="Z25" s="122">
        <v>47.39</v>
      </c>
      <c r="AA25" s="122">
        <v>47.39</v>
      </c>
      <c r="AB25" s="122">
        <v>47.39</v>
      </c>
      <c r="AC25" s="122">
        <v>47.39</v>
      </c>
      <c r="AD25" s="122">
        <v>47.39</v>
      </c>
      <c r="AE25" s="122">
        <v>47.39</v>
      </c>
      <c r="AF25" s="122">
        <v>47.39</v>
      </c>
      <c r="AG25" s="122">
        <v>47.39</v>
      </c>
      <c r="AH25" s="122">
        <v>47.39</v>
      </c>
      <c r="AI25" s="122">
        <v>47.39</v>
      </c>
      <c r="AK25" s="18"/>
    </row>
    <row r="26" spans="1:37" x14ac:dyDescent="0.4">
      <c r="A26" s="12" t="s">
        <v>66</v>
      </c>
      <c r="B26" s="13" t="s">
        <v>25</v>
      </c>
      <c r="C26" s="14"/>
      <c r="D26" s="15" t="s">
        <v>67</v>
      </c>
      <c r="E26" s="32" t="s">
        <v>68</v>
      </c>
      <c r="F26" s="33" t="s">
        <v>51</v>
      </c>
      <c r="G26" s="31">
        <v>47.2</v>
      </c>
      <c r="H26" s="34">
        <v>1</v>
      </c>
      <c r="I26" s="35">
        <v>40026</v>
      </c>
      <c r="J26" s="36" t="s">
        <v>61</v>
      </c>
      <c r="K26" s="31">
        <v>47.2</v>
      </c>
      <c r="L26" s="31">
        <v>47.2</v>
      </c>
      <c r="M26" s="31">
        <v>47.2</v>
      </c>
      <c r="N26" s="31">
        <v>47.2</v>
      </c>
      <c r="O26" s="31">
        <v>47.2</v>
      </c>
      <c r="P26" s="31">
        <v>47.2</v>
      </c>
      <c r="Q26" s="31">
        <v>47.2</v>
      </c>
      <c r="R26" s="31">
        <v>47.2</v>
      </c>
      <c r="S26" s="31">
        <v>47.2</v>
      </c>
      <c r="T26" s="31">
        <v>47.2</v>
      </c>
      <c r="U26" s="31">
        <v>47.2</v>
      </c>
      <c r="V26" s="31">
        <v>47.2</v>
      </c>
      <c r="X26" s="16">
        <v>47.2</v>
      </c>
      <c r="Y26" s="16">
        <v>47.2</v>
      </c>
      <c r="Z26" s="16">
        <v>47.2</v>
      </c>
      <c r="AA26" s="16">
        <v>47.2</v>
      </c>
      <c r="AB26" s="16">
        <v>47.2</v>
      </c>
      <c r="AC26" s="16">
        <v>47.2</v>
      </c>
      <c r="AD26" s="16">
        <v>47.2</v>
      </c>
      <c r="AE26" s="16">
        <v>47.2</v>
      </c>
      <c r="AF26" s="16">
        <v>47.2</v>
      </c>
      <c r="AG26" s="16">
        <v>47.2</v>
      </c>
      <c r="AH26" s="16">
        <v>47.2</v>
      </c>
      <c r="AI26" s="16">
        <v>47.2</v>
      </c>
      <c r="AK26" s="18"/>
    </row>
    <row r="27" spans="1:37" x14ac:dyDescent="0.4">
      <c r="A27" s="12" t="s">
        <v>58</v>
      </c>
      <c r="B27" s="13" t="s">
        <v>25</v>
      </c>
      <c r="C27" s="14"/>
      <c r="D27" s="15" t="s">
        <v>69</v>
      </c>
      <c r="E27" s="32" t="s">
        <v>70</v>
      </c>
      <c r="F27" s="33" t="s">
        <v>28</v>
      </c>
      <c r="G27" s="31">
        <v>46</v>
      </c>
      <c r="H27" s="34">
        <v>1</v>
      </c>
      <c r="I27" s="35">
        <v>39282</v>
      </c>
      <c r="J27" s="36" t="s">
        <v>61</v>
      </c>
      <c r="K27" s="31">
        <v>46</v>
      </c>
      <c r="L27" s="31">
        <v>46</v>
      </c>
      <c r="M27" s="31">
        <v>46</v>
      </c>
      <c r="N27" s="31">
        <v>46</v>
      </c>
      <c r="O27" s="31">
        <v>46</v>
      </c>
      <c r="P27" s="31">
        <v>46</v>
      </c>
      <c r="Q27" s="31">
        <v>46</v>
      </c>
      <c r="R27" s="31">
        <v>46</v>
      </c>
      <c r="S27" s="31">
        <v>46</v>
      </c>
      <c r="T27" s="31">
        <v>46</v>
      </c>
      <c r="U27" s="31">
        <v>46</v>
      </c>
      <c r="V27" s="31">
        <v>46</v>
      </c>
      <c r="X27" s="16">
        <v>46</v>
      </c>
      <c r="Y27" s="16">
        <v>46</v>
      </c>
      <c r="Z27" s="16">
        <v>46</v>
      </c>
      <c r="AA27" s="16">
        <v>46</v>
      </c>
      <c r="AB27" s="16">
        <v>46</v>
      </c>
      <c r="AC27" s="16">
        <v>46</v>
      </c>
      <c r="AD27" s="16">
        <v>46</v>
      </c>
      <c r="AE27" s="16">
        <v>46</v>
      </c>
      <c r="AF27" s="16">
        <v>46</v>
      </c>
      <c r="AG27" s="16">
        <v>46</v>
      </c>
      <c r="AH27" s="16">
        <v>46</v>
      </c>
      <c r="AI27" s="16">
        <v>46</v>
      </c>
      <c r="AK27" s="18"/>
    </row>
    <row r="28" spans="1:37" x14ac:dyDescent="0.4">
      <c r="A28" s="12" t="s">
        <v>71</v>
      </c>
      <c r="B28" s="13" t="s">
        <v>25</v>
      </c>
      <c r="C28" s="14"/>
      <c r="D28" s="15" t="s">
        <v>72</v>
      </c>
      <c r="E28" s="32" t="s">
        <v>73</v>
      </c>
      <c r="F28" s="33" t="s">
        <v>28</v>
      </c>
      <c r="G28" s="31">
        <v>10</v>
      </c>
      <c r="H28" s="123">
        <v>1</v>
      </c>
      <c r="I28" s="35">
        <v>42917</v>
      </c>
      <c r="J28" s="36">
        <v>46568</v>
      </c>
      <c r="K28" s="31">
        <v>10</v>
      </c>
      <c r="L28" s="31">
        <v>10</v>
      </c>
      <c r="M28" s="31">
        <v>10</v>
      </c>
      <c r="N28" s="31">
        <v>10</v>
      </c>
      <c r="O28" s="31">
        <v>10</v>
      </c>
      <c r="P28" s="31">
        <v>10</v>
      </c>
      <c r="Q28" s="31">
        <v>10</v>
      </c>
      <c r="R28" s="31">
        <v>10</v>
      </c>
      <c r="S28" s="31">
        <v>10</v>
      </c>
      <c r="T28" s="31">
        <v>10</v>
      </c>
      <c r="U28" s="31">
        <v>10</v>
      </c>
      <c r="V28" s="31">
        <v>10</v>
      </c>
      <c r="X28" s="122">
        <v>10</v>
      </c>
      <c r="Y28" s="122">
        <v>10</v>
      </c>
      <c r="Z28" s="122">
        <v>10</v>
      </c>
      <c r="AA28" s="122">
        <v>10</v>
      </c>
      <c r="AB28" s="122">
        <v>10</v>
      </c>
      <c r="AC28" s="122">
        <v>10</v>
      </c>
      <c r="AD28" s="122">
        <v>10</v>
      </c>
      <c r="AE28" s="122">
        <v>10</v>
      </c>
      <c r="AF28" s="122">
        <v>10</v>
      </c>
      <c r="AG28" s="122">
        <v>10</v>
      </c>
      <c r="AH28" s="122">
        <v>10</v>
      </c>
      <c r="AI28" s="122">
        <v>10</v>
      </c>
      <c r="AK28" s="18"/>
    </row>
    <row r="29" spans="1:37" x14ac:dyDescent="0.4">
      <c r="A29" s="12" t="s">
        <v>71</v>
      </c>
      <c r="B29" s="13" t="s">
        <v>25</v>
      </c>
      <c r="C29" s="14"/>
      <c r="D29" s="15" t="s">
        <v>74</v>
      </c>
      <c r="E29" s="32" t="s">
        <v>75</v>
      </c>
      <c r="F29" s="33" t="s">
        <v>28</v>
      </c>
      <c r="G29" s="31">
        <v>10</v>
      </c>
      <c r="H29" s="123">
        <v>1</v>
      </c>
      <c r="I29" s="35">
        <v>42917</v>
      </c>
      <c r="J29" s="36">
        <v>46568</v>
      </c>
      <c r="K29" s="31">
        <v>10</v>
      </c>
      <c r="L29" s="31">
        <v>10</v>
      </c>
      <c r="M29" s="31">
        <v>10</v>
      </c>
      <c r="N29" s="31">
        <v>10</v>
      </c>
      <c r="O29" s="31">
        <v>10</v>
      </c>
      <c r="P29" s="31">
        <v>10</v>
      </c>
      <c r="Q29" s="31">
        <v>10</v>
      </c>
      <c r="R29" s="31">
        <v>10</v>
      </c>
      <c r="S29" s="31">
        <v>10</v>
      </c>
      <c r="T29" s="31">
        <v>10</v>
      </c>
      <c r="U29" s="31">
        <v>10</v>
      </c>
      <c r="V29" s="31">
        <v>10</v>
      </c>
      <c r="X29" s="122">
        <v>10</v>
      </c>
      <c r="Y29" s="122">
        <v>10</v>
      </c>
      <c r="Z29" s="122">
        <v>10</v>
      </c>
      <c r="AA29" s="122">
        <v>10</v>
      </c>
      <c r="AB29" s="122">
        <v>10</v>
      </c>
      <c r="AC29" s="122">
        <v>10</v>
      </c>
      <c r="AD29" s="122">
        <v>10</v>
      </c>
      <c r="AE29" s="122">
        <v>10</v>
      </c>
      <c r="AF29" s="122">
        <v>10</v>
      </c>
      <c r="AG29" s="122">
        <v>10</v>
      </c>
      <c r="AH29" s="122">
        <v>10</v>
      </c>
      <c r="AI29" s="122">
        <v>10</v>
      </c>
      <c r="AK29" s="18"/>
    </row>
    <row r="30" spans="1:37" x14ac:dyDescent="0.4">
      <c r="A30" s="12" t="s">
        <v>76</v>
      </c>
      <c r="B30" s="13" t="s">
        <v>25</v>
      </c>
      <c r="C30" s="14"/>
      <c r="D30" s="20" t="s">
        <v>77</v>
      </c>
      <c r="E30" s="37" t="s">
        <v>78</v>
      </c>
      <c r="F30" s="33" t="s">
        <v>28</v>
      </c>
      <c r="G30" s="122">
        <v>0</v>
      </c>
      <c r="H30" s="34" t="s">
        <v>79</v>
      </c>
      <c r="I30" s="35">
        <v>42186</v>
      </c>
      <c r="J30" s="36">
        <v>44742</v>
      </c>
      <c r="K30" s="122">
        <v>242.47</v>
      </c>
      <c r="L30" s="122">
        <v>285.41000000000003</v>
      </c>
      <c r="M30" s="122">
        <v>271.23</v>
      </c>
      <c r="N30" s="122">
        <v>256.19</v>
      </c>
      <c r="O30" s="122">
        <v>271.25</v>
      </c>
      <c r="P30" s="122">
        <v>260.39999999999998</v>
      </c>
      <c r="Q30" s="31">
        <v>0</v>
      </c>
      <c r="R30" s="31">
        <v>0</v>
      </c>
      <c r="S30" s="31">
        <v>0</v>
      </c>
      <c r="T30" s="31">
        <v>0</v>
      </c>
      <c r="U30" s="31">
        <v>0</v>
      </c>
      <c r="V30" s="31">
        <v>0</v>
      </c>
      <c r="X30" s="16" t="s">
        <v>79</v>
      </c>
      <c r="Y30" s="16" t="s">
        <v>79</v>
      </c>
      <c r="Z30" s="16" t="s">
        <v>79</v>
      </c>
      <c r="AA30" s="16" t="s">
        <v>79</v>
      </c>
      <c r="AB30" s="16" t="s">
        <v>79</v>
      </c>
      <c r="AC30" s="16" t="s">
        <v>79</v>
      </c>
      <c r="AD30" s="16" t="s">
        <v>79</v>
      </c>
      <c r="AE30" s="16" t="s">
        <v>79</v>
      </c>
      <c r="AF30" s="16" t="s">
        <v>79</v>
      </c>
      <c r="AG30" s="16" t="s">
        <v>79</v>
      </c>
      <c r="AH30" s="16" t="s">
        <v>79</v>
      </c>
      <c r="AI30" s="16" t="s">
        <v>79</v>
      </c>
      <c r="AK30" s="18"/>
    </row>
    <row r="31" spans="1:37" ht="14.25" x14ac:dyDescent="0.45">
      <c r="A31" s="12" t="s">
        <v>80</v>
      </c>
      <c r="B31" s="13" t="s">
        <v>25</v>
      </c>
      <c r="C31" s="14"/>
      <c r="D31" s="21" t="s">
        <v>81</v>
      </c>
      <c r="E31" s="37" t="s">
        <v>82</v>
      </c>
      <c r="F31" s="33" t="s">
        <v>28</v>
      </c>
      <c r="G31" s="122">
        <v>4.0199999999999996</v>
      </c>
      <c r="H31" s="34" t="s">
        <v>79</v>
      </c>
      <c r="I31" s="35">
        <v>32140</v>
      </c>
      <c r="J31" s="36">
        <v>46265.999988425923</v>
      </c>
      <c r="K31" s="122">
        <v>8.24</v>
      </c>
      <c r="L31" s="122">
        <v>4.37</v>
      </c>
      <c r="M31" s="122">
        <v>6.75</v>
      </c>
      <c r="N31" s="122">
        <v>13.66</v>
      </c>
      <c r="O31" s="122">
        <v>5.52</v>
      </c>
      <c r="P31" s="122">
        <v>6.54</v>
      </c>
      <c r="Q31" s="122">
        <v>6.62</v>
      </c>
      <c r="R31" s="122">
        <v>4.0199999999999996</v>
      </c>
      <c r="S31" s="122">
        <v>6.66</v>
      </c>
      <c r="T31" s="122">
        <v>8.2899999999999991</v>
      </c>
      <c r="U31" s="122">
        <v>3.91</v>
      </c>
      <c r="V31" s="122">
        <v>4.47</v>
      </c>
      <c r="X31" s="16" t="s">
        <v>79</v>
      </c>
      <c r="Y31" s="16" t="s">
        <v>79</v>
      </c>
      <c r="Z31" s="16" t="s">
        <v>79</v>
      </c>
      <c r="AA31" s="16" t="s">
        <v>79</v>
      </c>
      <c r="AB31" s="16" t="s">
        <v>79</v>
      </c>
      <c r="AC31" s="16" t="s">
        <v>79</v>
      </c>
      <c r="AD31" s="16" t="s">
        <v>79</v>
      </c>
      <c r="AE31" s="16" t="s">
        <v>79</v>
      </c>
      <c r="AF31" s="16" t="s">
        <v>79</v>
      </c>
      <c r="AG31" s="16" t="s">
        <v>79</v>
      </c>
      <c r="AH31" s="16" t="s">
        <v>79</v>
      </c>
      <c r="AI31" s="16" t="s">
        <v>79</v>
      </c>
      <c r="AK31" s="18"/>
    </row>
    <row r="32" spans="1:37" x14ac:dyDescent="0.4">
      <c r="A32" s="12" t="s">
        <v>83</v>
      </c>
      <c r="B32" s="13" t="s">
        <v>25</v>
      </c>
      <c r="C32" s="22"/>
      <c r="D32" s="20" t="s">
        <v>84</v>
      </c>
      <c r="E32" s="37" t="s">
        <v>85</v>
      </c>
      <c r="F32" s="33" t="s">
        <v>28</v>
      </c>
      <c r="G32" s="122">
        <v>5.05</v>
      </c>
      <c r="H32" s="34" t="s">
        <v>79</v>
      </c>
      <c r="I32" s="35">
        <v>42370</v>
      </c>
      <c r="J32" s="36">
        <v>44926</v>
      </c>
      <c r="K32" s="122">
        <v>6.09</v>
      </c>
      <c r="L32" s="122">
        <v>6.11</v>
      </c>
      <c r="M32" s="122">
        <v>6.14</v>
      </c>
      <c r="N32" s="122">
        <v>5.04</v>
      </c>
      <c r="O32" s="122">
        <v>5.67</v>
      </c>
      <c r="P32" s="122">
        <v>5.91</v>
      </c>
      <c r="Q32" s="122">
        <v>4.67</v>
      </c>
      <c r="R32" s="122">
        <v>5.05</v>
      </c>
      <c r="S32" s="122">
        <v>4.7</v>
      </c>
      <c r="T32" s="122">
        <v>3.9</v>
      </c>
      <c r="U32" s="122">
        <v>5.64</v>
      </c>
      <c r="V32" s="122">
        <v>6.22</v>
      </c>
      <c r="X32" s="16" t="s">
        <v>79</v>
      </c>
      <c r="Y32" s="16" t="s">
        <v>79</v>
      </c>
      <c r="Z32" s="16" t="s">
        <v>79</v>
      </c>
      <c r="AA32" s="16" t="s">
        <v>79</v>
      </c>
      <c r="AB32" s="16" t="s">
        <v>79</v>
      </c>
      <c r="AC32" s="16" t="s">
        <v>79</v>
      </c>
      <c r="AD32" s="16" t="s">
        <v>79</v>
      </c>
      <c r="AE32" s="16" t="s">
        <v>79</v>
      </c>
      <c r="AF32" s="16" t="s">
        <v>79</v>
      </c>
      <c r="AG32" s="16" t="s">
        <v>79</v>
      </c>
      <c r="AH32" s="16" t="s">
        <v>79</v>
      </c>
      <c r="AI32" s="16" t="s">
        <v>79</v>
      </c>
      <c r="AK32" s="18"/>
    </row>
    <row r="33" spans="1:37" x14ac:dyDescent="0.4">
      <c r="A33" s="12" t="s">
        <v>83</v>
      </c>
      <c r="B33" s="13" t="s">
        <v>25</v>
      </c>
      <c r="C33" s="14"/>
      <c r="D33" s="20" t="s">
        <v>89</v>
      </c>
      <c r="E33" s="37" t="s">
        <v>90</v>
      </c>
      <c r="F33" s="33" t="s">
        <v>91</v>
      </c>
      <c r="G33" s="31"/>
      <c r="H33" s="34" t="s">
        <v>79</v>
      </c>
      <c r="I33" s="35">
        <v>42186</v>
      </c>
      <c r="J33" s="36">
        <v>44742.999988425923</v>
      </c>
      <c r="K33" s="122">
        <v>10.36</v>
      </c>
      <c r="L33" s="122">
        <v>10.61</v>
      </c>
      <c r="M33" s="122">
        <v>9.94</v>
      </c>
      <c r="N33" s="122">
        <v>3.46</v>
      </c>
      <c r="O33" s="122">
        <v>10.52</v>
      </c>
      <c r="P33" s="122">
        <v>8.26</v>
      </c>
      <c r="Q33" s="31">
        <v>0</v>
      </c>
      <c r="R33" s="31">
        <v>0</v>
      </c>
      <c r="S33" s="31">
        <v>0</v>
      </c>
      <c r="T33" s="31">
        <v>0</v>
      </c>
      <c r="U33" s="31">
        <v>0</v>
      </c>
      <c r="V33" s="31">
        <v>0</v>
      </c>
      <c r="X33" s="16" t="s">
        <v>79</v>
      </c>
      <c r="Y33" s="16" t="s">
        <v>79</v>
      </c>
      <c r="Z33" s="16" t="s">
        <v>79</v>
      </c>
      <c r="AA33" s="16" t="s">
        <v>79</v>
      </c>
      <c r="AB33" s="16" t="s">
        <v>79</v>
      </c>
      <c r="AC33" s="16" t="s">
        <v>79</v>
      </c>
      <c r="AD33" s="16" t="s">
        <v>79</v>
      </c>
      <c r="AE33" s="16" t="s">
        <v>79</v>
      </c>
      <c r="AF33" s="16" t="s">
        <v>79</v>
      </c>
      <c r="AG33" s="16" t="s">
        <v>79</v>
      </c>
      <c r="AH33" s="16" t="s">
        <v>79</v>
      </c>
      <c r="AI33" s="16" t="s">
        <v>79</v>
      </c>
      <c r="AK33" s="18"/>
    </row>
    <row r="34" spans="1:37" x14ac:dyDescent="0.4">
      <c r="A34" s="12" t="s">
        <v>83</v>
      </c>
      <c r="B34" s="13" t="s">
        <v>25</v>
      </c>
      <c r="C34" s="14"/>
      <c r="D34" s="20" t="s">
        <v>92</v>
      </c>
      <c r="E34" s="37" t="s">
        <v>93</v>
      </c>
      <c r="F34" s="33" t="s">
        <v>51</v>
      </c>
      <c r="G34" s="122">
        <v>15.67</v>
      </c>
      <c r="H34" s="34" t="s">
        <v>79</v>
      </c>
      <c r="I34" s="35">
        <v>42461</v>
      </c>
      <c r="J34" s="36">
        <v>45015</v>
      </c>
      <c r="K34" s="122">
        <v>19.38</v>
      </c>
      <c r="L34" s="122">
        <v>19.41</v>
      </c>
      <c r="M34" s="122">
        <v>17.690000000000001</v>
      </c>
      <c r="N34" s="122">
        <v>13.13</v>
      </c>
      <c r="O34" s="122">
        <v>14.56</v>
      </c>
      <c r="P34" s="122">
        <v>15.79</v>
      </c>
      <c r="Q34" s="122">
        <v>15.39</v>
      </c>
      <c r="R34" s="122">
        <v>15.67</v>
      </c>
      <c r="S34" s="122">
        <v>15.53</v>
      </c>
      <c r="T34" s="122">
        <v>13.83</v>
      </c>
      <c r="U34" s="122">
        <v>14.22</v>
      </c>
      <c r="V34" s="122">
        <v>15.16</v>
      </c>
      <c r="X34" s="16" t="s">
        <v>79</v>
      </c>
      <c r="Y34" s="16" t="s">
        <v>79</v>
      </c>
      <c r="Z34" s="16" t="s">
        <v>79</v>
      </c>
      <c r="AA34" s="16" t="s">
        <v>79</v>
      </c>
      <c r="AB34" s="16" t="s">
        <v>79</v>
      </c>
      <c r="AC34" s="16" t="s">
        <v>79</v>
      </c>
      <c r="AD34" s="16" t="s">
        <v>79</v>
      </c>
      <c r="AE34" s="16" t="s">
        <v>79</v>
      </c>
      <c r="AF34" s="16" t="s">
        <v>79</v>
      </c>
      <c r="AG34" s="16" t="s">
        <v>79</v>
      </c>
      <c r="AH34" s="16" t="s">
        <v>79</v>
      </c>
      <c r="AI34" s="16" t="s">
        <v>79</v>
      </c>
      <c r="AK34" s="18"/>
    </row>
    <row r="35" spans="1:37" x14ac:dyDescent="0.4">
      <c r="A35" s="12" t="s">
        <v>83</v>
      </c>
      <c r="B35" s="13" t="s">
        <v>25</v>
      </c>
      <c r="C35" s="14"/>
      <c r="D35" s="20" t="s">
        <v>97</v>
      </c>
      <c r="E35" s="37" t="s">
        <v>98</v>
      </c>
      <c r="F35" s="33" t="s">
        <v>91</v>
      </c>
      <c r="G35" s="31"/>
      <c r="H35" s="34" t="s">
        <v>79</v>
      </c>
      <c r="I35" s="35">
        <v>42186</v>
      </c>
      <c r="J35" s="36">
        <v>44742.999988425923</v>
      </c>
      <c r="K35" s="122">
        <v>36.369999999999997</v>
      </c>
      <c r="L35" s="122">
        <v>35.36</v>
      </c>
      <c r="M35" s="122">
        <v>25.72</v>
      </c>
      <c r="N35" s="122">
        <v>20.260000000000002</v>
      </c>
      <c r="O35" s="122">
        <v>33.590000000000003</v>
      </c>
      <c r="P35" s="122">
        <v>34.78</v>
      </c>
      <c r="Q35" s="31">
        <v>0</v>
      </c>
      <c r="R35" s="31">
        <v>0</v>
      </c>
      <c r="S35" s="31">
        <v>0</v>
      </c>
      <c r="T35" s="31">
        <v>0</v>
      </c>
      <c r="U35" s="31">
        <v>0</v>
      </c>
      <c r="V35" s="31">
        <v>0</v>
      </c>
      <c r="X35" s="16" t="s">
        <v>79</v>
      </c>
      <c r="Y35" s="16" t="s">
        <v>79</v>
      </c>
      <c r="Z35" s="16" t="s">
        <v>79</v>
      </c>
      <c r="AA35" s="16" t="s">
        <v>79</v>
      </c>
      <c r="AB35" s="16" t="s">
        <v>79</v>
      </c>
      <c r="AC35" s="16" t="s">
        <v>79</v>
      </c>
      <c r="AD35" s="16" t="s">
        <v>79</v>
      </c>
      <c r="AE35" s="16" t="s">
        <v>79</v>
      </c>
      <c r="AF35" s="16" t="s">
        <v>79</v>
      </c>
      <c r="AG35" s="16" t="s">
        <v>79</v>
      </c>
      <c r="AH35" s="16" t="s">
        <v>79</v>
      </c>
      <c r="AI35" s="16" t="s">
        <v>79</v>
      </c>
      <c r="AK35" s="18"/>
    </row>
    <row r="36" spans="1:37" x14ac:dyDescent="0.4">
      <c r="A36" s="24" t="s">
        <v>99</v>
      </c>
      <c r="B36" s="11" t="s">
        <v>25</v>
      </c>
      <c r="C36" s="14" t="s">
        <v>100</v>
      </c>
      <c r="D36" s="11" t="s">
        <v>101</v>
      </c>
      <c r="E36" s="37" t="s">
        <v>102</v>
      </c>
      <c r="F36" s="33" t="s">
        <v>28</v>
      </c>
      <c r="G36" s="31">
        <v>650</v>
      </c>
      <c r="H36" s="34">
        <v>1</v>
      </c>
      <c r="I36" s="35">
        <v>43983</v>
      </c>
      <c r="J36" s="36">
        <v>51287</v>
      </c>
      <c r="K36" s="31">
        <v>650</v>
      </c>
      <c r="L36" s="31">
        <v>650</v>
      </c>
      <c r="M36" s="31">
        <v>650</v>
      </c>
      <c r="N36" s="31">
        <v>650</v>
      </c>
      <c r="O36" s="31">
        <v>650</v>
      </c>
      <c r="P36" s="31">
        <v>650</v>
      </c>
      <c r="Q36" s="31">
        <v>650</v>
      </c>
      <c r="R36" s="31">
        <v>650</v>
      </c>
      <c r="S36" s="31">
        <v>650</v>
      </c>
      <c r="T36" s="31">
        <v>650</v>
      </c>
      <c r="U36" s="31">
        <v>650</v>
      </c>
      <c r="V36" s="31">
        <v>650</v>
      </c>
      <c r="X36" s="16">
        <v>509</v>
      </c>
      <c r="Y36" s="16">
        <v>509</v>
      </c>
      <c r="Z36" s="16">
        <v>509</v>
      </c>
      <c r="AA36" s="16">
        <v>509</v>
      </c>
      <c r="AB36" s="16">
        <v>509</v>
      </c>
      <c r="AC36" s="16">
        <v>509</v>
      </c>
      <c r="AD36" s="16">
        <v>509</v>
      </c>
      <c r="AE36" s="16">
        <v>509</v>
      </c>
      <c r="AF36" s="16">
        <v>509</v>
      </c>
      <c r="AG36" s="16">
        <v>509</v>
      </c>
      <c r="AH36" s="16">
        <v>509</v>
      </c>
      <c r="AI36" s="16">
        <v>509</v>
      </c>
      <c r="AK36" s="18"/>
    </row>
    <row r="37" spans="1:37" x14ac:dyDescent="0.4">
      <c r="A37" s="24" t="s">
        <v>99</v>
      </c>
      <c r="B37" s="11" t="s">
        <v>25</v>
      </c>
      <c r="C37" s="14" t="s">
        <v>100</v>
      </c>
      <c r="D37" s="11" t="s">
        <v>103</v>
      </c>
      <c r="E37" s="37" t="s">
        <v>104</v>
      </c>
      <c r="F37" s="33" t="s">
        <v>28</v>
      </c>
      <c r="G37" s="31">
        <v>649</v>
      </c>
      <c r="H37" s="34">
        <v>1</v>
      </c>
      <c r="I37" s="35">
        <v>43952</v>
      </c>
      <c r="J37" s="36">
        <v>51256</v>
      </c>
      <c r="K37" s="31">
        <v>649</v>
      </c>
      <c r="L37" s="31">
        <v>649</v>
      </c>
      <c r="M37" s="31">
        <v>649</v>
      </c>
      <c r="N37" s="31">
        <v>649</v>
      </c>
      <c r="O37" s="31">
        <v>649</v>
      </c>
      <c r="P37" s="31">
        <v>649</v>
      </c>
      <c r="Q37" s="31">
        <v>649</v>
      </c>
      <c r="R37" s="31">
        <v>649</v>
      </c>
      <c r="S37" s="31">
        <v>649</v>
      </c>
      <c r="T37" s="31">
        <v>649</v>
      </c>
      <c r="U37" s="31">
        <v>649</v>
      </c>
      <c r="V37" s="31">
        <v>649</v>
      </c>
      <c r="X37" s="16">
        <v>507</v>
      </c>
      <c r="Y37" s="16">
        <v>507</v>
      </c>
      <c r="Z37" s="16">
        <v>507</v>
      </c>
      <c r="AA37" s="16">
        <v>507</v>
      </c>
      <c r="AB37" s="16">
        <v>507</v>
      </c>
      <c r="AC37" s="16">
        <v>507</v>
      </c>
      <c r="AD37" s="16">
        <v>507</v>
      </c>
      <c r="AE37" s="16">
        <v>507</v>
      </c>
      <c r="AF37" s="16">
        <v>507</v>
      </c>
      <c r="AG37" s="16">
        <v>507</v>
      </c>
      <c r="AH37" s="16">
        <v>507</v>
      </c>
      <c r="AI37" s="16">
        <v>507</v>
      </c>
      <c r="AK37" s="18"/>
    </row>
    <row r="38" spans="1:37" x14ac:dyDescent="0.4">
      <c r="A38" s="24" t="s">
        <v>99</v>
      </c>
      <c r="B38" s="11" t="s">
        <v>25</v>
      </c>
      <c r="C38" s="14" t="s">
        <v>100</v>
      </c>
      <c r="D38" s="11" t="s">
        <v>105</v>
      </c>
      <c r="E38" s="37" t="s">
        <v>106</v>
      </c>
      <c r="F38" s="33" t="s">
        <v>28</v>
      </c>
      <c r="G38" s="31">
        <v>49</v>
      </c>
      <c r="H38" s="34">
        <v>1</v>
      </c>
      <c r="I38" s="35">
        <v>44013</v>
      </c>
      <c r="J38" s="36">
        <v>51317</v>
      </c>
      <c r="K38" s="31">
        <v>49</v>
      </c>
      <c r="L38" s="31">
        <v>49</v>
      </c>
      <c r="M38" s="31">
        <v>49</v>
      </c>
      <c r="N38" s="31">
        <v>49</v>
      </c>
      <c r="O38" s="31">
        <v>49</v>
      </c>
      <c r="P38" s="31">
        <v>49</v>
      </c>
      <c r="Q38" s="31">
        <v>49</v>
      </c>
      <c r="R38" s="31">
        <v>49</v>
      </c>
      <c r="S38" s="31">
        <v>49</v>
      </c>
      <c r="T38" s="31">
        <v>49</v>
      </c>
      <c r="U38" s="31">
        <v>49</v>
      </c>
      <c r="V38" s="31">
        <v>49</v>
      </c>
      <c r="X38" s="16">
        <v>49</v>
      </c>
      <c r="Y38" s="16">
        <v>49</v>
      </c>
      <c r="Z38" s="16">
        <v>49</v>
      </c>
      <c r="AA38" s="16">
        <v>49</v>
      </c>
      <c r="AB38" s="16">
        <v>49</v>
      </c>
      <c r="AC38" s="16">
        <v>49</v>
      </c>
      <c r="AD38" s="16">
        <v>49</v>
      </c>
      <c r="AE38" s="16">
        <v>49</v>
      </c>
      <c r="AF38" s="16">
        <v>49</v>
      </c>
      <c r="AG38" s="16">
        <v>49</v>
      </c>
      <c r="AH38" s="16">
        <v>49</v>
      </c>
      <c r="AI38" s="16">
        <v>49</v>
      </c>
      <c r="AK38" s="18"/>
    </row>
    <row r="39" spans="1:37" x14ac:dyDescent="0.4">
      <c r="A39" s="24" t="s">
        <v>99</v>
      </c>
      <c r="B39" s="11" t="s">
        <v>25</v>
      </c>
      <c r="C39" s="14" t="s">
        <v>100</v>
      </c>
      <c r="D39" s="11" t="s">
        <v>105</v>
      </c>
      <c r="E39" s="37" t="s">
        <v>107</v>
      </c>
      <c r="F39" s="33" t="s">
        <v>28</v>
      </c>
      <c r="G39" s="31">
        <v>49</v>
      </c>
      <c r="H39" s="34">
        <v>1</v>
      </c>
      <c r="I39" s="35">
        <v>44013</v>
      </c>
      <c r="J39" s="36">
        <v>51317</v>
      </c>
      <c r="K39" s="31">
        <v>49</v>
      </c>
      <c r="L39" s="31">
        <v>49</v>
      </c>
      <c r="M39" s="31">
        <v>49</v>
      </c>
      <c r="N39" s="31">
        <v>49</v>
      </c>
      <c r="O39" s="31">
        <v>49</v>
      </c>
      <c r="P39" s="31">
        <v>49</v>
      </c>
      <c r="Q39" s="31">
        <v>49</v>
      </c>
      <c r="R39" s="31">
        <v>49</v>
      </c>
      <c r="S39" s="31">
        <v>49</v>
      </c>
      <c r="T39" s="31">
        <v>49</v>
      </c>
      <c r="U39" s="31">
        <v>49</v>
      </c>
      <c r="V39" s="31">
        <v>49</v>
      </c>
      <c r="X39" s="16">
        <v>49</v>
      </c>
      <c r="Y39" s="16">
        <v>49</v>
      </c>
      <c r="Z39" s="16">
        <v>49</v>
      </c>
      <c r="AA39" s="16">
        <v>49</v>
      </c>
      <c r="AB39" s="16">
        <v>49</v>
      </c>
      <c r="AC39" s="16">
        <v>49</v>
      </c>
      <c r="AD39" s="16">
        <v>49</v>
      </c>
      <c r="AE39" s="16">
        <v>49</v>
      </c>
      <c r="AF39" s="16">
        <v>49</v>
      </c>
      <c r="AG39" s="16">
        <v>49</v>
      </c>
      <c r="AH39" s="16">
        <v>49</v>
      </c>
      <c r="AI39" s="16">
        <v>49</v>
      </c>
      <c r="AK39" s="18"/>
    </row>
    <row r="40" spans="1:37" x14ac:dyDescent="0.4">
      <c r="A40" s="24" t="s">
        <v>99</v>
      </c>
      <c r="B40" s="20" t="s">
        <v>25</v>
      </c>
      <c r="C40" s="14" t="s">
        <v>100</v>
      </c>
      <c r="D40" s="11" t="s">
        <v>108</v>
      </c>
      <c r="E40" s="37"/>
      <c r="F40" s="33" t="s">
        <v>28</v>
      </c>
      <c r="G40" s="31">
        <v>100</v>
      </c>
      <c r="H40" s="34">
        <v>1</v>
      </c>
      <c r="I40" s="35">
        <v>44197</v>
      </c>
      <c r="J40" s="36">
        <v>51501</v>
      </c>
      <c r="K40" s="31">
        <v>100</v>
      </c>
      <c r="L40" s="31">
        <v>100</v>
      </c>
      <c r="M40" s="31">
        <v>100</v>
      </c>
      <c r="N40" s="31">
        <v>100</v>
      </c>
      <c r="O40" s="31">
        <v>100</v>
      </c>
      <c r="P40" s="31">
        <v>100</v>
      </c>
      <c r="Q40" s="31">
        <v>100</v>
      </c>
      <c r="R40" s="31">
        <v>100</v>
      </c>
      <c r="S40" s="31">
        <v>100</v>
      </c>
      <c r="T40" s="31">
        <v>100</v>
      </c>
      <c r="U40" s="31">
        <v>100</v>
      </c>
      <c r="V40" s="31">
        <v>100</v>
      </c>
      <c r="X40" s="16">
        <v>100</v>
      </c>
      <c r="Y40" s="16">
        <v>100</v>
      </c>
      <c r="Z40" s="16">
        <v>100</v>
      </c>
      <c r="AA40" s="16">
        <v>100</v>
      </c>
      <c r="AB40" s="16">
        <v>100</v>
      </c>
      <c r="AC40" s="16">
        <v>100</v>
      </c>
      <c r="AD40" s="16">
        <v>100</v>
      </c>
      <c r="AE40" s="16">
        <v>100</v>
      </c>
      <c r="AF40" s="16">
        <v>100</v>
      </c>
      <c r="AG40" s="16">
        <v>100</v>
      </c>
      <c r="AH40" s="16">
        <v>100</v>
      </c>
      <c r="AI40" s="16">
        <v>100</v>
      </c>
      <c r="AK40" s="18"/>
    </row>
    <row r="41" spans="1:37" x14ac:dyDescent="0.4">
      <c r="A41" s="12" t="s">
        <v>109</v>
      </c>
      <c r="B41" s="11" t="s">
        <v>25</v>
      </c>
      <c r="C41" s="14" t="s">
        <v>100</v>
      </c>
      <c r="D41" s="11" t="s">
        <v>110</v>
      </c>
      <c r="E41" s="37"/>
      <c r="F41" s="33" t="s">
        <v>51</v>
      </c>
      <c r="G41" s="31">
        <v>100</v>
      </c>
      <c r="H41" s="34">
        <v>1</v>
      </c>
      <c r="I41" s="35">
        <v>44317</v>
      </c>
      <c r="J41" s="36">
        <v>51591</v>
      </c>
      <c r="K41" s="31">
        <v>100</v>
      </c>
      <c r="L41" s="31">
        <v>100</v>
      </c>
      <c r="M41" s="31">
        <v>100</v>
      </c>
      <c r="N41" s="31">
        <v>100</v>
      </c>
      <c r="O41" s="31">
        <v>100</v>
      </c>
      <c r="P41" s="31">
        <v>100</v>
      </c>
      <c r="Q41" s="31">
        <v>100</v>
      </c>
      <c r="R41" s="31">
        <v>100</v>
      </c>
      <c r="S41" s="31">
        <v>100</v>
      </c>
      <c r="T41" s="31">
        <v>100</v>
      </c>
      <c r="U41" s="31">
        <v>100</v>
      </c>
      <c r="V41" s="31">
        <v>100</v>
      </c>
      <c r="X41" s="16">
        <v>100</v>
      </c>
      <c r="Y41" s="16">
        <v>100</v>
      </c>
      <c r="Z41" s="16">
        <v>100</v>
      </c>
      <c r="AA41" s="16">
        <v>100</v>
      </c>
      <c r="AB41" s="16">
        <v>100</v>
      </c>
      <c r="AC41" s="16">
        <v>100</v>
      </c>
      <c r="AD41" s="16">
        <v>100</v>
      </c>
      <c r="AE41" s="16">
        <v>100</v>
      </c>
      <c r="AF41" s="16">
        <v>100</v>
      </c>
      <c r="AG41" s="16">
        <v>100</v>
      </c>
      <c r="AH41" s="16">
        <v>100</v>
      </c>
      <c r="AI41" s="16">
        <v>100</v>
      </c>
      <c r="AK41" s="18"/>
    </row>
    <row r="42" spans="1:37" x14ac:dyDescent="0.4">
      <c r="A42" s="12" t="s">
        <v>111</v>
      </c>
      <c r="B42" s="11" t="s">
        <v>25</v>
      </c>
      <c r="C42" s="14" t="s">
        <v>100</v>
      </c>
      <c r="D42" s="131" t="s">
        <v>113</v>
      </c>
      <c r="E42" s="37"/>
      <c r="F42" s="38" t="s">
        <v>51</v>
      </c>
      <c r="G42" s="31">
        <v>40</v>
      </c>
      <c r="H42" s="34">
        <v>3</v>
      </c>
      <c r="I42" s="35">
        <v>44166</v>
      </c>
      <c r="J42" s="36">
        <v>51470</v>
      </c>
      <c r="K42" s="31">
        <v>40</v>
      </c>
      <c r="L42" s="31">
        <v>40</v>
      </c>
      <c r="M42" s="31">
        <v>40</v>
      </c>
      <c r="N42" s="31">
        <v>40</v>
      </c>
      <c r="O42" s="31">
        <v>40</v>
      </c>
      <c r="P42" s="31">
        <v>40</v>
      </c>
      <c r="Q42" s="31">
        <v>40</v>
      </c>
      <c r="R42" s="31">
        <v>40</v>
      </c>
      <c r="S42" s="31">
        <v>40</v>
      </c>
      <c r="T42" s="31">
        <v>40</v>
      </c>
      <c r="U42" s="31">
        <v>40</v>
      </c>
      <c r="V42" s="31">
        <v>40</v>
      </c>
      <c r="X42" s="31">
        <v>40</v>
      </c>
      <c r="Y42" s="31">
        <v>40</v>
      </c>
      <c r="Z42" s="31">
        <v>40</v>
      </c>
      <c r="AA42" s="31">
        <v>40</v>
      </c>
      <c r="AB42" s="31">
        <v>40</v>
      </c>
      <c r="AC42" s="31">
        <v>40</v>
      </c>
      <c r="AD42" s="31">
        <v>40</v>
      </c>
      <c r="AE42" s="31">
        <v>40</v>
      </c>
      <c r="AF42" s="31">
        <v>40</v>
      </c>
      <c r="AG42" s="31">
        <v>40</v>
      </c>
      <c r="AH42" s="31">
        <v>40</v>
      </c>
      <c r="AI42" s="31">
        <v>40</v>
      </c>
      <c r="AK42" s="18"/>
    </row>
    <row r="43" spans="1:37" x14ac:dyDescent="0.4">
      <c r="A43" s="12" t="s">
        <v>111</v>
      </c>
      <c r="B43" s="11" t="s">
        <v>25</v>
      </c>
      <c r="C43" s="14" t="s">
        <v>100</v>
      </c>
      <c r="D43" s="11" t="s">
        <v>114</v>
      </c>
      <c r="E43" s="37"/>
      <c r="F43" s="38" t="s">
        <v>51</v>
      </c>
      <c r="G43" s="31">
        <v>10</v>
      </c>
      <c r="H43" s="34">
        <v>1</v>
      </c>
      <c r="I43" s="35">
        <v>44166</v>
      </c>
      <c r="J43" s="36">
        <v>51470</v>
      </c>
      <c r="K43" s="31">
        <v>10</v>
      </c>
      <c r="L43" s="31">
        <v>10</v>
      </c>
      <c r="M43" s="31">
        <v>10</v>
      </c>
      <c r="N43" s="31">
        <v>10</v>
      </c>
      <c r="O43" s="31">
        <v>10</v>
      </c>
      <c r="P43" s="31">
        <v>10</v>
      </c>
      <c r="Q43" s="31">
        <v>10</v>
      </c>
      <c r="R43" s="31">
        <v>10</v>
      </c>
      <c r="S43" s="31">
        <v>10</v>
      </c>
      <c r="T43" s="31">
        <v>10</v>
      </c>
      <c r="U43" s="31">
        <v>10</v>
      </c>
      <c r="V43" s="31">
        <v>10</v>
      </c>
      <c r="X43" s="31">
        <v>10</v>
      </c>
      <c r="Y43" s="31">
        <v>10</v>
      </c>
      <c r="Z43" s="31">
        <v>10</v>
      </c>
      <c r="AA43" s="31">
        <v>10</v>
      </c>
      <c r="AB43" s="31">
        <v>10</v>
      </c>
      <c r="AC43" s="31">
        <v>10</v>
      </c>
      <c r="AD43" s="31">
        <v>10</v>
      </c>
      <c r="AE43" s="31">
        <v>10</v>
      </c>
      <c r="AF43" s="31">
        <v>10</v>
      </c>
      <c r="AG43" s="31">
        <v>10</v>
      </c>
      <c r="AH43" s="31">
        <v>10</v>
      </c>
      <c r="AI43" s="31">
        <v>10</v>
      </c>
      <c r="AK43" s="18"/>
    </row>
    <row r="44" spans="1:37" x14ac:dyDescent="0.4">
      <c r="A44" s="12" t="s">
        <v>111</v>
      </c>
      <c r="B44" s="11" t="s">
        <v>25</v>
      </c>
      <c r="C44" s="14" t="s">
        <v>100</v>
      </c>
      <c r="D44" s="11" t="s">
        <v>115</v>
      </c>
      <c r="E44" s="37"/>
      <c r="F44" s="38" t="s">
        <v>51</v>
      </c>
      <c r="G44" s="31">
        <v>11</v>
      </c>
      <c r="H44" s="34">
        <v>1</v>
      </c>
      <c r="I44" s="35">
        <v>44256</v>
      </c>
      <c r="J44" s="36">
        <v>51501</v>
      </c>
      <c r="K44" s="31">
        <v>11</v>
      </c>
      <c r="L44" s="31">
        <v>11</v>
      </c>
      <c r="M44" s="31">
        <v>11</v>
      </c>
      <c r="N44" s="31">
        <v>11</v>
      </c>
      <c r="O44" s="31">
        <v>11</v>
      </c>
      <c r="P44" s="31">
        <v>11</v>
      </c>
      <c r="Q44" s="31">
        <v>11</v>
      </c>
      <c r="R44" s="31">
        <v>11</v>
      </c>
      <c r="S44" s="31">
        <v>11</v>
      </c>
      <c r="T44" s="31">
        <v>11</v>
      </c>
      <c r="U44" s="31">
        <v>11</v>
      </c>
      <c r="V44" s="31">
        <v>11</v>
      </c>
      <c r="X44" s="31">
        <v>11</v>
      </c>
      <c r="Y44" s="31">
        <v>11</v>
      </c>
      <c r="Z44" s="31">
        <v>11</v>
      </c>
      <c r="AA44" s="31">
        <v>11</v>
      </c>
      <c r="AB44" s="31">
        <v>11</v>
      </c>
      <c r="AC44" s="31">
        <v>11</v>
      </c>
      <c r="AD44" s="31">
        <v>11</v>
      </c>
      <c r="AE44" s="31">
        <v>11</v>
      </c>
      <c r="AF44" s="31">
        <v>11</v>
      </c>
      <c r="AG44" s="31">
        <v>11</v>
      </c>
      <c r="AH44" s="31">
        <v>11</v>
      </c>
      <c r="AI44" s="31">
        <v>11</v>
      </c>
      <c r="AK44" s="18"/>
    </row>
    <row r="45" spans="1:37" x14ac:dyDescent="0.4">
      <c r="A45" s="12" t="s">
        <v>111</v>
      </c>
      <c r="B45" s="11" t="s">
        <v>25</v>
      </c>
      <c r="C45" s="14" t="s">
        <v>100</v>
      </c>
      <c r="D45" s="11" t="s">
        <v>116</v>
      </c>
      <c r="E45" s="37"/>
      <c r="F45" s="38" t="s">
        <v>51</v>
      </c>
      <c r="G45" s="31">
        <v>10</v>
      </c>
      <c r="H45" s="34">
        <v>1</v>
      </c>
      <c r="I45" s="35">
        <v>44287</v>
      </c>
      <c r="J45" s="36">
        <v>51591</v>
      </c>
      <c r="K45" s="31">
        <v>10</v>
      </c>
      <c r="L45" s="31">
        <v>10</v>
      </c>
      <c r="M45" s="31">
        <v>10</v>
      </c>
      <c r="N45" s="31">
        <v>10</v>
      </c>
      <c r="O45" s="31">
        <v>10</v>
      </c>
      <c r="P45" s="31">
        <v>10</v>
      </c>
      <c r="Q45" s="31">
        <v>10</v>
      </c>
      <c r="R45" s="31">
        <v>10</v>
      </c>
      <c r="S45" s="31">
        <v>10</v>
      </c>
      <c r="T45" s="31">
        <v>10</v>
      </c>
      <c r="U45" s="31">
        <v>10</v>
      </c>
      <c r="V45" s="31">
        <v>10</v>
      </c>
      <c r="X45" s="31">
        <v>10</v>
      </c>
      <c r="Y45" s="31">
        <v>10</v>
      </c>
      <c r="Z45" s="31">
        <v>10</v>
      </c>
      <c r="AA45" s="31">
        <v>10</v>
      </c>
      <c r="AB45" s="31">
        <v>10</v>
      </c>
      <c r="AC45" s="31">
        <v>10</v>
      </c>
      <c r="AD45" s="31">
        <v>10</v>
      </c>
      <c r="AE45" s="31">
        <v>10</v>
      </c>
      <c r="AF45" s="31">
        <v>10</v>
      </c>
      <c r="AG45" s="31">
        <v>10</v>
      </c>
      <c r="AH45" s="31">
        <v>10</v>
      </c>
      <c r="AI45" s="31">
        <v>10</v>
      </c>
      <c r="AK45" s="18"/>
    </row>
    <row r="46" spans="1:37" x14ac:dyDescent="0.4">
      <c r="A46" s="12" t="s">
        <v>111</v>
      </c>
      <c r="B46" s="11" t="s">
        <v>25</v>
      </c>
      <c r="C46" s="14" t="s">
        <v>100</v>
      </c>
      <c r="D46" s="11" t="s">
        <v>117</v>
      </c>
      <c r="E46" s="37"/>
      <c r="F46" s="38" t="s">
        <v>51</v>
      </c>
      <c r="G46" s="31">
        <v>10</v>
      </c>
      <c r="H46" s="34">
        <v>1</v>
      </c>
      <c r="I46" s="35">
        <v>44256</v>
      </c>
      <c r="J46" s="36">
        <v>51560</v>
      </c>
      <c r="K46" s="31">
        <v>10</v>
      </c>
      <c r="L46" s="31">
        <v>10</v>
      </c>
      <c r="M46" s="31">
        <v>10</v>
      </c>
      <c r="N46" s="31">
        <v>10</v>
      </c>
      <c r="O46" s="31">
        <v>10</v>
      </c>
      <c r="P46" s="31">
        <v>10</v>
      </c>
      <c r="Q46" s="31">
        <v>10</v>
      </c>
      <c r="R46" s="31">
        <v>10</v>
      </c>
      <c r="S46" s="31">
        <v>10</v>
      </c>
      <c r="T46" s="31">
        <v>10</v>
      </c>
      <c r="U46" s="31">
        <v>10</v>
      </c>
      <c r="V46" s="31">
        <v>10</v>
      </c>
      <c r="X46" s="31">
        <v>10</v>
      </c>
      <c r="Y46" s="31">
        <v>10</v>
      </c>
      <c r="Z46" s="31">
        <v>10</v>
      </c>
      <c r="AA46" s="31">
        <v>10</v>
      </c>
      <c r="AB46" s="31">
        <v>10</v>
      </c>
      <c r="AC46" s="31">
        <v>10</v>
      </c>
      <c r="AD46" s="31">
        <v>10</v>
      </c>
      <c r="AE46" s="31">
        <v>10</v>
      </c>
      <c r="AF46" s="31">
        <v>10</v>
      </c>
      <c r="AG46" s="31">
        <v>10</v>
      </c>
      <c r="AH46" s="31">
        <v>10</v>
      </c>
      <c r="AI46" s="31">
        <v>10</v>
      </c>
      <c r="AK46" s="18"/>
    </row>
    <row r="47" spans="1:37" x14ac:dyDescent="0.4">
      <c r="A47" s="12" t="s">
        <v>118</v>
      </c>
      <c r="B47" s="11" t="s">
        <v>25</v>
      </c>
      <c r="C47" s="14" t="s">
        <v>119</v>
      </c>
      <c r="D47" s="11" t="s">
        <v>120</v>
      </c>
      <c r="E47" s="37" t="s">
        <v>121</v>
      </c>
      <c r="F47" s="38" t="s">
        <v>51</v>
      </c>
      <c r="G47" s="31">
        <v>20.5</v>
      </c>
      <c r="H47" s="34"/>
      <c r="I47" s="35">
        <v>43831</v>
      </c>
      <c r="J47" s="36">
        <v>46386</v>
      </c>
      <c r="K47" s="31">
        <v>20.5</v>
      </c>
      <c r="L47" s="31">
        <v>20.5</v>
      </c>
      <c r="M47" s="31">
        <v>20.5</v>
      </c>
      <c r="N47" s="31">
        <v>20.5</v>
      </c>
      <c r="O47" s="31">
        <v>20.5</v>
      </c>
      <c r="P47" s="31">
        <v>20.5</v>
      </c>
      <c r="Q47" s="31">
        <v>20.5</v>
      </c>
      <c r="R47" s="31">
        <v>20.5</v>
      </c>
      <c r="S47" s="31">
        <v>20.5</v>
      </c>
      <c r="T47" s="31">
        <v>20.5</v>
      </c>
      <c r="U47" s="31">
        <v>20.5</v>
      </c>
      <c r="V47" s="31">
        <v>20.5</v>
      </c>
      <c r="X47" s="16"/>
      <c r="Y47" s="16"/>
      <c r="Z47" s="16"/>
      <c r="AA47" s="16"/>
      <c r="AB47" s="16"/>
      <c r="AC47" s="16"/>
      <c r="AD47" s="16"/>
      <c r="AE47" s="16"/>
      <c r="AF47" s="16"/>
      <c r="AG47" s="16"/>
      <c r="AH47" s="16"/>
      <c r="AI47" s="16"/>
      <c r="AK47" s="18"/>
    </row>
    <row r="48" spans="1:37" ht="35.25" customHeight="1" x14ac:dyDescent="0.4">
      <c r="A48" s="12" t="s">
        <v>122</v>
      </c>
      <c r="B48" s="165" t="s">
        <v>25</v>
      </c>
      <c r="C48" s="138" t="s">
        <v>123</v>
      </c>
      <c r="D48" s="11" t="s">
        <v>120</v>
      </c>
      <c r="E48" s="37" t="s">
        <v>124</v>
      </c>
      <c r="F48" s="38" t="s">
        <v>51</v>
      </c>
      <c r="G48" s="122">
        <v>9.8699999999999992</v>
      </c>
      <c r="H48" s="34"/>
      <c r="I48" s="35">
        <v>44044</v>
      </c>
      <c r="J48" s="36">
        <v>46387</v>
      </c>
      <c r="K48" s="122">
        <v>9.9499999999999993</v>
      </c>
      <c r="L48" s="122">
        <v>8.75</v>
      </c>
      <c r="M48" s="122">
        <v>9.51</v>
      </c>
      <c r="N48" s="122">
        <v>9.91</v>
      </c>
      <c r="O48" s="122">
        <v>8.73</v>
      </c>
      <c r="P48" s="122">
        <v>9.9499999999999993</v>
      </c>
      <c r="Q48" s="122">
        <v>10.01</v>
      </c>
      <c r="R48" s="122">
        <v>9.8699999999999992</v>
      </c>
      <c r="S48" s="122">
        <v>9.81</v>
      </c>
      <c r="T48" s="122">
        <v>9.2100000000000009</v>
      </c>
      <c r="U48" s="122">
        <v>9.93</v>
      </c>
      <c r="V48" s="122">
        <v>9.4600000000000009</v>
      </c>
      <c r="X48" s="16"/>
      <c r="Y48" s="16"/>
      <c r="Z48" s="16"/>
      <c r="AA48" s="16"/>
      <c r="AB48" s="16"/>
      <c r="AC48" s="16"/>
      <c r="AD48" s="16"/>
      <c r="AE48" s="16"/>
      <c r="AF48" s="16"/>
      <c r="AG48" s="16"/>
      <c r="AH48" s="16"/>
      <c r="AI48" s="16"/>
      <c r="AK48" s="18"/>
    </row>
    <row r="49" spans="1:37" x14ac:dyDescent="0.4">
      <c r="A49" s="39" t="s">
        <v>125</v>
      </c>
      <c r="B49" s="40"/>
      <c r="C49" s="41"/>
      <c r="D49" s="40" t="s">
        <v>126</v>
      </c>
      <c r="E49" s="37" t="s">
        <v>127</v>
      </c>
      <c r="F49" s="38" t="s">
        <v>91</v>
      </c>
      <c r="G49" s="31"/>
      <c r="H49" s="34"/>
      <c r="I49" s="35">
        <v>44197</v>
      </c>
      <c r="J49" s="36">
        <v>45292</v>
      </c>
      <c r="K49" s="31">
        <v>100</v>
      </c>
      <c r="L49" s="31">
        <v>100</v>
      </c>
      <c r="M49" s="31">
        <v>100</v>
      </c>
      <c r="N49" s="31">
        <v>100</v>
      </c>
      <c r="O49" s="31">
        <v>100</v>
      </c>
      <c r="P49" s="31">
        <v>100</v>
      </c>
      <c r="Q49" s="31">
        <v>100</v>
      </c>
      <c r="R49" s="31">
        <v>100</v>
      </c>
      <c r="S49" s="31">
        <v>100</v>
      </c>
      <c r="T49" s="31">
        <v>100</v>
      </c>
      <c r="U49" s="31">
        <v>100</v>
      </c>
      <c r="V49" s="31">
        <v>100</v>
      </c>
      <c r="X49" s="16"/>
      <c r="Y49" s="16"/>
      <c r="Z49" s="16"/>
      <c r="AA49" s="16"/>
      <c r="AB49" s="16"/>
      <c r="AC49" s="16"/>
      <c r="AD49" s="16"/>
      <c r="AE49" s="16"/>
      <c r="AF49" s="16"/>
      <c r="AG49" s="16"/>
      <c r="AH49" s="16"/>
      <c r="AI49" s="16"/>
      <c r="AK49" s="18"/>
    </row>
    <row r="50" spans="1:37" x14ac:dyDescent="0.4">
      <c r="A50" s="27" t="s">
        <v>305</v>
      </c>
      <c r="B50" s="26"/>
      <c r="C50" s="26"/>
      <c r="D50" s="28" t="s">
        <v>306</v>
      </c>
      <c r="E50" s="29" t="s">
        <v>130</v>
      </c>
      <c r="F50" s="30" t="s">
        <v>91</v>
      </c>
      <c r="G50" s="17"/>
      <c r="H50" s="19"/>
      <c r="I50" s="23">
        <v>44562</v>
      </c>
      <c r="J50" s="25">
        <v>44926</v>
      </c>
      <c r="K50" s="25"/>
      <c r="L50" s="25"/>
      <c r="M50" s="25"/>
      <c r="N50" s="25"/>
      <c r="O50" s="25"/>
      <c r="P50" s="25"/>
      <c r="Q50" s="25"/>
      <c r="R50" s="25"/>
      <c r="S50" s="25"/>
      <c r="T50" s="17"/>
      <c r="U50" s="17"/>
      <c r="V50" s="17"/>
      <c r="X50" s="17"/>
      <c r="Y50" s="17"/>
      <c r="Z50" s="17"/>
      <c r="AA50" s="17"/>
      <c r="AB50" s="17"/>
      <c r="AC50" s="17"/>
      <c r="AD50" s="17"/>
      <c r="AE50" s="17"/>
      <c r="AF50" s="17"/>
      <c r="AG50" s="17"/>
      <c r="AH50" s="17"/>
      <c r="AI50" s="17"/>
      <c r="AJ50" s="1" t="s">
        <v>79</v>
      </c>
      <c r="AK50" s="18"/>
    </row>
    <row r="51" spans="1:37" ht="14.25" x14ac:dyDescent="0.4">
      <c r="A51" s="42" t="s">
        <v>99</v>
      </c>
      <c r="B51" s="43" t="s">
        <v>25</v>
      </c>
      <c r="C51" s="44" t="s">
        <v>137</v>
      </c>
      <c r="D51" s="45" t="s">
        <v>138</v>
      </c>
      <c r="E51" s="46" t="s">
        <v>139</v>
      </c>
      <c r="F51" s="47" t="s">
        <v>28</v>
      </c>
      <c r="G51" s="48">
        <v>5</v>
      </c>
      <c r="H51" s="49"/>
      <c r="I51" s="50">
        <v>43040</v>
      </c>
      <c r="J51" s="50">
        <v>46872</v>
      </c>
      <c r="K51" s="148">
        <v>5</v>
      </c>
      <c r="L51" s="47">
        <v>5</v>
      </c>
      <c r="M51" s="47">
        <v>5</v>
      </c>
      <c r="N51" s="47">
        <v>5</v>
      </c>
      <c r="O51" s="47">
        <v>5</v>
      </c>
      <c r="P51" s="47">
        <v>5</v>
      </c>
      <c r="Q51" s="47">
        <v>5</v>
      </c>
      <c r="R51" s="47">
        <v>5</v>
      </c>
      <c r="S51" s="47">
        <v>5</v>
      </c>
      <c r="T51" s="47">
        <v>5</v>
      </c>
      <c r="U51" s="47">
        <v>5</v>
      </c>
      <c r="V51" s="47">
        <v>5</v>
      </c>
    </row>
    <row r="52" spans="1:37" ht="28.5" x14ac:dyDescent="0.4">
      <c r="A52" s="42" t="s">
        <v>99</v>
      </c>
      <c r="B52" s="43" t="s">
        <v>25</v>
      </c>
      <c r="C52" s="44" t="s">
        <v>137</v>
      </c>
      <c r="D52" s="45" t="s">
        <v>140</v>
      </c>
      <c r="E52" s="52" t="s">
        <v>141</v>
      </c>
      <c r="F52" s="47" t="s">
        <v>28</v>
      </c>
      <c r="G52" s="48">
        <v>5</v>
      </c>
      <c r="H52" s="49"/>
      <c r="I52" s="50">
        <v>43132</v>
      </c>
      <c r="J52" s="53">
        <v>46965</v>
      </c>
      <c r="K52" s="148">
        <v>5</v>
      </c>
      <c r="L52" s="47">
        <v>5</v>
      </c>
      <c r="M52" s="47">
        <v>5</v>
      </c>
      <c r="N52" s="47">
        <v>5</v>
      </c>
      <c r="O52" s="47">
        <v>5</v>
      </c>
      <c r="P52" s="47">
        <v>5</v>
      </c>
      <c r="Q52" s="47">
        <v>5</v>
      </c>
      <c r="R52" s="47">
        <v>5</v>
      </c>
      <c r="S52" s="47">
        <v>5</v>
      </c>
      <c r="T52" s="47">
        <v>5</v>
      </c>
      <c r="U52" s="47">
        <v>5</v>
      </c>
      <c r="V52" s="47">
        <v>5</v>
      </c>
    </row>
    <row r="53" spans="1:37" ht="102" x14ac:dyDescent="0.4">
      <c r="A53" s="42" t="s">
        <v>99</v>
      </c>
      <c r="B53" s="43" t="s">
        <v>25</v>
      </c>
      <c r="C53" s="44" t="s">
        <v>137</v>
      </c>
      <c r="D53" s="45" t="s">
        <v>142</v>
      </c>
      <c r="E53" s="54" t="s">
        <v>143</v>
      </c>
      <c r="F53" s="47" t="s">
        <v>28</v>
      </c>
      <c r="G53" s="48">
        <v>25</v>
      </c>
      <c r="H53" s="49"/>
      <c r="I53" s="50">
        <v>43556</v>
      </c>
      <c r="J53" s="50">
        <v>47208</v>
      </c>
      <c r="K53" s="148">
        <v>25</v>
      </c>
      <c r="L53" s="47">
        <v>25</v>
      </c>
      <c r="M53" s="47">
        <v>25</v>
      </c>
      <c r="N53" s="47">
        <v>25</v>
      </c>
      <c r="O53" s="47">
        <v>25</v>
      </c>
      <c r="P53" s="47">
        <v>25</v>
      </c>
      <c r="Q53" s="47">
        <v>25</v>
      </c>
      <c r="R53" s="47">
        <v>25</v>
      </c>
      <c r="S53" s="47">
        <v>25</v>
      </c>
      <c r="T53" s="47">
        <v>25</v>
      </c>
      <c r="U53" s="47">
        <v>25</v>
      </c>
      <c r="V53" s="47">
        <v>25</v>
      </c>
    </row>
    <row r="54" spans="1:37" ht="76.5" x14ac:dyDescent="0.4">
      <c r="A54" s="42" t="s">
        <v>99</v>
      </c>
      <c r="B54" s="43" t="s">
        <v>25</v>
      </c>
      <c r="C54" s="55" t="s">
        <v>144</v>
      </c>
      <c r="D54" s="45" t="s">
        <v>145</v>
      </c>
      <c r="E54" s="54" t="s">
        <v>146</v>
      </c>
      <c r="F54" s="47" t="s">
        <v>28</v>
      </c>
      <c r="G54" s="48">
        <v>15</v>
      </c>
      <c r="H54" s="49"/>
      <c r="I54" s="50">
        <v>43891</v>
      </c>
      <c r="J54" s="53">
        <v>47542</v>
      </c>
      <c r="K54" s="148">
        <v>15</v>
      </c>
      <c r="L54" s="47">
        <v>15</v>
      </c>
      <c r="M54" s="47">
        <v>15</v>
      </c>
      <c r="N54" s="47">
        <v>15</v>
      </c>
      <c r="O54" s="47">
        <v>15</v>
      </c>
      <c r="P54" s="47">
        <v>15</v>
      </c>
      <c r="Q54" s="47">
        <v>15</v>
      </c>
      <c r="R54" s="47">
        <v>15</v>
      </c>
      <c r="S54" s="47">
        <v>15</v>
      </c>
      <c r="T54" s="47">
        <v>15</v>
      </c>
      <c r="U54" s="47">
        <v>15</v>
      </c>
      <c r="V54" s="47">
        <v>15</v>
      </c>
    </row>
    <row r="55" spans="1:37" ht="127.5" x14ac:dyDescent="0.4">
      <c r="A55" s="42" t="s">
        <v>99</v>
      </c>
      <c r="B55" s="43" t="s">
        <v>25</v>
      </c>
      <c r="C55" s="44" t="s">
        <v>137</v>
      </c>
      <c r="D55" s="45" t="s">
        <v>147</v>
      </c>
      <c r="E55" s="54" t="s">
        <v>148</v>
      </c>
      <c r="F55" s="47" t="s">
        <v>28</v>
      </c>
      <c r="G55" s="48">
        <v>20</v>
      </c>
      <c r="H55" s="49"/>
      <c r="I55" s="50">
        <v>42705</v>
      </c>
      <c r="J55" s="56">
        <v>46507</v>
      </c>
      <c r="K55" s="148">
        <v>20</v>
      </c>
      <c r="L55" s="47">
        <v>20</v>
      </c>
      <c r="M55" s="47">
        <v>20</v>
      </c>
      <c r="N55" s="47">
        <v>20</v>
      </c>
      <c r="O55" s="47">
        <v>20</v>
      </c>
      <c r="P55" s="47">
        <v>20</v>
      </c>
      <c r="Q55" s="47">
        <v>20</v>
      </c>
      <c r="R55" s="47">
        <v>20</v>
      </c>
      <c r="S55" s="47">
        <v>20</v>
      </c>
      <c r="T55" s="47">
        <v>20</v>
      </c>
      <c r="U55" s="47">
        <v>20</v>
      </c>
      <c r="V55" s="47">
        <v>20</v>
      </c>
    </row>
    <row r="56" spans="1:37" ht="89.25" x14ac:dyDescent="0.4">
      <c r="A56" s="42" t="s">
        <v>99</v>
      </c>
      <c r="B56" s="43" t="s">
        <v>25</v>
      </c>
      <c r="C56" s="55" t="s">
        <v>149</v>
      </c>
      <c r="D56" s="44" t="s">
        <v>150</v>
      </c>
      <c r="E56" s="57" t="s">
        <v>130</v>
      </c>
      <c r="F56" s="47" t="s">
        <v>28</v>
      </c>
      <c r="G56" s="47">
        <v>0</v>
      </c>
      <c r="H56" s="49"/>
      <c r="I56" s="49" t="s">
        <v>151</v>
      </c>
      <c r="J56" s="53"/>
      <c r="K56" s="148">
        <v>0</v>
      </c>
      <c r="L56" s="47">
        <v>0</v>
      </c>
      <c r="M56" s="47">
        <v>0</v>
      </c>
      <c r="N56" s="47">
        <v>0</v>
      </c>
      <c r="O56" s="47">
        <v>0</v>
      </c>
      <c r="P56" s="47">
        <v>0</v>
      </c>
      <c r="Q56" s="47">
        <v>0</v>
      </c>
      <c r="R56" s="47">
        <v>0</v>
      </c>
      <c r="S56" s="47">
        <v>0</v>
      </c>
      <c r="T56" s="47">
        <v>0</v>
      </c>
      <c r="U56" s="47">
        <v>0</v>
      </c>
      <c r="V56" s="47">
        <v>0</v>
      </c>
    </row>
    <row r="57" spans="1:37" ht="63.75" x14ac:dyDescent="0.4">
      <c r="A57" s="42" t="s">
        <v>99</v>
      </c>
      <c r="B57" s="43" t="s">
        <v>25</v>
      </c>
      <c r="C57" s="55" t="s">
        <v>152</v>
      </c>
      <c r="D57" s="45" t="s">
        <v>153</v>
      </c>
      <c r="E57" s="57" t="s">
        <v>154</v>
      </c>
      <c r="F57" s="47" t="s">
        <v>28</v>
      </c>
      <c r="G57" s="48">
        <v>1.391</v>
      </c>
      <c r="H57" s="49"/>
      <c r="I57" s="50">
        <v>43046</v>
      </c>
      <c r="J57" s="53">
        <v>45236</v>
      </c>
      <c r="K57" s="148">
        <v>1.391</v>
      </c>
      <c r="L57" s="47">
        <v>1.391</v>
      </c>
      <c r="M57" s="47">
        <v>1.391</v>
      </c>
      <c r="N57" s="47">
        <v>1.391</v>
      </c>
      <c r="O57" s="47">
        <v>1.391</v>
      </c>
      <c r="P57" s="47">
        <v>1.391</v>
      </c>
      <c r="Q57" s="47">
        <v>1.391</v>
      </c>
      <c r="R57" s="47">
        <v>1.391</v>
      </c>
      <c r="S57" s="47">
        <v>1.391</v>
      </c>
      <c r="T57" s="47">
        <v>1.391</v>
      </c>
      <c r="U57" s="47">
        <v>1.391</v>
      </c>
      <c r="V57" s="47">
        <v>1.391</v>
      </c>
    </row>
    <row r="58" spans="1:37" ht="63.75" x14ac:dyDescent="0.4">
      <c r="A58" s="42" t="s">
        <v>99</v>
      </c>
      <c r="B58" s="43" t="s">
        <v>25</v>
      </c>
      <c r="C58" s="55" t="s">
        <v>155</v>
      </c>
      <c r="D58" s="45" t="s">
        <v>156</v>
      </c>
      <c r="E58" s="57" t="s">
        <v>154</v>
      </c>
      <c r="F58" s="47" t="s">
        <v>28</v>
      </c>
      <c r="G58" s="48">
        <v>3.2730000000000001</v>
      </c>
      <c r="H58" s="49"/>
      <c r="I58" s="50">
        <v>43279</v>
      </c>
      <c r="J58" s="53">
        <v>45104</v>
      </c>
      <c r="K58" s="148">
        <v>3.2730000000000001</v>
      </c>
      <c r="L58" s="47">
        <v>3.2730000000000001</v>
      </c>
      <c r="M58" s="47">
        <v>3.2730000000000001</v>
      </c>
      <c r="N58" s="47">
        <v>3.2730000000000001</v>
      </c>
      <c r="O58" s="47">
        <v>3.2730000000000001</v>
      </c>
      <c r="P58" s="47">
        <v>3.2730000000000001</v>
      </c>
      <c r="Q58" s="47">
        <v>3.2730000000000001</v>
      </c>
      <c r="R58" s="47">
        <v>3.2730000000000001</v>
      </c>
      <c r="S58" s="47">
        <v>3.2730000000000001</v>
      </c>
      <c r="T58" s="47">
        <v>3.2730000000000001</v>
      </c>
      <c r="U58" s="47">
        <v>3.2730000000000001</v>
      </c>
      <c r="V58" s="47">
        <v>3.2730000000000001</v>
      </c>
    </row>
    <row r="59" spans="1:37" ht="63.75" x14ac:dyDescent="0.4">
      <c r="A59" s="42" t="s">
        <v>99</v>
      </c>
      <c r="B59" s="43" t="s">
        <v>25</v>
      </c>
      <c r="C59" s="55" t="s">
        <v>157</v>
      </c>
      <c r="D59" s="45" t="s">
        <v>158</v>
      </c>
      <c r="E59" s="57" t="s">
        <v>154</v>
      </c>
      <c r="F59" s="47" t="s">
        <v>28</v>
      </c>
      <c r="G59" s="48">
        <v>18</v>
      </c>
      <c r="H59" s="49"/>
      <c r="I59" s="50">
        <v>43716</v>
      </c>
      <c r="J59" s="53">
        <v>45176</v>
      </c>
      <c r="K59" s="148">
        <v>18</v>
      </c>
      <c r="L59" s="47">
        <v>18</v>
      </c>
      <c r="M59" s="47">
        <v>18</v>
      </c>
      <c r="N59" s="47">
        <v>18</v>
      </c>
      <c r="O59" s="47">
        <v>18</v>
      </c>
      <c r="P59" s="47">
        <v>18</v>
      </c>
      <c r="Q59" s="47">
        <v>18</v>
      </c>
      <c r="R59" s="47">
        <v>18</v>
      </c>
      <c r="S59" s="47">
        <v>18</v>
      </c>
      <c r="T59" s="47">
        <v>18</v>
      </c>
      <c r="U59" s="47">
        <v>18</v>
      </c>
      <c r="V59" s="47">
        <v>18</v>
      </c>
    </row>
    <row r="60" spans="1:37" ht="63.75" x14ac:dyDescent="0.4">
      <c r="A60" s="42" t="s">
        <v>99</v>
      </c>
      <c r="B60" s="43" t="s">
        <v>25</v>
      </c>
      <c r="C60" s="55" t="s">
        <v>159</v>
      </c>
      <c r="D60" s="58" t="s">
        <v>160</v>
      </c>
      <c r="E60" s="57" t="s">
        <v>154</v>
      </c>
      <c r="F60" s="59" t="s">
        <v>28</v>
      </c>
      <c r="G60" s="60">
        <v>7.4939999999999998</v>
      </c>
      <c r="H60" s="61"/>
      <c r="I60" s="50">
        <v>43768</v>
      </c>
      <c r="J60" s="53">
        <v>45228</v>
      </c>
      <c r="K60" s="148">
        <v>7.4939999999999998</v>
      </c>
      <c r="L60" s="47">
        <v>7.4939999999999998</v>
      </c>
      <c r="M60" s="47">
        <v>7.4939999999999998</v>
      </c>
      <c r="N60" s="47">
        <v>7.4939999999999998</v>
      </c>
      <c r="O60" s="47">
        <v>7.4939999999999998</v>
      </c>
      <c r="P60" s="47">
        <v>7.4939999999999998</v>
      </c>
      <c r="Q60" s="47">
        <v>7.4939999999999998</v>
      </c>
      <c r="R60" s="47">
        <v>7.4939999999999998</v>
      </c>
      <c r="S60" s="47">
        <v>7.4939999999999998</v>
      </c>
      <c r="T60" s="47">
        <v>7.4939999999999998</v>
      </c>
      <c r="U60" s="47">
        <v>7.4939999999999998</v>
      </c>
      <c r="V60" s="47">
        <v>7.4939999999999998</v>
      </c>
    </row>
    <row r="61" spans="1:37" ht="102" x14ac:dyDescent="0.4">
      <c r="A61" s="42" t="s">
        <v>99</v>
      </c>
      <c r="B61" s="43" t="s">
        <v>25</v>
      </c>
      <c r="C61" s="55" t="s">
        <v>161</v>
      </c>
      <c r="D61" s="58" t="s">
        <v>162</v>
      </c>
      <c r="E61" s="57" t="s">
        <v>154</v>
      </c>
      <c r="F61" s="59" t="s">
        <v>28</v>
      </c>
      <c r="G61" s="141">
        <v>3</v>
      </c>
      <c r="H61" s="61"/>
      <c r="I61" s="62">
        <v>44196</v>
      </c>
      <c r="J61" s="53">
        <v>45656</v>
      </c>
      <c r="K61" s="149">
        <v>3</v>
      </c>
      <c r="L61" s="140">
        <v>3</v>
      </c>
      <c r="M61" s="140">
        <v>3</v>
      </c>
      <c r="N61" s="140">
        <v>3</v>
      </c>
      <c r="O61" s="140">
        <v>3</v>
      </c>
      <c r="P61" s="140">
        <v>3</v>
      </c>
      <c r="Q61" s="140">
        <v>3</v>
      </c>
      <c r="R61" s="140">
        <v>3</v>
      </c>
      <c r="S61" s="140">
        <v>3</v>
      </c>
      <c r="T61" s="140">
        <v>3</v>
      </c>
      <c r="U61" s="140">
        <v>3</v>
      </c>
      <c r="V61" s="140">
        <v>3</v>
      </c>
    </row>
    <row r="62" spans="1:37" ht="89.25" x14ac:dyDescent="0.4">
      <c r="A62" s="42" t="s">
        <v>99</v>
      </c>
      <c r="B62" s="43" t="s">
        <v>25</v>
      </c>
      <c r="C62" s="55" t="s">
        <v>163</v>
      </c>
      <c r="D62" s="58" t="s">
        <v>164</v>
      </c>
      <c r="E62" s="57" t="s">
        <v>154</v>
      </c>
      <c r="F62" s="59" t="s">
        <v>28</v>
      </c>
      <c r="G62" s="141">
        <v>0</v>
      </c>
      <c r="H62" s="61"/>
      <c r="I62" s="62">
        <v>44196</v>
      </c>
      <c r="J62" s="53">
        <v>45656</v>
      </c>
      <c r="K62" s="149">
        <v>0</v>
      </c>
      <c r="L62" s="140">
        <v>0</v>
      </c>
      <c r="M62" s="140">
        <v>0</v>
      </c>
      <c r="N62" s="140">
        <v>0</v>
      </c>
      <c r="O62" s="140">
        <v>0</v>
      </c>
      <c r="P62" s="140">
        <v>0</v>
      </c>
      <c r="Q62" s="140">
        <v>0</v>
      </c>
      <c r="R62" s="140">
        <v>0</v>
      </c>
      <c r="S62" s="140">
        <v>0</v>
      </c>
      <c r="T62" s="140">
        <v>0</v>
      </c>
      <c r="U62" s="140">
        <v>0</v>
      </c>
      <c r="V62" s="140">
        <v>0</v>
      </c>
    </row>
    <row r="63" spans="1:37" ht="14.25" x14ac:dyDescent="0.4">
      <c r="A63" s="42" t="s">
        <v>99</v>
      </c>
      <c r="B63" s="43" t="s">
        <v>25</v>
      </c>
      <c r="C63" s="44" t="s">
        <v>165</v>
      </c>
      <c r="D63" s="45" t="s">
        <v>166</v>
      </c>
      <c r="E63" s="57" t="s">
        <v>154</v>
      </c>
      <c r="F63" s="47" t="s">
        <v>28</v>
      </c>
      <c r="G63" s="48">
        <v>1.919</v>
      </c>
      <c r="H63" s="49"/>
      <c r="I63" s="50">
        <v>43490</v>
      </c>
      <c r="J63" s="50">
        <v>50294</v>
      </c>
      <c r="K63" s="148">
        <v>1.919</v>
      </c>
      <c r="L63" s="47">
        <v>1.919</v>
      </c>
      <c r="M63" s="47">
        <v>1.919</v>
      </c>
      <c r="N63" s="47">
        <v>1.919</v>
      </c>
      <c r="O63" s="47">
        <v>1.919</v>
      </c>
      <c r="P63" s="47">
        <v>1.919</v>
      </c>
      <c r="Q63" s="47">
        <v>1.919</v>
      </c>
      <c r="R63" s="47">
        <v>1.919</v>
      </c>
      <c r="S63" s="47">
        <v>1.919</v>
      </c>
      <c r="T63" s="47">
        <v>1.919</v>
      </c>
      <c r="U63" s="47">
        <v>1.919</v>
      </c>
      <c r="V63" s="47">
        <v>1.919</v>
      </c>
    </row>
    <row r="64" spans="1:37" ht="14.25" x14ac:dyDescent="0.4">
      <c r="A64" s="42" t="s">
        <v>99</v>
      </c>
      <c r="B64" s="43" t="s">
        <v>25</v>
      </c>
      <c r="C64" s="44" t="s">
        <v>165</v>
      </c>
      <c r="D64" s="45" t="s">
        <v>167</v>
      </c>
      <c r="E64" s="57" t="s">
        <v>154</v>
      </c>
      <c r="F64" s="47" t="s">
        <v>28</v>
      </c>
      <c r="G64" s="48">
        <v>1.92</v>
      </c>
      <c r="H64" s="49"/>
      <c r="I64" s="50">
        <v>43564</v>
      </c>
      <c r="J64" s="50">
        <v>50294</v>
      </c>
      <c r="K64" s="148">
        <v>1.92</v>
      </c>
      <c r="L64" s="47">
        <v>1.92</v>
      </c>
      <c r="M64" s="47">
        <v>1.92</v>
      </c>
      <c r="N64" s="47">
        <v>1.92</v>
      </c>
      <c r="O64" s="47">
        <v>1.92</v>
      </c>
      <c r="P64" s="47">
        <v>1.92</v>
      </c>
      <c r="Q64" s="47">
        <v>1.92</v>
      </c>
      <c r="R64" s="47">
        <v>1.92</v>
      </c>
      <c r="S64" s="47">
        <v>1.92</v>
      </c>
      <c r="T64" s="47">
        <v>1.92</v>
      </c>
      <c r="U64" s="47">
        <v>1.92</v>
      </c>
      <c r="V64" s="47">
        <v>1.92</v>
      </c>
    </row>
    <row r="65" spans="1:22" ht="14.25" x14ac:dyDescent="0.4">
      <c r="A65" s="42" t="s">
        <v>99</v>
      </c>
      <c r="B65" s="43" t="s">
        <v>25</v>
      </c>
      <c r="C65" s="44" t="s">
        <v>165</v>
      </c>
      <c r="D65" s="45" t="s">
        <v>168</v>
      </c>
      <c r="E65" s="57" t="s">
        <v>154</v>
      </c>
      <c r="F65" s="47" t="s">
        <v>28</v>
      </c>
      <c r="G65" s="48">
        <v>1.28</v>
      </c>
      <c r="H65" s="49"/>
      <c r="I65" s="50">
        <v>43910</v>
      </c>
      <c r="J65" s="50">
        <v>50843</v>
      </c>
      <c r="K65" s="148">
        <v>1.28</v>
      </c>
      <c r="L65" s="47">
        <v>1.28</v>
      </c>
      <c r="M65" s="47">
        <v>1.28</v>
      </c>
      <c r="N65" s="47">
        <v>1.28</v>
      </c>
      <c r="O65" s="47">
        <v>1.28</v>
      </c>
      <c r="P65" s="47">
        <v>1.28</v>
      </c>
      <c r="Q65" s="47">
        <v>1.28</v>
      </c>
      <c r="R65" s="47">
        <v>1.28</v>
      </c>
      <c r="S65" s="47">
        <v>1.28</v>
      </c>
      <c r="T65" s="47">
        <v>1.28</v>
      </c>
      <c r="U65" s="47">
        <v>1.28</v>
      </c>
      <c r="V65" s="47">
        <v>1.28</v>
      </c>
    </row>
    <row r="66" spans="1:22" ht="38.25" x14ac:dyDescent="0.4">
      <c r="A66" s="42" t="s">
        <v>99</v>
      </c>
      <c r="B66" s="43" t="s">
        <v>25</v>
      </c>
      <c r="C66" s="64" t="s">
        <v>169</v>
      </c>
      <c r="D66" s="45" t="s">
        <v>170</v>
      </c>
      <c r="E66" s="57" t="s">
        <v>154</v>
      </c>
      <c r="F66" s="47" t="s">
        <v>28</v>
      </c>
      <c r="G66" s="48">
        <v>1.28</v>
      </c>
      <c r="H66" s="49"/>
      <c r="I66" s="63">
        <v>44105</v>
      </c>
      <c r="J66" s="50">
        <v>50843</v>
      </c>
      <c r="K66" s="148">
        <v>1.28</v>
      </c>
      <c r="L66" s="47">
        <v>1.28</v>
      </c>
      <c r="M66" s="47">
        <v>1.28</v>
      </c>
      <c r="N66" s="47">
        <v>1.28</v>
      </c>
      <c r="O66" s="47">
        <v>1.28</v>
      </c>
      <c r="P66" s="47">
        <v>1.28</v>
      </c>
      <c r="Q66" s="47">
        <v>1.28</v>
      </c>
      <c r="R66" s="47">
        <v>1.28</v>
      </c>
      <c r="S66" s="47">
        <v>1.28</v>
      </c>
      <c r="T66" s="47">
        <v>1.28</v>
      </c>
      <c r="U66" s="47">
        <v>1.28</v>
      </c>
      <c r="V66" s="47">
        <v>1.28</v>
      </c>
    </row>
    <row r="67" spans="1:22" ht="14.25" x14ac:dyDescent="0.4">
      <c r="A67" s="42" t="s">
        <v>99</v>
      </c>
      <c r="B67" s="43" t="s">
        <v>25</v>
      </c>
      <c r="C67" s="44" t="s">
        <v>165</v>
      </c>
      <c r="D67" s="45" t="s">
        <v>171</v>
      </c>
      <c r="E67" s="57" t="s">
        <v>154</v>
      </c>
      <c r="F67" s="47" t="s">
        <v>28</v>
      </c>
      <c r="G67" s="48">
        <v>0</v>
      </c>
      <c r="H67" s="49"/>
      <c r="I67" s="50">
        <v>44085</v>
      </c>
      <c r="J67" s="50">
        <v>50843</v>
      </c>
      <c r="K67" s="148">
        <v>1.28</v>
      </c>
      <c r="L67" s="47">
        <v>1.28</v>
      </c>
      <c r="M67" s="47">
        <v>1.28</v>
      </c>
      <c r="N67" s="47">
        <v>1.28</v>
      </c>
      <c r="O67" s="47">
        <v>1.28</v>
      </c>
      <c r="P67" s="47">
        <v>1.28</v>
      </c>
      <c r="Q67" s="47">
        <v>1.28</v>
      </c>
      <c r="R67" s="47">
        <v>1.28</v>
      </c>
      <c r="S67" s="47">
        <v>1.28</v>
      </c>
      <c r="T67" s="47">
        <v>1.28</v>
      </c>
      <c r="U67" s="47">
        <v>1.28</v>
      </c>
      <c r="V67" s="47">
        <v>1.28</v>
      </c>
    </row>
    <row r="68" spans="1:22" ht="14.25" x14ac:dyDescent="0.4">
      <c r="A68" s="42" t="s">
        <v>99</v>
      </c>
      <c r="B68" s="43" t="s">
        <v>25</v>
      </c>
      <c r="C68" s="44" t="s">
        <v>165</v>
      </c>
      <c r="D68" s="45" t="s">
        <v>172</v>
      </c>
      <c r="E68" s="57" t="s">
        <v>154</v>
      </c>
      <c r="F68" s="47" t="s">
        <v>28</v>
      </c>
      <c r="G68" s="48">
        <v>0</v>
      </c>
      <c r="H68" s="49"/>
      <c r="I68" s="50">
        <v>44177</v>
      </c>
      <c r="J68" s="50">
        <v>50843</v>
      </c>
      <c r="K68" s="148">
        <v>1.28</v>
      </c>
      <c r="L68" s="47">
        <v>1.28</v>
      </c>
      <c r="M68" s="47">
        <v>1.28</v>
      </c>
      <c r="N68" s="47">
        <v>1.28</v>
      </c>
      <c r="O68" s="47">
        <v>1.28</v>
      </c>
      <c r="P68" s="47">
        <v>1.28</v>
      </c>
      <c r="Q68" s="47">
        <v>1.28</v>
      </c>
      <c r="R68" s="47">
        <v>1.28</v>
      </c>
      <c r="S68" s="47">
        <v>1.28</v>
      </c>
      <c r="T68" s="47">
        <v>1.28</v>
      </c>
      <c r="U68" s="47">
        <v>1.28</v>
      </c>
      <c r="V68" s="47">
        <v>1.28</v>
      </c>
    </row>
    <row r="69" spans="1:22" ht="14.25" x14ac:dyDescent="0.4">
      <c r="A69" s="42" t="s">
        <v>99</v>
      </c>
      <c r="B69" s="43" t="s">
        <v>25</v>
      </c>
      <c r="C69" s="44" t="s">
        <v>165</v>
      </c>
      <c r="D69" s="45" t="s">
        <v>173</v>
      </c>
      <c r="E69" s="57" t="s">
        <v>154</v>
      </c>
      <c r="F69" s="47" t="s">
        <v>28</v>
      </c>
      <c r="G69" s="48">
        <v>0</v>
      </c>
      <c r="H69" s="49"/>
      <c r="I69" s="50">
        <v>44196</v>
      </c>
      <c r="J69" s="50">
        <v>50770</v>
      </c>
      <c r="K69" s="148">
        <v>1.28</v>
      </c>
      <c r="L69" s="47">
        <v>1.28</v>
      </c>
      <c r="M69" s="47">
        <v>1.28</v>
      </c>
      <c r="N69" s="47">
        <v>1.28</v>
      </c>
      <c r="O69" s="47">
        <v>1.28</v>
      </c>
      <c r="P69" s="47">
        <v>1.28</v>
      </c>
      <c r="Q69" s="47">
        <v>1.28</v>
      </c>
      <c r="R69" s="47">
        <v>1.28</v>
      </c>
      <c r="S69" s="47">
        <v>1.28</v>
      </c>
      <c r="T69" s="47">
        <v>1.28</v>
      </c>
      <c r="U69" s="47">
        <v>1.28</v>
      </c>
      <c r="V69" s="47">
        <v>1.28</v>
      </c>
    </row>
    <row r="70" spans="1:22" ht="14.25" x14ac:dyDescent="0.4">
      <c r="A70" s="42" t="s">
        <v>99</v>
      </c>
      <c r="B70" s="43" t="s">
        <v>25</v>
      </c>
      <c r="C70" s="44" t="s">
        <v>165</v>
      </c>
      <c r="D70" s="45" t="s">
        <v>174</v>
      </c>
      <c r="E70" s="57" t="s">
        <v>154</v>
      </c>
      <c r="F70" s="47" t="s">
        <v>28</v>
      </c>
      <c r="G70" s="48">
        <v>0</v>
      </c>
      <c r="H70" s="49"/>
      <c r="I70" s="50">
        <v>44196</v>
      </c>
      <c r="J70" s="50">
        <v>50770</v>
      </c>
      <c r="K70" s="148">
        <v>1.28</v>
      </c>
      <c r="L70" s="47">
        <v>1.28</v>
      </c>
      <c r="M70" s="47">
        <v>1.28</v>
      </c>
      <c r="N70" s="47">
        <v>1.28</v>
      </c>
      <c r="O70" s="47">
        <v>1.28</v>
      </c>
      <c r="P70" s="47">
        <v>1.28</v>
      </c>
      <c r="Q70" s="47">
        <v>1.28</v>
      </c>
      <c r="R70" s="47">
        <v>1.28</v>
      </c>
      <c r="S70" s="47">
        <v>1.28</v>
      </c>
      <c r="T70" s="47">
        <v>1.28</v>
      </c>
      <c r="U70" s="47">
        <v>1.28</v>
      </c>
      <c r="V70" s="47">
        <v>1.28</v>
      </c>
    </row>
    <row r="71" spans="1:22" ht="51" x14ac:dyDescent="0.4">
      <c r="A71" s="42" t="s">
        <v>99</v>
      </c>
      <c r="B71" s="43" t="s">
        <v>25</v>
      </c>
      <c r="C71" s="55" t="s">
        <v>178</v>
      </c>
      <c r="D71" s="45" t="s">
        <v>179</v>
      </c>
      <c r="E71" s="57" t="s">
        <v>154</v>
      </c>
      <c r="F71" s="47" t="s">
        <v>28</v>
      </c>
      <c r="G71" s="48">
        <v>0.99</v>
      </c>
      <c r="H71" s="49"/>
      <c r="I71" s="50">
        <v>43413</v>
      </c>
      <c r="J71" s="53">
        <v>44873</v>
      </c>
      <c r="K71" s="148">
        <v>0.99</v>
      </c>
      <c r="L71" s="47">
        <v>0.99</v>
      </c>
      <c r="M71" s="47">
        <v>0.99</v>
      </c>
      <c r="N71" s="47">
        <v>0.99</v>
      </c>
      <c r="O71" s="47">
        <v>0.99</v>
      </c>
      <c r="P71" s="47">
        <v>0.99</v>
      </c>
      <c r="Q71" s="47">
        <v>0.99</v>
      </c>
      <c r="R71" s="47">
        <v>0.99</v>
      </c>
      <c r="S71" s="47">
        <v>0.99</v>
      </c>
      <c r="T71" s="47">
        <v>0.99</v>
      </c>
      <c r="U71" s="140">
        <v>0</v>
      </c>
      <c r="V71" s="140">
        <v>0</v>
      </c>
    </row>
    <row r="72" spans="1:22" ht="63.75" x14ac:dyDescent="0.4">
      <c r="A72" s="42" t="s">
        <v>180</v>
      </c>
      <c r="B72" s="43" t="s">
        <v>25</v>
      </c>
      <c r="C72" s="55" t="s">
        <v>181</v>
      </c>
      <c r="D72" s="45" t="s">
        <v>182</v>
      </c>
      <c r="E72" s="57" t="s">
        <v>154</v>
      </c>
      <c r="F72" s="47" t="s">
        <v>51</v>
      </c>
      <c r="G72" s="48">
        <v>0</v>
      </c>
      <c r="H72" s="49"/>
      <c r="I72" s="50">
        <v>44193</v>
      </c>
      <c r="J72" s="56">
        <v>45653</v>
      </c>
      <c r="K72" s="148">
        <v>1</v>
      </c>
      <c r="L72" s="47">
        <v>1</v>
      </c>
      <c r="M72" s="47">
        <v>1</v>
      </c>
      <c r="N72" s="47">
        <v>1</v>
      </c>
      <c r="O72" s="47">
        <v>1</v>
      </c>
      <c r="P72" s="47">
        <v>1</v>
      </c>
      <c r="Q72" s="47">
        <v>1</v>
      </c>
      <c r="R72" s="47">
        <v>1</v>
      </c>
      <c r="S72" s="47">
        <v>1</v>
      </c>
      <c r="T72" s="47">
        <v>1</v>
      </c>
      <c r="U72" s="47">
        <v>1</v>
      </c>
      <c r="V72" s="47">
        <v>1</v>
      </c>
    </row>
    <row r="73" spans="1:22" ht="51" x14ac:dyDescent="0.4">
      <c r="A73" s="42" t="s">
        <v>99</v>
      </c>
      <c r="B73" s="43" t="s">
        <v>25</v>
      </c>
      <c r="C73" s="55" t="s">
        <v>178</v>
      </c>
      <c r="D73" s="45" t="s">
        <v>183</v>
      </c>
      <c r="E73" s="57" t="s">
        <v>154</v>
      </c>
      <c r="F73" s="47" t="s">
        <v>28</v>
      </c>
      <c r="G73" s="48">
        <v>0.97</v>
      </c>
      <c r="H73" s="49"/>
      <c r="I73" s="50">
        <v>43807</v>
      </c>
      <c r="J73" s="56">
        <v>45267</v>
      </c>
      <c r="K73" s="148">
        <v>0.97</v>
      </c>
      <c r="L73" s="47">
        <v>0.97</v>
      </c>
      <c r="M73" s="47">
        <v>0.97</v>
      </c>
      <c r="N73" s="47">
        <v>0.97</v>
      </c>
      <c r="O73" s="47">
        <v>0.97</v>
      </c>
      <c r="P73" s="47">
        <v>0.97</v>
      </c>
      <c r="Q73" s="47">
        <v>0.97</v>
      </c>
      <c r="R73" s="47">
        <v>0.97</v>
      </c>
      <c r="S73" s="47">
        <v>0.97</v>
      </c>
      <c r="T73" s="47">
        <v>0.97</v>
      </c>
      <c r="U73" s="47">
        <v>0.97</v>
      </c>
      <c r="V73" s="47">
        <v>0.97</v>
      </c>
    </row>
    <row r="74" spans="1:22" ht="14.25" x14ac:dyDescent="0.4">
      <c r="A74" s="42" t="s">
        <v>99</v>
      </c>
      <c r="B74" s="43" t="s">
        <v>25</v>
      </c>
      <c r="C74" s="44" t="s">
        <v>184</v>
      </c>
      <c r="D74" s="45" t="s">
        <v>185</v>
      </c>
      <c r="E74" s="57" t="s">
        <v>154</v>
      </c>
      <c r="F74" s="47" t="s">
        <v>28</v>
      </c>
      <c r="G74" s="48">
        <v>0</v>
      </c>
      <c r="H74" s="49"/>
      <c r="I74" s="50">
        <v>44193</v>
      </c>
      <c r="J74" s="56">
        <v>45653</v>
      </c>
      <c r="K74" s="148">
        <v>1</v>
      </c>
      <c r="L74" s="47">
        <v>1</v>
      </c>
      <c r="M74" s="47">
        <v>1</v>
      </c>
      <c r="N74" s="47">
        <v>1</v>
      </c>
      <c r="O74" s="47">
        <v>1</v>
      </c>
      <c r="P74" s="47">
        <v>1</v>
      </c>
      <c r="Q74" s="47">
        <v>1</v>
      </c>
      <c r="R74" s="47">
        <v>1</v>
      </c>
      <c r="S74" s="47">
        <v>1</v>
      </c>
      <c r="T74" s="47">
        <v>1</v>
      </c>
      <c r="U74" s="47">
        <v>1</v>
      </c>
      <c r="V74" s="47">
        <v>1</v>
      </c>
    </row>
    <row r="75" spans="1:22" ht="51" x14ac:dyDescent="0.4">
      <c r="A75" s="42" t="s">
        <v>180</v>
      </c>
      <c r="B75" s="43" t="s">
        <v>25</v>
      </c>
      <c r="C75" s="55" t="s">
        <v>178</v>
      </c>
      <c r="D75" s="45" t="s">
        <v>186</v>
      </c>
      <c r="E75" s="57" t="s">
        <v>154</v>
      </c>
      <c r="F75" s="47" t="s">
        <v>51</v>
      </c>
      <c r="G75" s="48">
        <v>0.96099999999999997</v>
      </c>
      <c r="H75" s="49"/>
      <c r="I75" s="50">
        <v>43826</v>
      </c>
      <c r="J75" s="56">
        <v>45286</v>
      </c>
      <c r="K75" s="148">
        <v>0.96</v>
      </c>
      <c r="L75" s="47">
        <v>0.96</v>
      </c>
      <c r="M75" s="47">
        <v>0.96</v>
      </c>
      <c r="N75" s="47">
        <v>0.96</v>
      </c>
      <c r="O75" s="47">
        <v>0.96</v>
      </c>
      <c r="P75" s="47">
        <v>0.96</v>
      </c>
      <c r="Q75" s="47">
        <v>0.96</v>
      </c>
      <c r="R75" s="47">
        <v>0.96</v>
      </c>
      <c r="S75" s="47">
        <v>0.96</v>
      </c>
      <c r="T75" s="47">
        <v>0.96</v>
      </c>
      <c r="U75" s="47">
        <v>0.96</v>
      </c>
      <c r="V75" s="47">
        <v>0.96</v>
      </c>
    </row>
    <row r="76" spans="1:22" ht="51" x14ac:dyDescent="0.4">
      <c r="A76" s="42" t="s">
        <v>99</v>
      </c>
      <c r="B76" s="43" t="s">
        <v>25</v>
      </c>
      <c r="C76" s="55" t="s">
        <v>178</v>
      </c>
      <c r="D76" s="45" t="s">
        <v>187</v>
      </c>
      <c r="E76" s="57" t="s">
        <v>154</v>
      </c>
      <c r="F76" s="47" t="s">
        <v>28</v>
      </c>
      <c r="G76" s="48">
        <v>0.83</v>
      </c>
      <c r="H76" s="49"/>
      <c r="I76" s="50">
        <v>43720</v>
      </c>
      <c r="J76" s="56">
        <v>45180</v>
      </c>
      <c r="K76" s="148">
        <v>0.83</v>
      </c>
      <c r="L76" s="47">
        <v>0.83</v>
      </c>
      <c r="M76" s="47">
        <v>0.83</v>
      </c>
      <c r="N76" s="47">
        <v>0.83</v>
      </c>
      <c r="O76" s="47">
        <v>0.83</v>
      </c>
      <c r="P76" s="47">
        <v>0.83</v>
      </c>
      <c r="Q76" s="47">
        <v>0.83</v>
      </c>
      <c r="R76" s="47">
        <v>0.83</v>
      </c>
      <c r="S76" s="47">
        <v>0.83</v>
      </c>
      <c r="T76" s="47">
        <v>0.83</v>
      </c>
      <c r="U76" s="47">
        <v>0.83</v>
      </c>
      <c r="V76" s="47">
        <v>0.83</v>
      </c>
    </row>
    <row r="77" spans="1:22" ht="51" x14ac:dyDescent="0.4">
      <c r="A77" s="42" t="s">
        <v>99</v>
      </c>
      <c r="B77" s="43" t="s">
        <v>25</v>
      </c>
      <c r="C77" s="55" t="s">
        <v>178</v>
      </c>
      <c r="D77" s="45" t="s">
        <v>188</v>
      </c>
      <c r="E77" s="57" t="s">
        <v>154</v>
      </c>
      <c r="F77" s="47" t="s">
        <v>28</v>
      </c>
      <c r="G77" s="48">
        <v>0.95199999999999996</v>
      </c>
      <c r="H77" s="49"/>
      <c r="I77" s="50">
        <v>43826</v>
      </c>
      <c r="J77" s="56">
        <v>45286</v>
      </c>
      <c r="K77" s="148">
        <v>0.95</v>
      </c>
      <c r="L77" s="47">
        <v>0.95</v>
      </c>
      <c r="M77" s="47">
        <v>0.95</v>
      </c>
      <c r="N77" s="47">
        <v>0.95</v>
      </c>
      <c r="O77" s="47">
        <v>0.95</v>
      </c>
      <c r="P77" s="47">
        <v>0.95</v>
      </c>
      <c r="Q77" s="47">
        <v>0.95</v>
      </c>
      <c r="R77" s="47">
        <v>0.95</v>
      </c>
      <c r="S77" s="47">
        <v>0.95</v>
      </c>
      <c r="T77" s="47">
        <v>0.95</v>
      </c>
      <c r="U77" s="47">
        <v>0.95</v>
      </c>
      <c r="V77" s="47">
        <v>0.95</v>
      </c>
    </row>
    <row r="78" spans="1:22" ht="63.75" x14ac:dyDescent="0.4">
      <c r="A78" s="42" t="s">
        <v>180</v>
      </c>
      <c r="B78" s="43" t="s">
        <v>25</v>
      </c>
      <c r="C78" s="55" t="s">
        <v>189</v>
      </c>
      <c r="D78" s="45" t="s">
        <v>190</v>
      </c>
      <c r="E78" s="57" t="s">
        <v>154</v>
      </c>
      <c r="F78" s="47" t="s">
        <v>51</v>
      </c>
      <c r="G78" s="48">
        <v>0</v>
      </c>
      <c r="H78" s="49"/>
      <c r="I78" s="50">
        <v>44193</v>
      </c>
      <c r="J78" s="53">
        <v>45653</v>
      </c>
      <c r="K78" s="148">
        <v>1</v>
      </c>
      <c r="L78" s="47">
        <v>1</v>
      </c>
      <c r="M78" s="47">
        <v>1</v>
      </c>
      <c r="N78" s="47">
        <v>1</v>
      </c>
      <c r="O78" s="47">
        <v>1</v>
      </c>
      <c r="P78" s="47">
        <v>1</v>
      </c>
      <c r="Q78" s="47">
        <v>1</v>
      </c>
      <c r="R78" s="47">
        <v>1</v>
      </c>
      <c r="S78" s="47">
        <v>1</v>
      </c>
      <c r="T78" s="47">
        <v>1</v>
      </c>
      <c r="U78" s="47">
        <v>1</v>
      </c>
      <c r="V78" s="47">
        <v>1</v>
      </c>
    </row>
    <row r="79" spans="1:22" ht="51" x14ac:dyDescent="0.4">
      <c r="A79" s="42" t="s">
        <v>99</v>
      </c>
      <c r="B79" s="43" t="s">
        <v>25</v>
      </c>
      <c r="C79" s="55" t="s">
        <v>178</v>
      </c>
      <c r="D79" s="45" t="s">
        <v>191</v>
      </c>
      <c r="E79" s="57" t="s">
        <v>154</v>
      </c>
      <c r="F79" s="47" t="s">
        <v>28</v>
      </c>
      <c r="G79" s="48">
        <v>0.98</v>
      </c>
      <c r="H79" s="49"/>
      <c r="I79" s="50">
        <v>43949</v>
      </c>
      <c r="J79" s="53">
        <v>45409</v>
      </c>
      <c r="K79" s="148">
        <v>0.98</v>
      </c>
      <c r="L79" s="47">
        <v>0.98</v>
      </c>
      <c r="M79" s="47">
        <v>0.98</v>
      </c>
      <c r="N79" s="47">
        <v>0.98</v>
      </c>
      <c r="O79" s="47">
        <v>0.98</v>
      </c>
      <c r="P79" s="47">
        <v>0.98</v>
      </c>
      <c r="Q79" s="47">
        <v>0.98</v>
      </c>
      <c r="R79" s="47">
        <v>0.98</v>
      </c>
      <c r="S79" s="47">
        <v>0.98</v>
      </c>
      <c r="T79" s="47">
        <v>0.98</v>
      </c>
      <c r="U79" s="47">
        <v>0.98</v>
      </c>
      <c r="V79" s="47">
        <v>0.98</v>
      </c>
    </row>
    <row r="80" spans="1:22" ht="38.25" x14ac:dyDescent="0.4">
      <c r="A80" s="42" t="s">
        <v>99</v>
      </c>
      <c r="B80" s="43" t="s">
        <v>25</v>
      </c>
      <c r="C80" s="64" t="s">
        <v>192</v>
      </c>
      <c r="D80" s="45" t="s">
        <v>193</v>
      </c>
      <c r="E80" s="57" t="s">
        <v>154</v>
      </c>
      <c r="F80" s="47" t="s">
        <v>28</v>
      </c>
      <c r="G80" s="65">
        <v>1</v>
      </c>
      <c r="H80" s="49"/>
      <c r="I80" s="50">
        <v>43334</v>
      </c>
      <c r="J80" s="53">
        <v>45525</v>
      </c>
      <c r="K80" s="149">
        <v>1</v>
      </c>
      <c r="L80" s="140">
        <v>1</v>
      </c>
      <c r="M80" s="140">
        <v>1</v>
      </c>
      <c r="N80" s="140">
        <v>1</v>
      </c>
      <c r="O80" s="140">
        <v>1</v>
      </c>
      <c r="P80" s="140">
        <v>1</v>
      </c>
      <c r="Q80" s="140">
        <v>1</v>
      </c>
      <c r="R80" s="140">
        <v>1</v>
      </c>
      <c r="S80" s="140">
        <v>1</v>
      </c>
      <c r="T80" s="140">
        <v>1</v>
      </c>
      <c r="U80" s="140">
        <v>1</v>
      </c>
      <c r="V80" s="140">
        <v>1</v>
      </c>
    </row>
    <row r="81" spans="1:22" ht="102" x14ac:dyDescent="0.4">
      <c r="A81" s="42" t="s">
        <v>180</v>
      </c>
      <c r="B81" s="43" t="s">
        <v>25</v>
      </c>
      <c r="C81" s="142" t="s">
        <v>194</v>
      </c>
      <c r="D81" s="45" t="s">
        <v>195</v>
      </c>
      <c r="E81" s="57" t="s">
        <v>154</v>
      </c>
      <c r="F81" s="47" t="s">
        <v>51</v>
      </c>
      <c r="G81" s="65">
        <v>1</v>
      </c>
      <c r="H81" s="49"/>
      <c r="I81" s="50">
        <v>44102</v>
      </c>
      <c r="J81" s="53">
        <v>45562</v>
      </c>
      <c r="K81" s="148">
        <v>1</v>
      </c>
      <c r="L81" s="47">
        <v>1</v>
      </c>
      <c r="M81" s="47">
        <v>1</v>
      </c>
      <c r="N81" s="47">
        <v>1</v>
      </c>
      <c r="O81" s="47">
        <v>1</v>
      </c>
      <c r="P81" s="47">
        <v>1</v>
      </c>
      <c r="Q81" s="47">
        <v>1</v>
      </c>
      <c r="R81" s="47">
        <v>1</v>
      </c>
      <c r="S81" s="47">
        <v>1</v>
      </c>
      <c r="T81" s="47">
        <v>1</v>
      </c>
      <c r="U81" s="47">
        <v>1</v>
      </c>
      <c r="V81" s="47">
        <v>1</v>
      </c>
    </row>
    <row r="82" spans="1:22" ht="51" x14ac:dyDescent="0.4">
      <c r="A82" s="42" t="s">
        <v>99</v>
      </c>
      <c r="B82" s="43" t="s">
        <v>25</v>
      </c>
      <c r="C82" s="55" t="s">
        <v>178</v>
      </c>
      <c r="D82" s="45" t="s">
        <v>196</v>
      </c>
      <c r="E82" s="57" t="s">
        <v>154</v>
      </c>
      <c r="F82" s="47" t="s">
        <v>28</v>
      </c>
      <c r="G82" s="48">
        <v>0.98399999999999999</v>
      </c>
      <c r="H82" s="49"/>
      <c r="I82" s="63">
        <v>43515</v>
      </c>
      <c r="J82" s="51">
        <v>45323</v>
      </c>
      <c r="K82" s="148">
        <v>0.98399999999999999</v>
      </c>
      <c r="L82" s="47">
        <v>0.98399999999999999</v>
      </c>
      <c r="M82" s="47">
        <v>0.98399999999999999</v>
      </c>
      <c r="N82" s="47">
        <v>0.98399999999999999</v>
      </c>
      <c r="O82" s="47">
        <v>0.98399999999999999</v>
      </c>
      <c r="P82" s="47">
        <v>0.98399999999999999</v>
      </c>
      <c r="Q82" s="47">
        <v>0.98399999999999999</v>
      </c>
      <c r="R82" s="47">
        <v>0.98399999999999999</v>
      </c>
      <c r="S82" s="47">
        <v>0.98399999999999999</v>
      </c>
      <c r="T82" s="47">
        <v>0.98399999999999999</v>
      </c>
      <c r="U82" s="47">
        <v>0.98399999999999999</v>
      </c>
      <c r="V82" s="47">
        <v>0.98399999999999999</v>
      </c>
    </row>
    <row r="83" spans="1:22" ht="51" x14ac:dyDescent="0.4">
      <c r="A83" s="42" t="s">
        <v>99</v>
      </c>
      <c r="B83" s="43" t="s">
        <v>25</v>
      </c>
      <c r="C83" s="55" t="s">
        <v>178</v>
      </c>
      <c r="D83" s="45" t="s">
        <v>197</v>
      </c>
      <c r="E83" s="57" t="s">
        <v>154</v>
      </c>
      <c r="F83" s="47" t="s">
        <v>28</v>
      </c>
      <c r="G83" s="48">
        <v>0.95</v>
      </c>
      <c r="H83" s="49"/>
      <c r="I83" s="66">
        <v>43707</v>
      </c>
      <c r="J83" s="53">
        <v>45533</v>
      </c>
      <c r="K83" s="148">
        <v>0.95</v>
      </c>
      <c r="L83" s="47">
        <v>0.95</v>
      </c>
      <c r="M83" s="47">
        <v>0.95</v>
      </c>
      <c r="N83" s="47">
        <v>0.95</v>
      </c>
      <c r="O83" s="47">
        <v>0.95</v>
      </c>
      <c r="P83" s="47">
        <v>0.95</v>
      </c>
      <c r="Q83" s="47">
        <v>0.95</v>
      </c>
      <c r="R83" s="47">
        <v>0.95</v>
      </c>
      <c r="S83" s="47">
        <v>0.95</v>
      </c>
      <c r="T83" s="47">
        <v>0.95</v>
      </c>
      <c r="U83" s="47">
        <v>0.95</v>
      </c>
      <c r="V83" s="47">
        <v>0.95</v>
      </c>
    </row>
    <row r="84" spans="1:22" ht="178.5" x14ac:dyDescent="0.4">
      <c r="A84" s="42" t="s">
        <v>99</v>
      </c>
      <c r="B84" s="43" t="s">
        <v>25</v>
      </c>
      <c r="C84" s="64" t="s">
        <v>198</v>
      </c>
      <c r="D84" s="45" t="s">
        <v>199</v>
      </c>
      <c r="E84" s="57" t="s">
        <v>154</v>
      </c>
      <c r="F84" s="47" t="s">
        <v>28</v>
      </c>
      <c r="G84" s="47">
        <v>0.71</v>
      </c>
      <c r="H84" s="49"/>
      <c r="I84" s="50">
        <v>43907</v>
      </c>
      <c r="J84" s="53">
        <v>45732</v>
      </c>
      <c r="K84" s="148">
        <v>0.71</v>
      </c>
      <c r="L84" s="47">
        <v>0.71</v>
      </c>
      <c r="M84" s="47">
        <v>0.71</v>
      </c>
      <c r="N84" s="47">
        <v>0.71</v>
      </c>
      <c r="O84" s="47">
        <v>0.71</v>
      </c>
      <c r="P84" s="47">
        <v>0.71</v>
      </c>
      <c r="Q84" s="47">
        <v>0.71</v>
      </c>
      <c r="R84" s="47">
        <v>0.71</v>
      </c>
      <c r="S84" s="47">
        <v>0.71</v>
      </c>
      <c r="T84" s="47">
        <v>0.71</v>
      </c>
      <c r="U84" s="47">
        <v>0.71</v>
      </c>
      <c r="V84" s="47">
        <v>0.71</v>
      </c>
    </row>
    <row r="85" spans="1:22" ht="14.25" x14ac:dyDescent="0.4">
      <c r="A85" s="42" t="s">
        <v>99</v>
      </c>
      <c r="B85" s="43" t="s">
        <v>25</v>
      </c>
      <c r="C85" s="44" t="s">
        <v>200</v>
      </c>
      <c r="D85" s="45" t="s">
        <v>201</v>
      </c>
      <c r="E85" s="57" t="s">
        <v>154</v>
      </c>
      <c r="F85" s="47" t="s">
        <v>28</v>
      </c>
      <c r="G85" s="48">
        <v>1</v>
      </c>
      <c r="H85" s="49"/>
      <c r="I85" s="63">
        <v>43420</v>
      </c>
      <c r="J85" s="51">
        <v>44880</v>
      </c>
      <c r="K85" s="148">
        <v>1</v>
      </c>
      <c r="L85" s="47">
        <v>1</v>
      </c>
      <c r="M85" s="47">
        <v>1</v>
      </c>
      <c r="N85" s="47">
        <v>1</v>
      </c>
      <c r="O85" s="47">
        <v>1</v>
      </c>
      <c r="P85" s="47">
        <v>1</v>
      </c>
      <c r="Q85" s="47">
        <v>1</v>
      </c>
      <c r="R85" s="47">
        <v>1</v>
      </c>
      <c r="S85" s="47">
        <v>1</v>
      </c>
      <c r="T85" s="47">
        <v>1</v>
      </c>
      <c r="U85" s="47">
        <v>1</v>
      </c>
      <c r="V85" s="47">
        <v>1</v>
      </c>
    </row>
    <row r="86" spans="1:22" ht="14.25" x14ac:dyDescent="0.4">
      <c r="A86" s="42" t="s">
        <v>99</v>
      </c>
      <c r="B86" s="43" t="s">
        <v>25</v>
      </c>
      <c r="C86" s="44" t="s">
        <v>200</v>
      </c>
      <c r="D86" s="45" t="s">
        <v>202</v>
      </c>
      <c r="E86" s="57" t="s">
        <v>154</v>
      </c>
      <c r="F86" s="47" t="s">
        <v>28</v>
      </c>
      <c r="G86" s="48">
        <v>1</v>
      </c>
      <c r="H86" s="49"/>
      <c r="I86" s="63">
        <v>43525</v>
      </c>
      <c r="J86" s="51">
        <v>44986</v>
      </c>
      <c r="K86" s="148">
        <v>1</v>
      </c>
      <c r="L86" s="47">
        <v>1</v>
      </c>
      <c r="M86" s="47">
        <v>1</v>
      </c>
      <c r="N86" s="47">
        <v>1</v>
      </c>
      <c r="O86" s="47">
        <v>1</v>
      </c>
      <c r="P86" s="47">
        <v>1</v>
      </c>
      <c r="Q86" s="47">
        <v>1</v>
      </c>
      <c r="R86" s="47">
        <v>1</v>
      </c>
      <c r="S86" s="47">
        <v>1</v>
      </c>
      <c r="T86" s="47">
        <v>1</v>
      </c>
      <c r="U86" s="47">
        <v>1</v>
      </c>
      <c r="V86" s="47">
        <v>1</v>
      </c>
    </row>
    <row r="87" spans="1:22" ht="63.75" x14ac:dyDescent="0.4">
      <c r="A87" s="42" t="s">
        <v>180</v>
      </c>
      <c r="B87" s="43" t="s">
        <v>25</v>
      </c>
      <c r="C87" s="142" t="s">
        <v>203</v>
      </c>
      <c r="D87" s="45" t="s">
        <v>204</v>
      </c>
      <c r="E87" s="57" t="s">
        <v>154</v>
      </c>
      <c r="F87" s="47" t="s">
        <v>51</v>
      </c>
      <c r="G87" s="48">
        <v>0</v>
      </c>
      <c r="H87" s="49"/>
      <c r="I87" s="50">
        <v>44193</v>
      </c>
      <c r="J87" s="53">
        <v>45653</v>
      </c>
      <c r="K87" s="148">
        <v>1</v>
      </c>
      <c r="L87" s="47">
        <v>1</v>
      </c>
      <c r="M87" s="47">
        <v>1</v>
      </c>
      <c r="N87" s="47">
        <v>1</v>
      </c>
      <c r="O87" s="47">
        <v>1</v>
      </c>
      <c r="P87" s="47">
        <v>1</v>
      </c>
      <c r="Q87" s="47">
        <v>1</v>
      </c>
      <c r="R87" s="47">
        <v>1</v>
      </c>
      <c r="S87" s="47">
        <v>1</v>
      </c>
      <c r="T87" s="47">
        <v>1</v>
      </c>
      <c r="U87" s="47">
        <v>1</v>
      </c>
      <c r="V87" s="47">
        <v>1</v>
      </c>
    </row>
    <row r="88" spans="1:22" ht="14.25" x14ac:dyDescent="0.4">
      <c r="A88" s="42" t="s">
        <v>180</v>
      </c>
      <c r="B88" s="43" t="s">
        <v>25</v>
      </c>
      <c r="C88" s="44" t="s">
        <v>205</v>
      </c>
      <c r="D88" s="45" t="s">
        <v>206</v>
      </c>
      <c r="E88" s="57" t="s">
        <v>154</v>
      </c>
      <c r="F88" s="47" t="s">
        <v>51</v>
      </c>
      <c r="G88" s="48">
        <v>1.002</v>
      </c>
      <c r="H88" s="49"/>
      <c r="I88" s="50">
        <v>43445</v>
      </c>
      <c r="J88" s="53">
        <v>48944</v>
      </c>
      <c r="K88" s="148">
        <v>1.002</v>
      </c>
      <c r="L88" s="47">
        <v>1.002</v>
      </c>
      <c r="M88" s="47">
        <v>1.002</v>
      </c>
      <c r="N88" s="47">
        <v>1.002</v>
      </c>
      <c r="O88" s="47">
        <v>1.002</v>
      </c>
      <c r="P88" s="47">
        <v>1.002</v>
      </c>
      <c r="Q88" s="47">
        <v>1.002</v>
      </c>
      <c r="R88" s="47">
        <v>1.002</v>
      </c>
      <c r="S88" s="47">
        <v>1.002</v>
      </c>
      <c r="T88" s="47">
        <v>1.002</v>
      </c>
      <c r="U88" s="47">
        <v>1.002</v>
      </c>
      <c r="V88" s="47">
        <v>1.002</v>
      </c>
    </row>
    <row r="89" spans="1:22" ht="14.25" x14ac:dyDescent="0.4">
      <c r="A89" s="42" t="s">
        <v>99</v>
      </c>
      <c r="B89" s="43" t="s">
        <v>25</v>
      </c>
      <c r="C89" s="44" t="s">
        <v>205</v>
      </c>
      <c r="D89" s="45" t="s">
        <v>207</v>
      </c>
      <c r="E89" s="57" t="s">
        <v>154</v>
      </c>
      <c r="F89" s="47" t="s">
        <v>28</v>
      </c>
      <c r="G89" s="48">
        <v>2.9809999999999999</v>
      </c>
      <c r="H89" s="49"/>
      <c r="I89" s="50">
        <v>43159</v>
      </c>
      <c r="J89" s="53">
        <v>48638</v>
      </c>
      <c r="K89" s="148">
        <v>2.9809999999999999</v>
      </c>
      <c r="L89" s="47">
        <v>2.9809999999999999</v>
      </c>
      <c r="M89" s="47">
        <v>2.9809999999999999</v>
      </c>
      <c r="N89" s="47">
        <v>2.9809999999999999</v>
      </c>
      <c r="O89" s="47">
        <v>2.9809999999999999</v>
      </c>
      <c r="P89" s="47">
        <v>2.9809999999999999</v>
      </c>
      <c r="Q89" s="47">
        <v>2.9809999999999999</v>
      </c>
      <c r="R89" s="47">
        <v>2.9809999999999999</v>
      </c>
      <c r="S89" s="47">
        <v>2.9809999999999999</v>
      </c>
      <c r="T89" s="47">
        <v>2.9809999999999999</v>
      </c>
      <c r="U89" s="47">
        <v>2.9809999999999999</v>
      </c>
      <c r="V89" s="47">
        <v>2.9809999999999999</v>
      </c>
    </row>
    <row r="90" spans="1:22" ht="14.25" x14ac:dyDescent="0.4">
      <c r="A90" s="42" t="s">
        <v>180</v>
      </c>
      <c r="B90" s="43" t="s">
        <v>25</v>
      </c>
      <c r="C90" s="44" t="s">
        <v>205</v>
      </c>
      <c r="D90" s="45" t="s">
        <v>208</v>
      </c>
      <c r="E90" s="57" t="s">
        <v>154</v>
      </c>
      <c r="F90" s="47" t="s">
        <v>51</v>
      </c>
      <c r="G90" s="48">
        <v>3.9249999999999998</v>
      </c>
      <c r="H90" s="49"/>
      <c r="I90" s="50">
        <v>43101</v>
      </c>
      <c r="J90" s="53">
        <v>48579</v>
      </c>
      <c r="K90" s="148">
        <v>3.9249999999999998</v>
      </c>
      <c r="L90" s="47">
        <v>3.9249999999999998</v>
      </c>
      <c r="M90" s="47">
        <v>3.9249999999999998</v>
      </c>
      <c r="N90" s="47">
        <v>3.9249999999999998</v>
      </c>
      <c r="O90" s="47">
        <v>3.9249999999999998</v>
      </c>
      <c r="P90" s="47">
        <v>3.9249999999999998</v>
      </c>
      <c r="Q90" s="47">
        <v>3.9249999999999998</v>
      </c>
      <c r="R90" s="47">
        <v>3.9249999999999998</v>
      </c>
      <c r="S90" s="47">
        <v>3.9249999999999998</v>
      </c>
      <c r="T90" s="47">
        <v>3.9249999999999998</v>
      </c>
      <c r="U90" s="47">
        <v>3.9249999999999998</v>
      </c>
      <c r="V90" s="47">
        <v>3.9249999999999998</v>
      </c>
    </row>
    <row r="91" spans="1:22" ht="71.25" x14ac:dyDescent="0.4">
      <c r="A91" s="42" t="s">
        <v>99</v>
      </c>
      <c r="B91" s="43" t="s">
        <v>25</v>
      </c>
      <c r="C91" s="143" t="s">
        <v>209</v>
      </c>
      <c r="D91" s="45" t="s">
        <v>210</v>
      </c>
      <c r="E91" s="57" t="s">
        <v>154</v>
      </c>
      <c r="F91" s="47" t="s">
        <v>28</v>
      </c>
      <c r="G91" s="48">
        <v>1.15405</v>
      </c>
      <c r="H91" s="49"/>
      <c r="I91" s="50">
        <v>43863</v>
      </c>
      <c r="J91" s="144">
        <v>49368</v>
      </c>
      <c r="K91" s="148">
        <v>1.15405</v>
      </c>
      <c r="L91" s="47">
        <v>1.15405</v>
      </c>
      <c r="M91" s="47">
        <v>1.15405</v>
      </c>
      <c r="N91" s="47">
        <v>1.15405</v>
      </c>
      <c r="O91" s="47">
        <v>1.15405</v>
      </c>
      <c r="P91" s="47">
        <v>1.15405</v>
      </c>
      <c r="Q91" s="47">
        <v>1.15405</v>
      </c>
      <c r="R91" s="47">
        <v>1.15405</v>
      </c>
      <c r="S91" s="47">
        <v>1.15405</v>
      </c>
      <c r="T91" s="47">
        <v>1.15405</v>
      </c>
      <c r="U91" s="47">
        <v>1.15405</v>
      </c>
      <c r="V91" s="47">
        <v>1.15405</v>
      </c>
    </row>
    <row r="92" spans="1:22" ht="14.25" x14ac:dyDescent="0.4">
      <c r="A92" s="42" t="s">
        <v>99</v>
      </c>
      <c r="B92" s="43" t="s">
        <v>25</v>
      </c>
      <c r="C92" s="44" t="s">
        <v>205</v>
      </c>
      <c r="D92" s="45" t="s">
        <v>211</v>
      </c>
      <c r="E92" s="57" t="s">
        <v>154</v>
      </c>
      <c r="F92" s="47" t="s">
        <v>28</v>
      </c>
      <c r="G92" s="48">
        <v>3.665</v>
      </c>
      <c r="H92" s="49"/>
      <c r="I92" s="50">
        <v>43101</v>
      </c>
      <c r="J92" s="53">
        <v>48579</v>
      </c>
      <c r="K92" s="148">
        <v>3.665</v>
      </c>
      <c r="L92" s="47">
        <v>3.665</v>
      </c>
      <c r="M92" s="47">
        <v>3.665</v>
      </c>
      <c r="N92" s="47">
        <v>3.665</v>
      </c>
      <c r="O92" s="47">
        <v>3.665</v>
      </c>
      <c r="P92" s="47">
        <v>3.665</v>
      </c>
      <c r="Q92" s="47">
        <v>3.665</v>
      </c>
      <c r="R92" s="47">
        <v>3.665</v>
      </c>
      <c r="S92" s="47">
        <v>3.665</v>
      </c>
      <c r="T92" s="47">
        <v>3.665</v>
      </c>
      <c r="U92" s="47">
        <v>3.665</v>
      </c>
      <c r="V92" s="47">
        <v>3.665</v>
      </c>
    </row>
    <row r="93" spans="1:22" ht="14.25" x14ac:dyDescent="0.4">
      <c r="A93" s="42" t="s">
        <v>99</v>
      </c>
      <c r="B93" s="43" t="s">
        <v>25</v>
      </c>
      <c r="C93" s="44" t="s">
        <v>205</v>
      </c>
      <c r="D93" s="45" t="s">
        <v>212</v>
      </c>
      <c r="E93" s="57" t="s">
        <v>154</v>
      </c>
      <c r="F93" s="47" t="s">
        <v>28</v>
      </c>
      <c r="G93" s="48">
        <v>1.1339999999999999</v>
      </c>
      <c r="H93" s="49"/>
      <c r="I93" s="50">
        <v>43101</v>
      </c>
      <c r="J93" s="53">
        <v>48579</v>
      </c>
      <c r="K93" s="148">
        <v>1.1339999999999999</v>
      </c>
      <c r="L93" s="47">
        <v>1.1339999999999999</v>
      </c>
      <c r="M93" s="47">
        <v>1.1339999999999999</v>
      </c>
      <c r="N93" s="47">
        <v>1.1339999999999999</v>
      </c>
      <c r="O93" s="47">
        <v>1.1339999999999999</v>
      </c>
      <c r="P93" s="47">
        <v>1.1339999999999999</v>
      </c>
      <c r="Q93" s="47">
        <v>1.1339999999999999</v>
      </c>
      <c r="R93" s="47">
        <v>1.1339999999999999</v>
      </c>
      <c r="S93" s="47">
        <v>1.1339999999999999</v>
      </c>
      <c r="T93" s="47">
        <v>1.1339999999999999</v>
      </c>
      <c r="U93" s="47">
        <v>1.1339999999999999</v>
      </c>
      <c r="V93" s="47">
        <v>1.1339999999999999</v>
      </c>
    </row>
    <row r="94" spans="1:22" ht="63.75" x14ac:dyDescent="0.4">
      <c r="A94" s="42" t="s">
        <v>99</v>
      </c>
      <c r="B94" s="43" t="s">
        <v>25</v>
      </c>
      <c r="C94" s="64" t="s">
        <v>213</v>
      </c>
      <c r="D94" s="45" t="s">
        <v>214</v>
      </c>
      <c r="E94" s="57" t="s">
        <v>154</v>
      </c>
      <c r="F94" s="47" t="s">
        <v>28</v>
      </c>
      <c r="G94" s="48">
        <v>1.1399999999999999</v>
      </c>
      <c r="H94" s="49"/>
      <c r="I94" s="50">
        <v>44014</v>
      </c>
      <c r="J94" s="67">
        <v>49521</v>
      </c>
      <c r="K94" s="148">
        <v>1.1419999999999999</v>
      </c>
      <c r="L94" s="47">
        <v>1.1419999999999999</v>
      </c>
      <c r="M94" s="47">
        <v>1.1419999999999999</v>
      </c>
      <c r="N94" s="47">
        <v>1.1419999999999999</v>
      </c>
      <c r="O94" s="47">
        <v>1.1419999999999999</v>
      </c>
      <c r="P94" s="47">
        <v>1.1419999999999999</v>
      </c>
      <c r="Q94" s="47">
        <v>1.1419999999999999</v>
      </c>
      <c r="R94" s="47">
        <v>1.1419999999999999</v>
      </c>
      <c r="S94" s="47">
        <v>1.1419999999999999</v>
      </c>
      <c r="T94" s="47">
        <v>1.1419999999999999</v>
      </c>
      <c r="U94" s="47">
        <v>1.1419999999999999</v>
      </c>
      <c r="V94" s="47">
        <v>1.1419999999999999</v>
      </c>
    </row>
    <row r="95" spans="1:22" ht="63.75" x14ac:dyDescent="0.4">
      <c r="A95" s="42" t="s">
        <v>99</v>
      </c>
      <c r="B95" s="43" t="s">
        <v>25</v>
      </c>
      <c r="C95" s="64" t="s">
        <v>213</v>
      </c>
      <c r="D95" s="45" t="s">
        <v>215</v>
      </c>
      <c r="E95" s="57" t="s">
        <v>154</v>
      </c>
      <c r="F95" s="47" t="s">
        <v>28</v>
      </c>
      <c r="G95" s="48">
        <v>2.04</v>
      </c>
      <c r="H95" s="49"/>
      <c r="I95" s="50">
        <v>44014</v>
      </c>
      <c r="J95" s="67">
        <v>49521</v>
      </c>
      <c r="K95" s="148">
        <v>2.0379999999999998</v>
      </c>
      <c r="L95" s="47">
        <v>2.0379999999999998</v>
      </c>
      <c r="M95" s="47">
        <v>2.0379999999999998</v>
      </c>
      <c r="N95" s="47">
        <v>2.0379999999999998</v>
      </c>
      <c r="O95" s="47">
        <v>2.0379999999999998</v>
      </c>
      <c r="P95" s="47">
        <v>2.0379999999999998</v>
      </c>
      <c r="Q95" s="47">
        <v>2.0379999999999998</v>
      </c>
      <c r="R95" s="47">
        <v>2.0379999999999998</v>
      </c>
      <c r="S95" s="47">
        <v>2.0379999999999998</v>
      </c>
      <c r="T95" s="47">
        <v>2.0379999999999998</v>
      </c>
      <c r="U95" s="47">
        <v>2.0379999999999998</v>
      </c>
      <c r="V95" s="47">
        <v>2.0379999999999998</v>
      </c>
    </row>
    <row r="96" spans="1:22" ht="63.75" x14ac:dyDescent="0.4">
      <c r="A96" s="42" t="s">
        <v>99</v>
      </c>
      <c r="B96" s="43" t="s">
        <v>25</v>
      </c>
      <c r="C96" s="64" t="s">
        <v>213</v>
      </c>
      <c r="D96" s="45" t="s">
        <v>216</v>
      </c>
      <c r="E96" s="57" t="s">
        <v>154</v>
      </c>
      <c r="F96" s="47" t="s">
        <v>28</v>
      </c>
      <c r="G96" s="48">
        <v>1.97</v>
      </c>
      <c r="H96" s="49"/>
      <c r="I96" s="50">
        <v>44014</v>
      </c>
      <c r="J96" s="67">
        <v>49521</v>
      </c>
      <c r="K96" s="148">
        <v>1.974</v>
      </c>
      <c r="L96" s="47">
        <v>1.974</v>
      </c>
      <c r="M96" s="47">
        <v>1.974</v>
      </c>
      <c r="N96" s="47">
        <v>1.974</v>
      </c>
      <c r="O96" s="47">
        <v>1.974</v>
      </c>
      <c r="P96" s="47">
        <v>1.974</v>
      </c>
      <c r="Q96" s="47">
        <v>1.974</v>
      </c>
      <c r="R96" s="47">
        <v>1.974</v>
      </c>
      <c r="S96" s="47">
        <v>1.974</v>
      </c>
      <c r="T96" s="47">
        <v>1.974</v>
      </c>
      <c r="U96" s="47">
        <v>1.974</v>
      </c>
      <c r="V96" s="47">
        <v>1.974</v>
      </c>
    </row>
    <row r="97" spans="1:35" ht="14.25" x14ac:dyDescent="0.4">
      <c r="A97" s="42" t="s">
        <v>99</v>
      </c>
      <c r="B97" s="43" t="s">
        <v>25</v>
      </c>
      <c r="C97" s="55" t="s">
        <v>205</v>
      </c>
      <c r="D97" s="45" t="s">
        <v>217</v>
      </c>
      <c r="E97" s="57" t="s">
        <v>154</v>
      </c>
      <c r="F97" s="47" t="s">
        <v>28</v>
      </c>
      <c r="G97" s="48">
        <v>1.1990000000000001</v>
      </c>
      <c r="H97" s="49"/>
      <c r="I97" s="50">
        <v>43861</v>
      </c>
      <c r="J97" s="67">
        <v>49340</v>
      </c>
      <c r="K97" s="148">
        <v>1.1990000000000001</v>
      </c>
      <c r="L97" s="47">
        <v>1.1990000000000001</v>
      </c>
      <c r="M97" s="47">
        <v>1.1990000000000001</v>
      </c>
      <c r="N97" s="47">
        <v>1.1990000000000001</v>
      </c>
      <c r="O97" s="47">
        <v>1.1990000000000001</v>
      </c>
      <c r="P97" s="47">
        <v>1.1990000000000001</v>
      </c>
      <c r="Q97" s="47">
        <v>1.1990000000000001</v>
      </c>
      <c r="R97" s="47">
        <v>1.1990000000000001</v>
      </c>
      <c r="S97" s="47">
        <v>1.1990000000000001</v>
      </c>
      <c r="T97" s="47">
        <v>1.1990000000000001</v>
      </c>
      <c r="U97" s="47">
        <v>1.1990000000000001</v>
      </c>
      <c r="V97" s="47">
        <v>1.1990000000000001</v>
      </c>
    </row>
    <row r="98" spans="1:35" ht="63.75" x14ac:dyDescent="0.4">
      <c r="A98" s="42" t="s">
        <v>99</v>
      </c>
      <c r="B98" s="43" t="s">
        <v>25</v>
      </c>
      <c r="C98" s="55" t="s">
        <v>218</v>
      </c>
      <c r="D98" s="45" t="s">
        <v>219</v>
      </c>
      <c r="E98" s="57" t="s">
        <v>154</v>
      </c>
      <c r="F98" s="47" t="s">
        <v>28</v>
      </c>
      <c r="G98" s="65">
        <v>1.26</v>
      </c>
      <c r="H98" s="49"/>
      <c r="I98" s="50">
        <v>43830</v>
      </c>
      <c r="J98" s="53">
        <v>46021</v>
      </c>
      <c r="K98" s="149">
        <v>1.26</v>
      </c>
      <c r="L98" s="140">
        <v>1.26</v>
      </c>
      <c r="M98" s="140">
        <v>1.26</v>
      </c>
      <c r="N98" s="140">
        <v>1.26</v>
      </c>
      <c r="O98" s="140">
        <v>1.26</v>
      </c>
      <c r="P98" s="140">
        <v>1.26</v>
      </c>
      <c r="Q98" s="140">
        <v>1.26</v>
      </c>
      <c r="R98" s="140">
        <v>1.26</v>
      </c>
      <c r="S98" s="140">
        <v>1.26</v>
      </c>
      <c r="T98" s="140">
        <v>1.26</v>
      </c>
      <c r="U98" s="140">
        <v>1.26</v>
      </c>
      <c r="V98" s="140">
        <v>1.26</v>
      </c>
    </row>
    <row r="99" spans="1:35" ht="63.75" x14ac:dyDescent="0.4">
      <c r="A99" s="42" t="s">
        <v>99</v>
      </c>
      <c r="B99" s="43" t="s">
        <v>25</v>
      </c>
      <c r="C99" s="55" t="s">
        <v>220</v>
      </c>
      <c r="D99" s="45" t="s">
        <v>221</v>
      </c>
      <c r="E99" s="57" t="s">
        <v>154</v>
      </c>
      <c r="F99" s="47" t="s">
        <v>28</v>
      </c>
      <c r="G99" s="48">
        <v>1.546</v>
      </c>
      <c r="H99" s="49"/>
      <c r="I99" s="50">
        <v>43616</v>
      </c>
      <c r="J99" s="53">
        <v>45076</v>
      </c>
      <c r="K99" s="148">
        <v>1.546</v>
      </c>
      <c r="L99" s="47">
        <v>1.546</v>
      </c>
      <c r="M99" s="47">
        <v>1.546</v>
      </c>
      <c r="N99" s="47">
        <v>1.546</v>
      </c>
      <c r="O99" s="47">
        <v>1.546</v>
      </c>
      <c r="P99" s="47">
        <v>1.546</v>
      </c>
      <c r="Q99" s="47">
        <v>1.546</v>
      </c>
      <c r="R99" s="47">
        <v>1.546</v>
      </c>
      <c r="S99" s="47">
        <v>1.546</v>
      </c>
      <c r="T99" s="47">
        <v>1.546</v>
      </c>
      <c r="U99" s="47">
        <v>1.546</v>
      </c>
      <c r="V99" s="47">
        <v>1.546</v>
      </c>
    </row>
    <row r="100" spans="1:35" ht="63.75" x14ac:dyDescent="0.4">
      <c r="A100" s="42" t="s">
        <v>99</v>
      </c>
      <c r="B100" s="43" t="s">
        <v>25</v>
      </c>
      <c r="C100" s="55" t="s">
        <v>220</v>
      </c>
      <c r="D100" s="45" t="s">
        <v>222</v>
      </c>
      <c r="E100" s="57" t="s">
        <v>154</v>
      </c>
      <c r="F100" s="47" t="s">
        <v>28</v>
      </c>
      <c r="G100" s="48">
        <v>1.8440000000000001</v>
      </c>
      <c r="H100" s="49"/>
      <c r="I100" s="50">
        <v>43706</v>
      </c>
      <c r="J100" s="53">
        <v>45166</v>
      </c>
      <c r="K100" s="148">
        <v>1.8440000000000001</v>
      </c>
      <c r="L100" s="47">
        <v>1.8440000000000001</v>
      </c>
      <c r="M100" s="47">
        <v>1.8440000000000001</v>
      </c>
      <c r="N100" s="47">
        <v>1.8440000000000001</v>
      </c>
      <c r="O100" s="47">
        <v>1.8440000000000001</v>
      </c>
      <c r="P100" s="47">
        <v>1.8440000000000001</v>
      </c>
      <c r="Q100" s="47">
        <v>1.8440000000000001</v>
      </c>
      <c r="R100" s="47">
        <v>1.8440000000000001</v>
      </c>
      <c r="S100" s="47">
        <v>1.8440000000000001</v>
      </c>
      <c r="T100" s="47">
        <v>1.8440000000000001</v>
      </c>
      <c r="U100" s="47">
        <v>1.8440000000000001</v>
      </c>
      <c r="V100" s="47">
        <v>1.8440000000000001</v>
      </c>
    </row>
    <row r="101" spans="1:35" ht="63.75" x14ac:dyDescent="0.4">
      <c r="A101" s="42" t="s">
        <v>99</v>
      </c>
      <c r="B101" s="43" t="s">
        <v>25</v>
      </c>
      <c r="C101" s="55" t="s">
        <v>223</v>
      </c>
      <c r="D101" s="45" t="s">
        <v>224</v>
      </c>
      <c r="E101" s="57" t="s">
        <v>154</v>
      </c>
      <c r="F101" s="47" t="s">
        <v>28</v>
      </c>
      <c r="G101" s="48">
        <v>1.66</v>
      </c>
      <c r="H101" s="49"/>
      <c r="I101" s="50">
        <v>43794</v>
      </c>
      <c r="J101" s="53">
        <v>45254</v>
      </c>
      <c r="K101" s="148">
        <v>1.66</v>
      </c>
      <c r="L101" s="47">
        <v>1.66</v>
      </c>
      <c r="M101" s="47">
        <v>1.66</v>
      </c>
      <c r="N101" s="47">
        <v>1.66</v>
      </c>
      <c r="O101" s="47">
        <v>1.66</v>
      </c>
      <c r="P101" s="47">
        <v>1.66</v>
      </c>
      <c r="Q101" s="47">
        <v>1.66</v>
      </c>
      <c r="R101" s="47">
        <v>1.66</v>
      </c>
      <c r="S101" s="47">
        <v>1.66</v>
      </c>
      <c r="T101" s="47">
        <v>1.66</v>
      </c>
      <c r="U101" s="47">
        <v>1.66</v>
      </c>
      <c r="V101" s="47">
        <v>1.66</v>
      </c>
    </row>
    <row r="102" spans="1:35" ht="14.25" x14ac:dyDescent="0.4">
      <c r="A102" s="42" t="s">
        <v>225</v>
      </c>
      <c r="B102" s="43" t="s">
        <v>25</v>
      </c>
      <c r="C102" s="68" t="s">
        <v>226</v>
      </c>
      <c r="D102" s="45" t="s">
        <v>227</v>
      </c>
      <c r="E102" s="57" t="s">
        <v>130</v>
      </c>
      <c r="F102" s="47" t="s">
        <v>28</v>
      </c>
      <c r="G102" s="48">
        <v>0</v>
      </c>
      <c r="H102" s="49"/>
      <c r="I102" s="50">
        <v>44196</v>
      </c>
      <c r="J102" s="51">
        <v>49673</v>
      </c>
      <c r="K102" s="148">
        <v>5</v>
      </c>
      <c r="L102" s="47">
        <v>5</v>
      </c>
      <c r="M102" s="47">
        <v>5</v>
      </c>
      <c r="N102" s="47">
        <v>5</v>
      </c>
      <c r="O102" s="47">
        <v>5</v>
      </c>
      <c r="P102" s="47">
        <v>5</v>
      </c>
      <c r="Q102" s="47">
        <v>5</v>
      </c>
      <c r="R102" s="47">
        <v>5</v>
      </c>
      <c r="S102" s="47">
        <v>5</v>
      </c>
      <c r="T102" s="47">
        <v>5</v>
      </c>
      <c r="U102" s="47">
        <v>5</v>
      </c>
      <c r="V102" s="47">
        <v>5</v>
      </c>
    </row>
    <row r="103" spans="1:35" ht="14.25" x14ac:dyDescent="0.4">
      <c r="A103" s="69" t="s">
        <v>111</v>
      </c>
      <c r="B103" s="70" t="s">
        <v>25</v>
      </c>
      <c r="C103" s="71" t="s">
        <v>228</v>
      </c>
      <c r="D103" s="72" t="s">
        <v>229</v>
      </c>
      <c r="E103" s="73" t="s">
        <v>154</v>
      </c>
      <c r="F103" s="74" t="s">
        <v>51</v>
      </c>
      <c r="G103" s="75">
        <v>0</v>
      </c>
      <c r="H103" s="76"/>
      <c r="I103" s="77">
        <v>44197</v>
      </c>
      <c r="J103" s="78">
        <v>47848</v>
      </c>
      <c r="K103" s="150">
        <v>14.1</v>
      </c>
      <c r="L103" s="79">
        <v>14.1</v>
      </c>
      <c r="M103" s="79">
        <v>14.1</v>
      </c>
      <c r="N103" s="79">
        <v>14.1</v>
      </c>
      <c r="O103" s="79">
        <v>14.1</v>
      </c>
      <c r="P103" s="79">
        <v>14.1</v>
      </c>
      <c r="Q103" s="79">
        <v>14.1</v>
      </c>
      <c r="R103" s="79">
        <v>14.1</v>
      </c>
      <c r="S103" s="79">
        <v>14.1</v>
      </c>
      <c r="T103" s="79">
        <v>14.1</v>
      </c>
      <c r="U103" s="79">
        <v>14.1</v>
      </c>
      <c r="V103" s="79">
        <v>14.1</v>
      </c>
    </row>
    <row r="109" spans="1:35" x14ac:dyDescent="0.4">
      <c r="J109" s="114"/>
      <c r="K109" s="115"/>
      <c r="L109" s="115"/>
      <c r="M109" s="115"/>
      <c r="N109" s="115"/>
      <c r="O109" s="115"/>
      <c r="P109" s="115"/>
      <c r="Q109" s="115"/>
      <c r="R109" s="115"/>
      <c r="S109" s="115"/>
      <c r="T109" s="115"/>
      <c r="U109" s="115"/>
      <c r="V109" s="115"/>
    </row>
    <row r="110" spans="1:35" ht="14.25" x14ac:dyDescent="0.45">
      <c r="J110" s="116" t="s">
        <v>230</v>
      </c>
      <c r="K110" s="115">
        <f>SUM(K$4:K$49)+SUM(K$51:K$56)*1.15</f>
        <v>4375.45</v>
      </c>
      <c r="L110" s="115">
        <f t="shared" ref="L110:V110" si="0">SUM(L$4:L$49)+SUM(L$51:L$56)*1.15</f>
        <v>4412.6100000000006</v>
      </c>
      <c r="M110" s="115">
        <f t="shared" si="0"/>
        <v>4389.57</v>
      </c>
      <c r="N110" s="115">
        <f t="shared" si="0"/>
        <v>4364.24</v>
      </c>
      <c r="O110" s="115">
        <f t="shared" si="0"/>
        <v>4392.43</v>
      </c>
      <c r="P110" s="115">
        <f t="shared" si="0"/>
        <v>4384.22</v>
      </c>
      <c r="Q110" s="115">
        <f t="shared" si="0"/>
        <v>4079.28</v>
      </c>
      <c r="R110" s="115">
        <f t="shared" si="0"/>
        <v>4077.2000000000003</v>
      </c>
      <c r="S110" s="115">
        <f t="shared" si="0"/>
        <v>4079.29</v>
      </c>
      <c r="T110" s="115">
        <f t="shared" si="0"/>
        <v>4077.82</v>
      </c>
      <c r="U110" s="115">
        <f t="shared" si="0"/>
        <v>4076.2899999999995</v>
      </c>
      <c r="V110" s="115">
        <f t="shared" si="0"/>
        <v>4077.8999999999996</v>
      </c>
      <c r="W110"/>
      <c r="X110" s="115">
        <f t="shared" ref="X110:AI110" si="1">SUM(X4:X50)</f>
        <v>3530.11</v>
      </c>
      <c r="Y110" s="115">
        <f t="shared" si="1"/>
        <v>3530.11</v>
      </c>
      <c r="Z110" s="115">
        <f t="shared" si="1"/>
        <v>3530.11</v>
      </c>
      <c r="AA110" s="115">
        <f t="shared" si="1"/>
        <v>3530.11</v>
      </c>
      <c r="AB110" s="115">
        <f t="shared" si="1"/>
        <v>3530.11</v>
      </c>
      <c r="AC110" s="115">
        <f t="shared" si="1"/>
        <v>3530.11</v>
      </c>
      <c r="AD110" s="115">
        <f t="shared" si="1"/>
        <v>3530.11</v>
      </c>
      <c r="AE110" s="115">
        <f t="shared" si="1"/>
        <v>3530.11</v>
      </c>
      <c r="AF110" s="115">
        <f t="shared" si="1"/>
        <v>3530.11</v>
      </c>
      <c r="AG110" s="115">
        <f t="shared" si="1"/>
        <v>3530.11</v>
      </c>
      <c r="AH110" s="115">
        <f t="shared" si="1"/>
        <v>3530.11</v>
      </c>
      <c r="AI110" s="115">
        <f t="shared" si="1"/>
        <v>3530.11</v>
      </c>
    </row>
    <row r="111" spans="1:35" ht="14.25" x14ac:dyDescent="0.45">
      <c r="J111" s="117" t="s">
        <v>231</v>
      </c>
      <c r="K111" s="115">
        <f>SUM(K57:K103)</f>
        <v>106.62505</v>
      </c>
      <c r="L111" s="115">
        <f t="shared" ref="L111:V111" si="2">SUM(L57:L103)</f>
        <v>106.62505</v>
      </c>
      <c r="M111" s="115">
        <f t="shared" si="2"/>
        <v>106.62505</v>
      </c>
      <c r="N111" s="115">
        <f t="shared" si="2"/>
        <v>106.62505</v>
      </c>
      <c r="O111" s="115">
        <f t="shared" si="2"/>
        <v>106.62505</v>
      </c>
      <c r="P111" s="115">
        <f t="shared" si="2"/>
        <v>106.62505</v>
      </c>
      <c r="Q111" s="115">
        <f t="shared" si="2"/>
        <v>106.62505</v>
      </c>
      <c r="R111" s="115">
        <f t="shared" si="2"/>
        <v>106.62505</v>
      </c>
      <c r="S111" s="115">
        <f t="shared" si="2"/>
        <v>106.62505</v>
      </c>
      <c r="T111" s="115">
        <f t="shared" si="2"/>
        <v>106.62505</v>
      </c>
      <c r="U111" s="115">
        <f t="shared" si="2"/>
        <v>105.63505000000001</v>
      </c>
      <c r="V111" s="115">
        <f t="shared" si="2"/>
        <v>105.63505000000001</v>
      </c>
      <c r="W111"/>
      <c r="X111"/>
      <c r="Y111"/>
      <c r="Z111"/>
      <c r="AA111"/>
      <c r="AB111"/>
      <c r="AC111"/>
      <c r="AD111"/>
      <c r="AE111"/>
      <c r="AF111"/>
      <c r="AG111"/>
      <c r="AH111"/>
      <c r="AI111"/>
    </row>
    <row r="112" spans="1:35" ht="14.25" x14ac:dyDescent="0.45">
      <c r="W112" s="118" t="s">
        <v>232</v>
      </c>
      <c r="X112" s="119">
        <f t="shared" ref="X112:AI112" si="3">SUMIF($H$4:$H$49, 1, X$4:X$49)</f>
        <v>3470.11</v>
      </c>
      <c r="Y112" s="119">
        <f t="shared" si="3"/>
        <v>3470.11</v>
      </c>
      <c r="Z112" s="119">
        <f t="shared" si="3"/>
        <v>3470.11</v>
      </c>
      <c r="AA112" s="119">
        <f t="shared" si="3"/>
        <v>3470.11</v>
      </c>
      <c r="AB112" s="119">
        <f t="shared" si="3"/>
        <v>3470.11</v>
      </c>
      <c r="AC112" s="119">
        <f t="shared" si="3"/>
        <v>3470.11</v>
      </c>
      <c r="AD112" s="119">
        <f t="shared" si="3"/>
        <v>3470.11</v>
      </c>
      <c r="AE112" s="119">
        <f t="shared" si="3"/>
        <v>3470.11</v>
      </c>
      <c r="AF112" s="119">
        <f t="shared" si="3"/>
        <v>3470.11</v>
      </c>
      <c r="AG112" s="119">
        <f t="shared" si="3"/>
        <v>3470.11</v>
      </c>
      <c r="AH112" s="119">
        <f t="shared" si="3"/>
        <v>3470.11</v>
      </c>
      <c r="AI112" s="119">
        <f t="shared" si="3"/>
        <v>3470.11</v>
      </c>
    </row>
    <row r="113" spans="1:35" ht="14.25" x14ac:dyDescent="0.45">
      <c r="I113" s="167" t="s">
        <v>312</v>
      </c>
      <c r="J113" s="1" t="s">
        <v>28</v>
      </c>
      <c r="K113" s="1">
        <f>SUMIF($F$4:$F$56, J113,$R$4:$R$56)</f>
        <v>3643.4600000000005</v>
      </c>
      <c r="M113" s="167" t="s">
        <v>314</v>
      </c>
      <c r="W113" s="118" t="s">
        <v>233</v>
      </c>
      <c r="X113">
        <f t="shared" ref="X113:AI113" si="4">SUMIF($H$4:$H$51, 2, X$4:X$57)</f>
        <v>0</v>
      </c>
      <c r="Y113">
        <f t="shared" si="4"/>
        <v>0</v>
      </c>
      <c r="Z113">
        <f t="shared" si="4"/>
        <v>0</v>
      </c>
      <c r="AA113">
        <f t="shared" si="4"/>
        <v>0</v>
      </c>
      <c r="AB113">
        <f t="shared" si="4"/>
        <v>0</v>
      </c>
      <c r="AC113">
        <f t="shared" si="4"/>
        <v>0</v>
      </c>
      <c r="AD113">
        <f t="shared" si="4"/>
        <v>0</v>
      </c>
      <c r="AE113">
        <f t="shared" si="4"/>
        <v>0</v>
      </c>
      <c r="AF113">
        <f t="shared" si="4"/>
        <v>0</v>
      </c>
      <c r="AG113">
        <f t="shared" si="4"/>
        <v>0</v>
      </c>
      <c r="AH113">
        <f t="shared" si="4"/>
        <v>0</v>
      </c>
      <c r="AI113">
        <f t="shared" si="4"/>
        <v>0</v>
      </c>
    </row>
    <row r="114" spans="1:35" ht="14.25" x14ac:dyDescent="0.45">
      <c r="J114" s="1" t="s">
        <v>51</v>
      </c>
      <c r="K114" s="1">
        <f t="shared" ref="K114:K115" si="5">SUMIF($F$4:$F$56, J114,$R$4:$R$56)</f>
        <v>323.24</v>
      </c>
      <c r="M114" s="1" t="s">
        <v>28</v>
      </c>
      <c r="N114" s="18">
        <f>SUMIF($F$57:$F$103, M114, $R$57:$R$103)</f>
        <v>82.638050000000007</v>
      </c>
      <c r="W114" s="118" t="s">
        <v>234</v>
      </c>
      <c r="X114">
        <f t="shared" ref="X114:AI114" si="6">SUMIF($H$4:$H$49, 3, X$4:X$49)</f>
        <v>60</v>
      </c>
      <c r="Y114">
        <f t="shared" si="6"/>
        <v>60</v>
      </c>
      <c r="Z114">
        <f t="shared" si="6"/>
        <v>60</v>
      </c>
      <c r="AA114">
        <f t="shared" si="6"/>
        <v>60</v>
      </c>
      <c r="AB114">
        <f t="shared" si="6"/>
        <v>60</v>
      </c>
      <c r="AC114">
        <f t="shared" si="6"/>
        <v>60</v>
      </c>
      <c r="AD114">
        <f t="shared" si="6"/>
        <v>60</v>
      </c>
      <c r="AE114">
        <f t="shared" si="6"/>
        <v>60</v>
      </c>
      <c r="AF114">
        <f t="shared" si="6"/>
        <v>60</v>
      </c>
      <c r="AG114">
        <f t="shared" si="6"/>
        <v>60</v>
      </c>
      <c r="AH114">
        <f t="shared" si="6"/>
        <v>60</v>
      </c>
      <c r="AI114">
        <f t="shared" si="6"/>
        <v>60</v>
      </c>
    </row>
    <row r="115" spans="1:35" ht="14.25" x14ac:dyDescent="0.45">
      <c r="J115" s="1" t="s">
        <v>91</v>
      </c>
      <c r="K115" s="1">
        <f t="shared" si="5"/>
        <v>100</v>
      </c>
      <c r="M115" s="1" t="s">
        <v>51</v>
      </c>
      <c r="N115" s="18">
        <f>SUMIF($F$57:$F$103, M115, $R$57:$R$103)</f>
        <v>23.987000000000002</v>
      </c>
      <c r="W115"/>
      <c r="X115" s="119">
        <f>SUM(X112:X114)</f>
        <v>3530.11</v>
      </c>
      <c r="Y115" s="119">
        <f t="shared" ref="Y115:AI115" si="7">SUM(Y112:Y114)</f>
        <v>3530.11</v>
      </c>
      <c r="Z115" s="119">
        <f t="shared" si="7"/>
        <v>3530.11</v>
      </c>
      <c r="AA115" s="119">
        <f t="shared" si="7"/>
        <v>3530.11</v>
      </c>
      <c r="AB115" s="119">
        <f t="shared" si="7"/>
        <v>3530.11</v>
      </c>
      <c r="AC115" s="119">
        <f t="shared" si="7"/>
        <v>3530.11</v>
      </c>
      <c r="AD115" s="119">
        <f t="shared" si="7"/>
        <v>3530.11</v>
      </c>
      <c r="AE115" s="119">
        <f t="shared" si="7"/>
        <v>3530.11</v>
      </c>
      <c r="AF115" s="119">
        <f t="shared" si="7"/>
        <v>3530.11</v>
      </c>
      <c r="AG115" s="119">
        <f t="shared" si="7"/>
        <v>3530.11</v>
      </c>
      <c r="AH115" s="119">
        <f t="shared" si="7"/>
        <v>3530.11</v>
      </c>
      <c r="AI115" s="119">
        <f t="shared" si="7"/>
        <v>3530.11</v>
      </c>
    </row>
    <row r="116" spans="1:35" x14ac:dyDescent="0.4">
      <c r="J116" s="167" t="s">
        <v>311</v>
      </c>
      <c r="K116" s="167">
        <f>SUM(K113:K115)</f>
        <v>4066.7000000000007</v>
      </c>
    </row>
    <row r="128" spans="1:35" ht="12.95" customHeight="1" x14ac:dyDescent="0.4">
      <c r="A128" s="168" t="s">
        <v>235</v>
      </c>
      <c r="B128" s="168"/>
      <c r="C128" s="168"/>
      <c r="D128" s="168"/>
      <c r="E128" s="168"/>
      <c r="F128" s="168"/>
      <c r="G128" s="168"/>
      <c r="H128" s="168"/>
      <c r="I128" s="168"/>
      <c r="J128" s="168"/>
      <c r="K128" s="168"/>
      <c r="L128" s="168"/>
      <c r="M128" s="168"/>
      <c r="N128" s="168"/>
      <c r="O128" s="168"/>
      <c r="P128" s="168"/>
      <c r="Q128" s="168"/>
      <c r="R128" s="168"/>
      <c r="S128" s="168"/>
      <c r="T128" s="168"/>
      <c r="U128" s="168"/>
      <c r="V128" s="168"/>
      <c r="W128" s="168"/>
      <c r="X128" s="168"/>
      <c r="Y128" s="168"/>
      <c r="Z128" s="168"/>
    </row>
    <row r="129" spans="1:35" ht="14.25" x14ac:dyDescent="0.45">
      <c r="A129"/>
      <c r="B129"/>
      <c r="C129" s="83"/>
      <c r="D129"/>
      <c r="E129"/>
      <c r="F129"/>
      <c r="G129"/>
      <c r="H129"/>
      <c r="I129"/>
      <c r="J129" s="108"/>
      <c r="K129" s="4" t="s">
        <v>0</v>
      </c>
      <c r="L129" s="4" t="s">
        <v>1</v>
      </c>
      <c r="M129" s="4" t="s">
        <v>2</v>
      </c>
      <c r="N129" s="4" t="s">
        <v>3</v>
      </c>
      <c r="O129" s="4" t="s">
        <v>4</v>
      </c>
      <c r="P129" s="4" t="s">
        <v>5</v>
      </c>
      <c r="Q129" s="4" t="s">
        <v>6</v>
      </c>
      <c r="R129" s="4" t="s">
        <v>7</v>
      </c>
      <c r="S129" s="4" t="s">
        <v>8</v>
      </c>
      <c r="T129" s="4" t="s">
        <v>9</v>
      </c>
      <c r="U129" s="4" t="s">
        <v>10</v>
      </c>
      <c r="V129" s="4" t="s">
        <v>11</v>
      </c>
      <c r="X129" s="99" t="s">
        <v>0</v>
      </c>
      <c r="Y129" s="99" t="s">
        <v>1</v>
      </c>
      <c r="Z129" s="99" t="s">
        <v>2</v>
      </c>
      <c r="AA129" s="99" t="s">
        <v>3</v>
      </c>
      <c r="AB129" s="99" t="s">
        <v>4</v>
      </c>
      <c r="AC129" s="99" t="s">
        <v>5</v>
      </c>
      <c r="AD129" s="99" t="s">
        <v>6</v>
      </c>
      <c r="AE129" s="99" t="s">
        <v>7</v>
      </c>
      <c r="AF129" s="99" t="s">
        <v>8</v>
      </c>
      <c r="AG129" s="99" t="s">
        <v>9</v>
      </c>
      <c r="AH129" s="99" t="s">
        <v>10</v>
      </c>
      <c r="AI129" s="99" t="s">
        <v>11</v>
      </c>
    </row>
    <row r="130" spans="1:35" ht="78.75" x14ac:dyDescent="0.4">
      <c r="A130" s="80" t="s">
        <v>12</v>
      </c>
      <c r="B130" s="80" t="s">
        <v>13</v>
      </c>
      <c r="C130" s="93" t="s">
        <v>14</v>
      </c>
      <c r="D130" s="95" t="s">
        <v>15</v>
      </c>
      <c r="E130" s="95" t="s">
        <v>16</v>
      </c>
      <c r="F130" s="99" t="s">
        <v>17</v>
      </c>
      <c r="G130" s="99" t="s">
        <v>18</v>
      </c>
      <c r="H130" s="99" t="s">
        <v>19</v>
      </c>
      <c r="I130" s="99" t="s">
        <v>20</v>
      </c>
      <c r="J130" s="99" t="s">
        <v>21</v>
      </c>
      <c r="K130" s="99" t="s">
        <v>22</v>
      </c>
      <c r="L130" s="99" t="s">
        <v>22</v>
      </c>
      <c r="M130" s="99" t="s">
        <v>22</v>
      </c>
      <c r="N130" s="99" t="s">
        <v>22</v>
      </c>
      <c r="O130" s="99" t="s">
        <v>22</v>
      </c>
      <c r="P130" s="99" t="s">
        <v>22</v>
      </c>
      <c r="Q130" s="99" t="s">
        <v>22</v>
      </c>
      <c r="R130" s="99" t="s">
        <v>22</v>
      </c>
      <c r="S130" s="99" t="s">
        <v>22</v>
      </c>
      <c r="T130" s="99" t="s">
        <v>22</v>
      </c>
      <c r="U130" s="99" t="s">
        <v>22</v>
      </c>
      <c r="V130" s="99" t="s">
        <v>22</v>
      </c>
      <c r="X130" s="95" t="s">
        <v>23</v>
      </c>
      <c r="Y130" s="95" t="s">
        <v>23</v>
      </c>
      <c r="Z130" s="95" t="s">
        <v>23</v>
      </c>
      <c r="AA130" s="95" t="s">
        <v>23</v>
      </c>
      <c r="AB130" s="95" t="s">
        <v>23</v>
      </c>
      <c r="AC130" s="95" t="s">
        <v>23</v>
      </c>
      <c r="AD130" s="95" t="s">
        <v>23</v>
      </c>
      <c r="AE130" s="95" t="s">
        <v>23</v>
      </c>
      <c r="AF130" s="95" t="s">
        <v>23</v>
      </c>
      <c r="AG130" s="95" t="s">
        <v>23</v>
      </c>
      <c r="AH130" s="95" t="s">
        <v>23</v>
      </c>
      <c r="AI130" s="95" t="s">
        <v>23</v>
      </c>
    </row>
    <row r="131" spans="1:35" ht="14.25" x14ac:dyDescent="0.45">
      <c r="A131" s="81"/>
      <c r="B131" s="87"/>
      <c r="C131" s="81" t="s">
        <v>236</v>
      </c>
      <c r="D131" s="81" t="s">
        <v>237</v>
      </c>
      <c r="E131" s="81" t="s">
        <v>238</v>
      </c>
      <c r="F131" s="100" t="s">
        <v>239</v>
      </c>
      <c r="G131" s="81">
        <v>16.190000000000001</v>
      </c>
      <c r="H131" s="106"/>
      <c r="I131" s="106">
        <v>42826</v>
      </c>
      <c r="J131" s="106">
        <v>44651</v>
      </c>
      <c r="K131" s="113">
        <v>16.84</v>
      </c>
      <c r="L131" s="89">
        <v>16.73</v>
      </c>
      <c r="M131" s="89">
        <v>16.52</v>
      </c>
      <c r="N131" s="89">
        <v>0</v>
      </c>
      <c r="O131" s="11">
        <v>0</v>
      </c>
      <c r="P131" s="11">
        <v>0</v>
      </c>
      <c r="Q131" s="11">
        <v>0</v>
      </c>
      <c r="R131" s="11">
        <v>0</v>
      </c>
      <c r="S131" s="11">
        <v>0</v>
      </c>
      <c r="T131" s="11">
        <v>0</v>
      </c>
      <c r="U131" s="11">
        <v>0</v>
      </c>
      <c r="V131" s="11">
        <v>0</v>
      </c>
      <c r="X131" s="81"/>
      <c r="Y131" s="81"/>
      <c r="Z131" s="81"/>
      <c r="AA131" s="81"/>
      <c r="AB131" s="81"/>
      <c r="AC131" s="81"/>
      <c r="AD131" s="81"/>
      <c r="AE131" s="81"/>
      <c r="AF131" s="81"/>
      <c r="AG131" s="81"/>
      <c r="AH131" s="81"/>
      <c r="AI131" s="81"/>
    </row>
    <row r="132" spans="1:35" ht="14.25" x14ac:dyDescent="0.45">
      <c r="A132" s="81"/>
      <c r="B132" s="87"/>
      <c r="C132" s="81" t="s">
        <v>236</v>
      </c>
      <c r="D132" s="81" t="s">
        <v>240</v>
      </c>
      <c r="E132" s="81" t="s">
        <v>241</v>
      </c>
      <c r="F132" s="100" t="s">
        <v>242</v>
      </c>
      <c r="G132" s="81">
        <v>24.07</v>
      </c>
      <c r="H132" s="106"/>
      <c r="I132" s="106">
        <v>43009</v>
      </c>
      <c r="J132" s="106">
        <v>44712</v>
      </c>
      <c r="K132" s="113">
        <v>21.71</v>
      </c>
      <c r="L132" s="89">
        <v>16.87</v>
      </c>
      <c r="M132" s="89">
        <v>24.3</v>
      </c>
      <c r="N132" s="89">
        <v>24.04</v>
      </c>
      <c r="O132" s="11">
        <v>15.66</v>
      </c>
      <c r="P132" s="11">
        <v>0</v>
      </c>
      <c r="Q132" s="11">
        <v>0</v>
      </c>
      <c r="R132" s="11">
        <v>0</v>
      </c>
      <c r="S132" s="11">
        <v>0</v>
      </c>
      <c r="T132" s="11">
        <v>0</v>
      </c>
      <c r="U132" s="11">
        <v>0</v>
      </c>
      <c r="V132" s="11">
        <v>0</v>
      </c>
      <c r="X132" s="81"/>
      <c r="Y132" s="81"/>
      <c r="Z132" s="81"/>
      <c r="AA132" s="81"/>
      <c r="AB132" s="81"/>
      <c r="AC132" s="81"/>
      <c r="AD132" s="81"/>
      <c r="AE132" s="81"/>
      <c r="AF132" s="81"/>
      <c r="AG132" s="81"/>
      <c r="AH132" s="81"/>
      <c r="AI132" s="81"/>
    </row>
    <row r="133" spans="1:35" ht="14.25" x14ac:dyDescent="0.45">
      <c r="A133" s="81"/>
      <c r="B133" s="87"/>
      <c r="C133" s="81" t="s">
        <v>236</v>
      </c>
      <c r="D133" s="81" t="s">
        <v>243</v>
      </c>
      <c r="E133" s="81" t="s">
        <v>244</v>
      </c>
      <c r="F133" s="100" t="s">
        <v>245</v>
      </c>
      <c r="G133" s="81">
        <v>22.83</v>
      </c>
      <c r="H133" s="106"/>
      <c r="I133" s="106">
        <v>43009</v>
      </c>
      <c r="J133" s="106">
        <v>44712</v>
      </c>
      <c r="K133" s="113">
        <v>23.87</v>
      </c>
      <c r="L133" s="89">
        <v>19.45</v>
      </c>
      <c r="M133" s="89">
        <v>24.4</v>
      </c>
      <c r="N133" s="89">
        <v>24.12</v>
      </c>
      <c r="O133" s="11">
        <v>14.72</v>
      </c>
      <c r="P133" s="11">
        <v>0</v>
      </c>
      <c r="Q133" s="11">
        <v>0</v>
      </c>
      <c r="R133" s="11">
        <v>0</v>
      </c>
      <c r="S133" s="11">
        <v>0</v>
      </c>
      <c r="T133" s="11">
        <v>0</v>
      </c>
      <c r="U133" s="11">
        <v>0</v>
      </c>
      <c r="V133" s="11">
        <v>0</v>
      </c>
      <c r="X133" s="81"/>
      <c r="Y133" s="81"/>
      <c r="Z133" s="81"/>
      <c r="AA133" s="81"/>
      <c r="AB133" s="81"/>
      <c r="AC133" s="81"/>
      <c r="AD133" s="81"/>
      <c r="AE133" s="81"/>
      <c r="AF133" s="81"/>
      <c r="AG133" s="81"/>
      <c r="AH133" s="81"/>
      <c r="AI133" s="81"/>
    </row>
    <row r="134" spans="1:35" ht="14.25" x14ac:dyDescent="0.45">
      <c r="A134" s="82" t="s">
        <v>246</v>
      </c>
      <c r="B134" s="88"/>
      <c r="C134" s="94" t="s">
        <v>247</v>
      </c>
      <c r="D134" s="81" t="s">
        <v>248</v>
      </c>
      <c r="E134" s="81" t="s">
        <v>249</v>
      </c>
      <c r="F134" s="100" t="s">
        <v>51</v>
      </c>
      <c r="G134" s="81">
        <v>10.07</v>
      </c>
      <c r="H134" s="107"/>
      <c r="I134" s="112">
        <v>41579</v>
      </c>
      <c r="J134" s="112">
        <v>45230</v>
      </c>
      <c r="K134" s="81">
        <v>7.66</v>
      </c>
      <c r="L134" s="89">
        <v>6.29</v>
      </c>
      <c r="M134" s="89">
        <v>9.02</v>
      </c>
      <c r="N134" s="89">
        <v>10.61</v>
      </c>
      <c r="O134" s="11">
        <v>8.8000000000000007</v>
      </c>
      <c r="P134" s="11">
        <v>8.65</v>
      </c>
      <c r="Q134" s="11">
        <v>8.6199999999999992</v>
      </c>
      <c r="R134" s="11">
        <v>8.7200000000000006</v>
      </c>
      <c r="S134" s="11">
        <v>9.91</v>
      </c>
      <c r="T134" s="11">
        <v>9.8000000000000007</v>
      </c>
      <c r="U134" s="11">
        <v>6.78</v>
      </c>
      <c r="V134" s="11">
        <v>7.34</v>
      </c>
      <c r="X134" s="81"/>
      <c r="Y134" s="81"/>
      <c r="Z134" s="81"/>
      <c r="AA134" s="81"/>
      <c r="AB134" s="81"/>
      <c r="AC134" s="81"/>
      <c r="AD134" s="81"/>
      <c r="AE134" s="81"/>
      <c r="AF134" s="81"/>
      <c r="AG134" s="81"/>
      <c r="AH134" s="81"/>
      <c r="AI134" s="81"/>
    </row>
    <row r="135" spans="1:35" ht="14.25" x14ac:dyDescent="0.45">
      <c r="A135" s="82" t="s">
        <v>246</v>
      </c>
      <c r="B135" s="21"/>
      <c r="C135" s="94" t="s">
        <v>247</v>
      </c>
      <c r="D135" s="81" t="s">
        <v>250</v>
      </c>
      <c r="E135" s="81" t="s">
        <v>251</v>
      </c>
      <c r="F135" s="100" t="s">
        <v>51</v>
      </c>
      <c r="G135" s="81">
        <v>4.7699999999999996</v>
      </c>
      <c r="H135" s="107"/>
      <c r="I135" s="112">
        <v>42552</v>
      </c>
      <c r="J135" s="112">
        <v>49674</v>
      </c>
      <c r="K135" s="81">
        <v>4.1100000000000003</v>
      </c>
      <c r="L135" s="89">
        <v>3.93</v>
      </c>
      <c r="M135" s="89">
        <v>4.1900000000000004</v>
      </c>
      <c r="N135" s="89">
        <v>4.12</v>
      </c>
      <c r="O135" s="11">
        <v>4.18</v>
      </c>
      <c r="P135" s="11">
        <v>4.1100000000000003</v>
      </c>
      <c r="Q135" s="11">
        <v>3.9</v>
      </c>
      <c r="R135" s="11">
        <v>4.03</v>
      </c>
      <c r="S135" s="11">
        <v>4.42</v>
      </c>
      <c r="T135" s="11">
        <v>4.57</v>
      </c>
      <c r="U135" s="11">
        <v>4.59</v>
      </c>
      <c r="V135" s="11">
        <v>4.62</v>
      </c>
      <c r="X135" s="81"/>
      <c r="Y135" s="81"/>
      <c r="Z135" s="81"/>
      <c r="AA135" s="81"/>
      <c r="AB135" s="81"/>
      <c r="AC135" s="81"/>
      <c r="AD135" s="81"/>
      <c r="AE135" s="81"/>
      <c r="AF135" s="81"/>
      <c r="AG135" s="81"/>
      <c r="AH135" s="81"/>
      <c r="AI135" s="81"/>
    </row>
    <row r="136" spans="1:35" ht="14.25" x14ac:dyDescent="0.45">
      <c r="A136" s="82" t="s">
        <v>252</v>
      </c>
      <c r="B136" s="89"/>
      <c r="C136" s="89" t="s">
        <v>247</v>
      </c>
      <c r="D136" s="81" t="s">
        <v>253</v>
      </c>
      <c r="E136" s="81" t="s">
        <v>254</v>
      </c>
      <c r="F136" s="100" t="s">
        <v>91</v>
      </c>
      <c r="G136" s="81">
        <v>4</v>
      </c>
      <c r="H136" s="107">
        <v>1</v>
      </c>
      <c r="I136" s="112">
        <v>43252</v>
      </c>
      <c r="J136" s="112">
        <v>46691</v>
      </c>
      <c r="K136" s="81">
        <v>3.33</v>
      </c>
      <c r="L136" s="89">
        <v>3.39</v>
      </c>
      <c r="M136" s="89">
        <v>3.04</v>
      </c>
      <c r="N136" s="89">
        <v>3.01</v>
      </c>
      <c r="O136" s="11">
        <v>3.34</v>
      </c>
      <c r="P136" s="11">
        <v>3.54</v>
      </c>
      <c r="Q136" s="11">
        <v>3.53</v>
      </c>
      <c r="R136" s="11">
        <v>3.56</v>
      </c>
      <c r="S136" s="11">
        <v>3.4</v>
      </c>
      <c r="T136" s="11">
        <v>3.16</v>
      </c>
      <c r="U136" s="11">
        <v>3.38</v>
      </c>
      <c r="V136" s="11">
        <v>3.45</v>
      </c>
      <c r="X136" s="81"/>
      <c r="Y136" s="81"/>
      <c r="Z136" s="81"/>
      <c r="AA136" s="81"/>
      <c r="AB136" s="81"/>
      <c r="AC136" s="81"/>
      <c r="AD136" s="81"/>
      <c r="AE136" s="81"/>
      <c r="AF136" s="81"/>
      <c r="AG136" s="81"/>
      <c r="AH136" s="81"/>
      <c r="AI136" s="81"/>
    </row>
    <row r="137" spans="1:35" ht="14.25" x14ac:dyDescent="0.45">
      <c r="A137" s="82" t="s">
        <v>252</v>
      </c>
      <c r="B137" s="82"/>
      <c r="C137" s="82" t="s">
        <v>247</v>
      </c>
      <c r="D137" s="96" t="s">
        <v>255</v>
      </c>
      <c r="E137" s="81" t="s">
        <v>256</v>
      </c>
      <c r="F137" s="82" t="s">
        <v>28</v>
      </c>
      <c r="G137" s="81">
        <v>1.4239999999999999</v>
      </c>
      <c r="H137" s="107"/>
      <c r="I137" s="112">
        <v>43221</v>
      </c>
      <c r="J137" s="112">
        <v>46477</v>
      </c>
      <c r="K137" s="96">
        <v>0</v>
      </c>
      <c r="L137" s="89">
        <v>0</v>
      </c>
      <c r="M137" s="89">
        <v>0</v>
      </c>
      <c r="N137" s="89">
        <v>0</v>
      </c>
      <c r="O137" s="11">
        <v>0</v>
      </c>
      <c r="P137" s="11">
        <v>0</v>
      </c>
      <c r="Q137" s="11">
        <v>0</v>
      </c>
      <c r="R137" s="11">
        <v>0</v>
      </c>
      <c r="S137" s="11">
        <v>0</v>
      </c>
      <c r="T137" s="11">
        <v>0</v>
      </c>
      <c r="U137" s="11">
        <v>0</v>
      </c>
      <c r="V137" s="11">
        <v>0</v>
      </c>
      <c r="X137" s="89"/>
      <c r="Y137" s="89"/>
      <c r="Z137" s="89"/>
      <c r="AA137" s="89"/>
      <c r="AB137" s="89"/>
      <c r="AC137" s="89"/>
      <c r="AD137" s="89"/>
      <c r="AE137" s="89"/>
      <c r="AF137" s="89"/>
      <c r="AG137" s="89"/>
      <c r="AH137" s="89"/>
      <c r="AI137" s="89"/>
    </row>
    <row r="138" spans="1:35" ht="14.25" x14ac:dyDescent="0.45">
      <c r="A138" s="83"/>
      <c r="B138"/>
      <c r="C138"/>
      <c r="D138"/>
      <c r="E138"/>
      <c r="F138" s="101"/>
      <c r="G138"/>
      <c r="H138" s="108"/>
      <c r="I138"/>
      <c r="J138"/>
      <c r="K138"/>
      <c r="L138"/>
      <c r="M138"/>
      <c r="N138"/>
      <c r="X138"/>
      <c r="Y138"/>
      <c r="Z138"/>
      <c r="AA138"/>
      <c r="AB138"/>
      <c r="AC138"/>
      <c r="AD138"/>
      <c r="AE138"/>
      <c r="AF138"/>
      <c r="AG138"/>
      <c r="AH138"/>
      <c r="AI138"/>
    </row>
    <row r="139" spans="1:35" ht="14.45" customHeight="1" x14ac:dyDescent="0.45">
      <c r="A139" s="168" t="s">
        <v>257</v>
      </c>
      <c r="B139" s="168"/>
      <c r="C139" s="168"/>
      <c r="D139" s="168"/>
      <c r="E139" s="168"/>
      <c r="F139" s="168"/>
      <c r="G139" s="168"/>
      <c r="H139" s="168"/>
      <c r="I139" s="168"/>
      <c r="J139" s="168"/>
      <c r="K139" s="168"/>
      <c r="L139" s="168"/>
      <c r="M139" s="168"/>
      <c r="N139" s="168"/>
      <c r="O139" s="168"/>
      <c r="P139" s="168"/>
      <c r="Q139" s="168"/>
      <c r="R139" s="168"/>
      <c r="S139" s="168"/>
      <c r="T139"/>
      <c r="U139"/>
      <c r="V139"/>
      <c r="W139"/>
      <c r="X139"/>
      <c r="Y139"/>
      <c r="Z139"/>
    </row>
    <row r="140" spans="1:35" ht="14.25" x14ac:dyDescent="0.45">
      <c r="A140" s="84"/>
      <c r="B140" s="90"/>
      <c r="C140" s="90"/>
      <c r="D140" s="90"/>
      <c r="E140" s="90"/>
      <c r="F140" s="102"/>
      <c r="G140" s="90"/>
      <c r="H140" s="109"/>
      <c r="I140" s="90"/>
      <c r="J140" s="90"/>
      <c r="K140" s="90"/>
      <c r="L140" s="90"/>
      <c r="M140" s="90"/>
      <c r="N140" s="90"/>
      <c r="O140" s="90"/>
      <c r="P140" s="90"/>
      <c r="Q140" s="90"/>
      <c r="R140" s="90"/>
      <c r="S140" s="90"/>
      <c r="T140"/>
      <c r="U140"/>
      <c r="V140"/>
      <c r="W140"/>
      <c r="X140"/>
      <c r="Y140"/>
      <c r="Z140"/>
    </row>
    <row r="141" spans="1:35" ht="14.25" x14ac:dyDescent="0.45">
      <c r="A141" s="85" t="s">
        <v>258</v>
      </c>
      <c r="B141" s="85" t="s">
        <v>259</v>
      </c>
      <c r="C141" s="85" t="s">
        <v>260</v>
      </c>
      <c r="D141" s="85" t="s">
        <v>261</v>
      </c>
      <c r="E141" s="85" t="s">
        <v>262</v>
      </c>
      <c r="F141" s="103" t="s">
        <v>263</v>
      </c>
      <c r="G141" s="85" t="s">
        <v>264</v>
      </c>
      <c r="H141" s="110" t="s">
        <v>265</v>
      </c>
      <c r="I141" s="85" t="s">
        <v>266</v>
      </c>
      <c r="J141" s="85" t="s">
        <v>267</v>
      </c>
      <c r="K141" s="85" t="s">
        <v>268</v>
      </c>
      <c r="L141" s="85" t="s">
        <v>269</v>
      </c>
      <c r="M141" s="85" t="s">
        <v>270</v>
      </c>
      <c r="N141" s="85" t="s">
        <v>271</v>
      </c>
      <c r="O141" s="85" t="s">
        <v>272</v>
      </c>
      <c r="P141" s="85" t="s">
        <v>273</v>
      </c>
      <c r="Q141" s="85" t="s">
        <v>274</v>
      </c>
      <c r="R141" s="85" t="s">
        <v>275</v>
      </c>
      <c r="S141" s="85" t="s">
        <v>276</v>
      </c>
      <c r="T141"/>
      <c r="U141"/>
      <c r="V141"/>
      <c r="W141"/>
      <c r="X141"/>
      <c r="Y141"/>
      <c r="Z141"/>
    </row>
    <row r="142" spans="1:35" ht="14.25" x14ac:dyDescent="0.45">
      <c r="A142" s="86">
        <v>12001</v>
      </c>
      <c r="B142" s="91" t="s">
        <v>108</v>
      </c>
      <c r="C142" s="91" t="s">
        <v>277</v>
      </c>
      <c r="D142" s="91" t="s">
        <v>278</v>
      </c>
      <c r="E142" s="97">
        <v>44197</v>
      </c>
      <c r="F142" s="104">
        <v>51501</v>
      </c>
      <c r="G142" s="97">
        <v>51501</v>
      </c>
      <c r="H142" s="111" t="s">
        <v>279</v>
      </c>
      <c r="I142" s="91" t="s">
        <v>280</v>
      </c>
      <c r="J142" s="91" t="s">
        <v>281</v>
      </c>
      <c r="K142" s="91" t="s">
        <v>282</v>
      </c>
      <c r="L142" s="91"/>
      <c r="M142" s="91" t="s">
        <v>283</v>
      </c>
      <c r="N142" s="91">
        <v>100</v>
      </c>
      <c r="O142" s="91">
        <v>0</v>
      </c>
      <c r="P142" s="91" t="s">
        <v>284</v>
      </c>
      <c r="Q142" s="91" t="s">
        <v>285</v>
      </c>
      <c r="R142" s="91">
        <v>100</v>
      </c>
      <c r="S142" s="91">
        <v>100</v>
      </c>
      <c r="T142"/>
      <c r="U142"/>
      <c r="V142"/>
      <c r="W142"/>
      <c r="X142"/>
      <c r="Y142"/>
      <c r="Z142"/>
    </row>
    <row r="143" spans="1:35" ht="14.25" x14ac:dyDescent="0.45">
      <c r="A143" s="86">
        <v>12028</v>
      </c>
      <c r="B143" s="132" t="s">
        <v>286</v>
      </c>
      <c r="C143" s="132" t="s">
        <v>287</v>
      </c>
      <c r="D143" s="132" t="s">
        <v>288</v>
      </c>
      <c r="E143" s="133">
        <v>44317</v>
      </c>
      <c r="F143" s="134">
        <v>51591</v>
      </c>
      <c r="G143" s="134">
        <v>51591</v>
      </c>
      <c r="H143" s="111" t="s">
        <v>279</v>
      </c>
      <c r="I143" s="91" t="s">
        <v>280</v>
      </c>
      <c r="J143" s="91" t="s">
        <v>289</v>
      </c>
      <c r="K143" s="91" t="s">
        <v>282</v>
      </c>
      <c r="L143" s="91"/>
      <c r="M143" s="91" t="s">
        <v>283</v>
      </c>
      <c r="N143" s="91">
        <v>100</v>
      </c>
      <c r="O143" s="91">
        <v>0</v>
      </c>
      <c r="P143" s="91" t="s">
        <v>284</v>
      </c>
      <c r="Q143" s="91" t="s">
        <v>285</v>
      </c>
      <c r="R143" s="91">
        <v>100</v>
      </c>
      <c r="S143" s="91">
        <v>100</v>
      </c>
      <c r="T143"/>
      <c r="U143"/>
      <c r="V143"/>
      <c r="W143"/>
      <c r="X143"/>
      <c r="Y143"/>
      <c r="Z143"/>
    </row>
    <row r="144" spans="1:35" ht="14.25" x14ac:dyDescent="0.45">
      <c r="A144" s="86">
        <v>12033</v>
      </c>
      <c r="B144" s="92" t="s">
        <v>290</v>
      </c>
      <c r="C144" s="132" t="s">
        <v>291</v>
      </c>
      <c r="D144" s="132" t="s">
        <v>292</v>
      </c>
      <c r="E144" s="133">
        <v>44166</v>
      </c>
      <c r="F144" s="134">
        <v>51470</v>
      </c>
      <c r="G144" s="133">
        <v>51470</v>
      </c>
      <c r="H144" s="91" t="s">
        <v>293</v>
      </c>
      <c r="I144" s="91" t="s">
        <v>280</v>
      </c>
      <c r="J144" s="91" t="s">
        <v>289</v>
      </c>
      <c r="K144" s="91" t="s">
        <v>282</v>
      </c>
      <c r="L144" s="91"/>
      <c r="M144" s="91" t="s">
        <v>283</v>
      </c>
      <c r="N144" s="91">
        <v>40</v>
      </c>
      <c r="O144" s="91">
        <v>0</v>
      </c>
      <c r="P144" s="91" t="s">
        <v>284</v>
      </c>
      <c r="Q144" s="91" t="s">
        <v>285</v>
      </c>
      <c r="R144" s="91">
        <v>40</v>
      </c>
      <c r="S144" s="91">
        <v>40</v>
      </c>
      <c r="T144"/>
      <c r="U144"/>
      <c r="V144"/>
      <c r="W144"/>
      <c r="X144"/>
      <c r="Y144"/>
      <c r="Z144"/>
    </row>
    <row r="145" spans="1:26" ht="14.25" x14ac:dyDescent="0.45">
      <c r="A145" s="86">
        <v>12027</v>
      </c>
      <c r="B145" s="132" t="s">
        <v>114</v>
      </c>
      <c r="C145" s="132" t="s">
        <v>294</v>
      </c>
      <c r="D145" s="132" t="s">
        <v>295</v>
      </c>
      <c r="E145" s="133">
        <v>44166</v>
      </c>
      <c r="F145" s="134">
        <v>51470</v>
      </c>
      <c r="G145" s="133">
        <v>51470</v>
      </c>
      <c r="H145" s="111" t="s">
        <v>293</v>
      </c>
      <c r="I145" s="91" t="s">
        <v>280</v>
      </c>
      <c r="J145" s="91" t="s">
        <v>289</v>
      </c>
      <c r="K145" s="91" t="s">
        <v>282</v>
      </c>
      <c r="L145" s="91"/>
      <c r="M145" s="91" t="s">
        <v>283</v>
      </c>
      <c r="N145" s="91">
        <v>10</v>
      </c>
      <c r="O145" s="91">
        <v>0</v>
      </c>
      <c r="P145" s="91" t="s">
        <v>284</v>
      </c>
      <c r="Q145" s="91" t="s">
        <v>285</v>
      </c>
      <c r="R145" s="91">
        <v>10</v>
      </c>
      <c r="S145" s="91">
        <v>10</v>
      </c>
      <c r="T145"/>
      <c r="U145"/>
      <c r="V145"/>
      <c r="W145"/>
      <c r="X145"/>
      <c r="Y145"/>
      <c r="Z145"/>
    </row>
    <row r="146" spans="1:26" ht="14.25" x14ac:dyDescent="0.45">
      <c r="A146" s="86">
        <v>12026</v>
      </c>
      <c r="B146" s="132" t="s">
        <v>115</v>
      </c>
      <c r="C146" s="132" t="s">
        <v>296</v>
      </c>
      <c r="D146" s="132" t="s">
        <v>115</v>
      </c>
      <c r="E146" s="136">
        <v>44256</v>
      </c>
      <c r="F146" s="134">
        <v>51501</v>
      </c>
      <c r="G146" s="134">
        <v>51501</v>
      </c>
      <c r="H146" s="111" t="s">
        <v>293</v>
      </c>
      <c r="I146" s="91" t="s">
        <v>280</v>
      </c>
      <c r="J146" s="91" t="s">
        <v>289</v>
      </c>
      <c r="K146" s="91" t="s">
        <v>282</v>
      </c>
      <c r="L146" s="91"/>
      <c r="M146" s="91" t="s">
        <v>283</v>
      </c>
      <c r="N146" s="91">
        <v>11</v>
      </c>
      <c r="O146" s="91">
        <v>0</v>
      </c>
      <c r="P146" s="91" t="s">
        <v>284</v>
      </c>
      <c r="Q146" s="91" t="s">
        <v>285</v>
      </c>
      <c r="R146" s="91">
        <v>11</v>
      </c>
      <c r="S146" s="91">
        <v>11</v>
      </c>
      <c r="T146"/>
      <c r="U146"/>
      <c r="V146"/>
      <c r="W146"/>
      <c r="X146"/>
      <c r="Y146"/>
      <c r="Z146"/>
    </row>
    <row r="147" spans="1:26" ht="14.25" x14ac:dyDescent="0.45">
      <c r="A147" s="86">
        <v>12032</v>
      </c>
      <c r="B147" s="132" t="s">
        <v>116</v>
      </c>
      <c r="C147" s="132" t="s">
        <v>297</v>
      </c>
      <c r="D147" s="132" t="s">
        <v>298</v>
      </c>
      <c r="E147" s="133">
        <v>44287</v>
      </c>
      <c r="F147" s="134">
        <v>51591</v>
      </c>
      <c r="G147" s="133">
        <v>51560</v>
      </c>
      <c r="H147" s="111" t="s">
        <v>293</v>
      </c>
      <c r="I147" s="91" t="s">
        <v>280</v>
      </c>
      <c r="J147" s="91" t="s">
        <v>289</v>
      </c>
      <c r="K147" s="91" t="s">
        <v>282</v>
      </c>
      <c r="L147" s="91"/>
      <c r="M147" s="91" t="s">
        <v>283</v>
      </c>
      <c r="N147" s="91">
        <v>10</v>
      </c>
      <c r="O147" s="91">
        <v>0</v>
      </c>
      <c r="P147" s="91" t="s">
        <v>284</v>
      </c>
      <c r="Q147" s="91" t="s">
        <v>285</v>
      </c>
      <c r="R147" s="91">
        <v>10</v>
      </c>
      <c r="S147" s="91">
        <v>10</v>
      </c>
      <c r="T147"/>
      <c r="U147"/>
      <c r="V147"/>
      <c r="W147"/>
      <c r="X147"/>
      <c r="Y147"/>
      <c r="Z147"/>
    </row>
    <row r="148" spans="1:26" ht="14.25" x14ac:dyDescent="0.45">
      <c r="A148" s="86">
        <v>12029</v>
      </c>
      <c r="B148" s="132" t="s">
        <v>117</v>
      </c>
      <c r="C148" s="132" t="s">
        <v>299</v>
      </c>
      <c r="D148" s="132" t="s">
        <v>300</v>
      </c>
      <c r="E148" s="136">
        <v>44256</v>
      </c>
      <c r="F148" s="137">
        <v>51560</v>
      </c>
      <c r="G148" s="136">
        <v>51560</v>
      </c>
      <c r="H148" s="111" t="s">
        <v>293</v>
      </c>
      <c r="I148" s="91" t="s">
        <v>280</v>
      </c>
      <c r="J148" s="91" t="s">
        <v>289</v>
      </c>
      <c r="K148" s="91" t="s">
        <v>282</v>
      </c>
      <c r="L148" s="91"/>
      <c r="M148" s="91" t="s">
        <v>283</v>
      </c>
      <c r="N148" s="91">
        <v>10</v>
      </c>
      <c r="O148" s="91">
        <v>0</v>
      </c>
      <c r="P148" s="91" t="s">
        <v>284</v>
      </c>
      <c r="Q148" s="91" t="s">
        <v>285</v>
      </c>
      <c r="R148" s="91">
        <v>10</v>
      </c>
      <c r="S148" s="91">
        <v>10</v>
      </c>
      <c r="T148"/>
      <c r="U148"/>
      <c r="V148"/>
      <c r="W148"/>
      <c r="X148"/>
      <c r="Y148"/>
      <c r="Z148"/>
    </row>
    <row r="149" spans="1:26" ht="14.25" x14ac:dyDescent="0.45">
      <c r="A149" s="161">
        <v>2913</v>
      </c>
      <c r="B149" s="92" t="s">
        <v>120</v>
      </c>
      <c r="C149" s="92" t="s">
        <v>120</v>
      </c>
      <c r="D149" s="92" t="s">
        <v>120</v>
      </c>
      <c r="E149" s="162">
        <v>44044</v>
      </c>
      <c r="F149" s="105">
        <v>46599</v>
      </c>
      <c r="G149" s="162">
        <v>46599</v>
      </c>
      <c r="H149" s="163" t="s">
        <v>119</v>
      </c>
      <c r="I149" s="92" t="s">
        <v>280</v>
      </c>
      <c r="J149" s="92" t="s">
        <v>289</v>
      </c>
      <c r="K149" s="92" t="s">
        <v>301</v>
      </c>
      <c r="L149" s="92" t="s">
        <v>301</v>
      </c>
      <c r="M149" s="92">
        <v>19.571999999999999</v>
      </c>
      <c r="N149" s="92">
        <v>19.571999999999999</v>
      </c>
      <c r="O149" s="92">
        <v>0</v>
      </c>
      <c r="P149" s="92" t="s">
        <v>284</v>
      </c>
      <c r="Q149" s="92" t="s">
        <v>302</v>
      </c>
      <c r="R149" s="92">
        <v>9.8699999999999992</v>
      </c>
      <c r="S149" s="92">
        <v>0</v>
      </c>
      <c r="T149"/>
      <c r="U149"/>
      <c r="V149"/>
      <c r="W149"/>
      <c r="X149"/>
      <c r="Y149"/>
      <c r="Z149"/>
    </row>
    <row r="150" spans="1:26" ht="14.25" x14ac:dyDescent="0.45">
      <c r="A150" s="86">
        <v>2836</v>
      </c>
      <c r="B150" s="132" t="s">
        <v>303</v>
      </c>
      <c r="C150" s="132" t="s">
        <v>304</v>
      </c>
      <c r="D150" s="132" t="s">
        <v>303</v>
      </c>
      <c r="E150" s="98">
        <v>45078</v>
      </c>
      <c r="F150" s="137">
        <v>49458</v>
      </c>
      <c r="G150" s="137">
        <v>49458</v>
      </c>
      <c r="H150" s="111" t="s">
        <v>119</v>
      </c>
      <c r="I150" s="91" t="s">
        <v>280</v>
      </c>
      <c r="J150" s="91" t="s">
        <v>289</v>
      </c>
      <c r="K150" s="91" t="s">
        <v>301</v>
      </c>
      <c r="L150" s="91" t="s">
        <v>301</v>
      </c>
      <c r="M150" s="91" t="s">
        <v>283</v>
      </c>
      <c r="N150" s="91">
        <v>14.5</v>
      </c>
      <c r="O150" s="91">
        <v>14.5</v>
      </c>
      <c r="P150" s="91" t="s">
        <v>284</v>
      </c>
      <c r="Q150" s="91" t="s">
        <v>302</v>
      </c>
      <c r="R150" s="91">
        <v>14.5</v>
      </c>
      <c r="S150" s="91">
        <v>0</v>
      </c>
      <c r="T150"/>
      <c r="U150"/>
      <c r="V150"/>
      <c r="W150"/>
      <c r="X150"/>
      <c r="Y150"/>
      <c r="Z150"/>
    </row>
  </sheetData>
  <autoFilter ref="A3:AP103" xr:uid="{F910DFD0-0C3F-4E14-B249-495CF3BA17C6}"/>
  <mergeCells count="2">
    <mergeCell ref="A128:Z128"/>
    <mergeCell ref="A139:S139"/>
  </mergeCells>
  <pageMargins left="0.7" right="0.7" top="0.75" bottom="0.75" header="0.3" footer="0.3"/>
  <pageSetup orientation="portrait" horizontalDpi="4294967295" verticalDpi="4294967295"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BC7A7-4A00-48E0-9774-E7838FE60C4B}">
  <dimension ref="A1:AK142"/>
  <sheetViews>
    <sheetView showGridLines="0" topLeftCell="G1" zoomScale="110" zoomScaleNormal="110" workbookViewId="0">
      <pane ySplit="3" topLeftCell="A100" activePane="bottomLeft" state="frozen"/>
      <selection activeCell="C1" sqref="C1"/>
      <selection pane="bottomLeft" activeCell="F98" sqref="F98"/>
    </sheetView>
  </sheetViews>
  <sheetFormatPr defaultColWidth="8.73046875" defaultRowHeight="13.15" x14ac:dyDescent="0.4"/>
  <cols>
    <col min="1" max="1" width="25.59765625" style="2" customWidth="1"/>
    <col min="2" max="2" width="16.1328125" style="1" customWidth="1"/>
    <col min="3" max="3" width="23.3984375" style="1" customWidth="1"/>
    <col min="4" max="4" width="40.59765625" style="1" customWidth="1"/>
    <col min="5" max="5" width="19.1328125" style="1" customWidth="1"/>
    <col min="6" max="6" width="25.59765625" style="1" customWidth="1"/>
    <col min="7" max="7" width="18.1328125" style="1" bestFit="1" customWidth="1"/>
    <col min="8" max="8" width="17.59765625" style="3" bestFit="1" customWidth="1"/>
    <col min="9" max="9" width="11.1328125" style="1" customWidth="1"/>
    <col min="10" max="10" width="14.59765625" style="1" bestFit="1" customWidth="1"/>
    <col min="11" max="15" width="14.59765625" style="1" customWidth="1"/>
    <col min="16" max="16" width="11.1328125" style="1" bestFit="1" customWidth="1"/>
    <col min="17" max="17" width="12.86328125" style="1" bestFit="1" customWidth="1"/>
    <col min="18" max="18" width="12.265625" style="1" bestFit="1" customWidth="1"/>
    <col min="19" max="19" width="9.265625" style="1" bestFit="1" customWidth="1"/>
    <col min="20" max="20" width="10.3984375" style="1" customWidth="1"/>
    <col min="21" max="22" width="9" style="1" bestFit="1" customWidth="1"/>
    <col min="23" max="23" width="12.1328125" style="1" customWidth="1"/>
    <col min="24" max="24" width="11.3984375" style="1" customWidth="1"/>
    <col min="25" max="25" width="10.3984375" style="1" customWidth="1"/>
    <col min="26" max="26" width="11" style="1" customWidth="1"/>
    <col min="27" max="28" width="10.3984375" style="1" customWidth="1"/>
    <col min="29" max="29" width="12.3984375" style="1" customWidth="1"/>
    <col min="30" max="30" width="15.59765625" style="1" bestFit="1" customWidth="1"/>
    <col min="31" max="38" width="10.59765625" style="1" customWidth="1"/>
    <col min="39" max="39" width="11.3984375" style="1" customWidth="1"/>
    <col min="40" max="42" width="10.59765625" style="1" customWidth="1"/>
    <col min="43" max="16384" width="8.73046875" style="1"/>
  </cols>
  <sheetData>
    <row r="1" spans="1:37" x14ac:dyDescent="0.4">
      <c r="A1" s="1"/>
      <c r="C1" s="2"/>
      <c r="H1" s="1"/>
      <c r="J1" s="3"/>
      <c r="K1" s="3"/>
      <c r="L1" s="3"/>
      <c r="M1" s="3"/>
      <c r="N1" s="3"/>
      <c r="O1" s="3"/>
      <c r="P1" s="3"/>
      <c r="Q1" s="3"/>
      <c r="R1" s="3"/>
      <c r="S1" s="3"/>
    </row>
    <row r="2" spans="1:37" x14ac:dyDescent="0.4">
      <c r="A2" s="1"/>
      <c r="C2" s="2"/>
      <c r="H2" s="1"/>
      <c r="J2" s="3"/>
      <c r="K2" s="4" t="s">
        <v>0</v>
      </c>
      <c r="L2" s="4" t="s">
        <v>1</v>
      </c>
      <c r="M2" s="4" t="s">
        <v>2</v>
      </c>
      <c r="N2" s="4" t="s">
        <v>3</v>
      </c>
      <c r="O2" s="4" t="s">
        <v>4</v>
      </c>
      <c r="P2" s="4" t="s">
        <v>5</v>
      </c>
      <c r="Q2" s="4" t="s">
        <v>6</v>
      </c>
      <c r="R2" s="4" t="s">
        <v>7</v>
      </c>
      <c r="S2" s="4" t="s">
        <v>8</v>
      </c>
      <c r="T2" s="4" t="s">
        <v>9</v>
      </c>
      <c r="U2" s="4" t="s">
        <v>10</v>
      </c>
      <c r="V2" s="4" t="s">
        <v>11</v>
      </c>
      <c r="X2" s="4" t="s">
        <v>0</v>
      </c>
      <c r="Y2" s="4" t="s">
        <v>1</v>
      </c>
      <c r="Z2" s="4" t="s">
        <v>2</v>
      </c>
      <c r="AA2" s="4" t="s">
        <v>3</v>
      </c>
      <c r="AB2" s="4" t="s">
        <v>4</v>
      </c>
      <c r="AC2" s="4" t="s">
        <v>5</v>
      </c>
      <c r="AD2" s="4" t="s">
        <v>6</v>
      </c>
      <c r="AE2" s="4" t="s">
        <v>7</v>
      </c>
      <c r="AF2" s="4" t="s">
        <v>8</v>
      </c>
      <c r="AG2" s="4" t="s">
        <v>9</v>
      </c>
      <c r="AH2" s="4" t="s">
        <v>10</v>
      </c>
      <c r="AI2" s="4" t="s">
        <v>11</v>
      </c>
    </row>
    <row r="3" spans="1:37" ht="85.5" x14ac:dyDescent="0.45">
      <c r="A3" s="5" t="s">
        <v>12</v>
      </c>
      <c r="B3" s="6" t="s">
        <v>13</v>
      </c>
      <c r="C3" s="7" t="s">
        <v>14</v>
      </c>
      <c r="D3" s="8" t="s">
        <v>15</v>
      </c>
      <c r="E3" s="8" t="s">
        <v>16</v>
      </c>
      <c r="F3" s="9" t="s">
        <v>17</v>
      </c>
      <c r="G3" s="9" t="s">
        <v>18</v>
      </c>
      <c r="H3" s="9" t="s">
        <v>19</v>
      </c>
      <c r="I3" s="9" t="s">
        <v>20</v>
      </c>
      <c r="J3" s="9" t="s">
        <v>21</v>
      </c>
      <c r="K3" s="4" t="s">
        <v>22</v>
      </c>
      <c r="L3" s="4" t="s">
        <v>22</v>
      </c>
      <c r="M3" s="4" t="s">
        <v>22</v>
      </c>
      <c r="N3" s="4" t="s">
        <v>22</v>
      </c>
      <c r="O3" s="4" t="s">
        <v>22</v>
      </c>
      <c r="P3" s="4" t="s">
        <v>22</v>
      </c>
      <c r="Q3" s="4" t="s">
        <v>22</v>
      </c>
      <c r="R3" s="4" t="s">
        <v>22</v>
      </c>
      <c r="S3" s="4" t="s">
        <v>22</v>
      </c>
      <c r="T3" s="4" t="s">
        <v>22</v>
      </c>
      <c r="U3" s="4" t="s">
        <v>22</v>
      </c>
      <c r="V3" s="4" t="s">
        <v>22</v>
      </c>
      <c r="X3" s="10" t="s">
        <v>23</v>
      </c>
      <c r="Y3" s="10" t="s">
        <v>23</v>
      </c>
      <c r="Z3" s="10" t="s">
        <v>23</v>
      </c>
      <c r="AA3" s="10" t="s">
        <v>23</v>
      </c>
      <c r="AB3" s="10" t="s">
        <v>23</v>
      </c>
      <c r="AC3" s="10" t="s">
        <v>23</v>
      </c>
      <c r="AD3" s="10" t="s">
        <v>23</v>
      </c>
      <c r="AE3" s="10" t="s">
        <v>23</v>
      </c>
      <c r="AF3" s="10" t="s">
        <v>23</v>
      </c>
      <c r="AG3" s="10" t="s">
        <v>23</v>
      </c>
      <c r="AH3" s="10" t="s">
        <v>23</v>
      </c>
      <c r="AI3" s="10" t="s">
        <v>23</v>
      </c>
    </row>
    <row r="4" spans="1:37" x14ac:dyDescent="0.4">
      <c r="A4" s="12" t="s">
        <v>24</v>
      </c>
      <c r="B4" s="13" t="s">
        <v>25</v>
      </c>
      <c r="C4" s="14"/>
      <c r="D4" s="15" t="s">
        <v>26</v>
      </c>
      <c r="E4" s="32" t="s">
        <v>27</v>
      </c>
      <c r="F4" s="33" t="s">
        <v>28</v>
      </c>
      <c r="G4" s="31">
        <v>20</v>
      </c>
      <c r="H4" s="34">
        <v>3</v>
      </c>
      <c r="I4" s="35">
        <v>42735</v>
      </c>
      <c r="J4" s="36">
        <v>46386</v>
      </c>
      <c r="K4" s="31">
        <v>20</v>
      </c>
      <c r="L4" s="31">
        <v>20</v>
      </c>
      <c r="M4" s="31">
        <v>20</v>
      </c>
      <c r="N4" s="31">
        <v>20</v>
      </c>
      <c r="O4" s="31">
        <v>20</v>
      </c>
      <c r="P4" s="31">
        <v>20</v>
      </c>
      <c r="Q4" s="31">
        <v>20</v>
      </c>
      <c r="R4" s="31">
        <v>20</v>
      </c>
      <c r="S4" s="31">
        <v>20</v>
      </c>
      <c r="T4" s="31">
        <v>20</v>
      </c>
      <c r="U4" s="31">
        <v>20</v>
      </c>
      <c r="V4" s="31">
        <v>20</v>
      </c>
      <c r="X4" s="31">
        <v>20</v>
      </c>
      <c r="Y4" s="31">
        <v>20</v>
      </c>
      <c r="Z4" s="31">
        <v>20</v>
      </c>
      <c r="AA4" s="31">
        <v>20</v>
      </c>
      <c r="AB4" s="31">
        <v>20</v>
      </c>
      <c r="AC4" s="31">
        <v>20</v>
      </c>
      <c r="AD4" s="31">
        <v>20</v>
      </c>
      <c r="AE4" s="31">
        <v>20</v>
      </c>
      <c r="AF4" s="31">
        <v>20</v>
      </c>
      <c r="AG4" s="31">
        <v>20</v>
      </c>
      <c r="AH4" s="31">
        <v>20</v>
      </c>
      <c r="AI4" s="31">
        <v>20</v>
      </c>
      <c r="AK4" s="18"/>
    </row>
    <row r="5" spans="1:37" x14ac:dyDescent="0.4">
      <c r="A5" s="12" t="s">
        <v>24</v>
      </c>
      <c r="B5" s="13" t="s">
        <v>25</v>
      </c>
      <c r="C5" s="14"/>
      <c r="D5" s="15" t="s">
        <v>29</v>
      </c>
      <c r="E5" s="32" t="s">
        <v>30</v>
      </c>
      <c r="F5" s="33" t="s">
        <v>28</v>
      </c>
      <c r="G5" s="31">
        <v>2</v>
      </c>
      <c r="H5" s="34">
        <v>1</v>
      </c>
      <c r="I5" s="35">
        <v>43009</v>
      </c>
      <c r="J5" s="36">
        <v>46387</v>
      </c>
      <c r="K5" s="31">
        <v>2</v>
      </c>
      <c r="L5" s="31">
        <v>2</v>
      </c>
      <c r="M5" s="31">
        <v>2</v>
      </c>
      <c r="N5" s="31">
        <v>2</v>
      </c>
      <c r="O5" s="31">
        <v>2</v>
      </c>
      <c r="P5" s="31">
        <v>2</v>
      </c>
      <c r="Q5" s="31">
        <v>2</v>
      </c>
      <c r="R5" s="31">
        <v>2</v>
      </c>
      <c r="S5" s="31">
        <v>2</v>
      </c>
      <c r="T5" s="31">
        <v>2</v>
      </c>
      <c r="U5" s="31">
        <v>2</v>
      </c>
      <c r="V5" s="31">
        <v>2</v>
      </c>
      <c r="X5" s="31">
        <v>2</v>
      </c>
      <c r="Y5" s="31">
        <v>2</v>
      </c>
      <c r="Z5" s="31">
        <v>2</v>
      </c>
      <c r="AA5" s="31">
        <v>2</v>
      </c>
      <c r="AB5" s="31">
        <v>2</v>
      </c>
      <c r="AC5" s="31">
        <v>2</v>
      </c>
      <c r="AD5" s="31">
        <v>2</v>
      </c>
      <c r="AE5" s="31">
        <v>2</v>
      </c>
      <c r="AF5" s="31">
        <v>2</v>
      </c>
      <c r="AG5" s="31">
        <v>2</v>
      </c>
      <c r="AH5" s="31">
        <v>2</v>
      </c>
      <c r="AI5" s="31">
        <v>2</v>
      </c>
      <c r="AK5" s="18"/>
    </row>
    <row r="6" spans="1:37" x14ac:dyDescent="0.4">
      <c r="A6" s="12" t="s">
        <v>31</v>
      </c>
      <c r="B6" s="13" t="s">
        <v>32</v>
      </c>
      <c r="C6" s="14"/>
      <c r="D6" s="15" t="s">
        <v>33</v>
      </c>
      <c r="E6" s="32" t="s">
        <v>34</v>
      </c>
      <c r="F6" s="33" t="s">
        <v>28</v>
      </c>
      <c r="G6" s="31">
        <v>26</v>
      </c>
      <c r="H6" s="34"/>
      <c r="I6" s="35">
        <v>43282</v>
      </c>
      <c r="J6" s="36">
        <v>45727</v>
      </c>
      <c r="K6" s="31">
        <v>26</v>
      </c>
      <c r="L6" s="31">
        <v>26</v>
      </c>
      <c r="M6" s="31">
        <v>26</v>
      </c>
      <c r="N6" s="31">
        <v>26</v>
      </c>
      <c r="O6" s="31">
        <v>26</v>
      </c>
      <c r="P6" s="31">
        <v>26</v>
      </c>
      <c r="Q6" s="31">
        <v>26</v>
      </c>
      <c r="R6" s="31">
        <v>26</v>
      </c>
      <c r="S6" s="31">
        <v>26</v>
      </c>
      <c r="T6" s="31">
        <v>26</v>
      </c>
      <c r="U6" s="31">
        <v>26</v>
      </c>
      <c r="V6" s="31">
        <v>26</v>
      </c>
      <c r="X6" s="31"/>
      <c r="Y6" s="31"/>
      <c r="Z6" s="31"/>
      <c r="AA6" s="31"/>
      <c r="AB6" s="31"/>
      <c r="AC6" s="31"/>
      <c r="AD6" s="31"/>
      <c r="AE6" s="31"/>
      <c r="AF6" s="31"/>
      <c r="AG6" s="31"/>
      <c r="AH6" s="31"/>
      <c r="AI6" s="31"/>
      <c r="AK6" s="18"/>
    </row>
    <row r="7" spans="1:37" x14ac:dyDescent="0.4">
      <c r="A7" s="12" t="s">
        <v>35</v>
      </c>
      <c r="B7" s="13" t="s">
        <v>32</v>
      </c>
      <c r="C7" s="14"/>
      <c r="D7" s="15" t="s">
        <v>36</v>
      </c>
      <c r="E7" s="32" t="s">
        <v>37</v>
      </c>
      <c r="F7" s="33" t="s">
        <v>28</v>
      </c>
      <c r="G7" s="31">
        <v>263</v>
      </c>
      <c r="H7" s="34">
        <v>1</v>
      </c>
      <c r="I7" s="35">
        <v>41487</v>
      </c>
      <c r="J7" s="36">
        <v>45138</v>
      </c>
      <c r="K7" s="31">
        <v>263</v>
      </c>
      <c r="L7" s="31">
        <v>263</v>
      </c>
      <c r="M7" s="31">
        <v>263</v>
      </c>
      <c r="N7" s="31">
        <v>263</v>
      </c>
      <c r="O7" s="31">
        <v>263</v>
      </c>
      <c r="P7" s="31">
        <v>263</v>
      </c>
      <c r="Q7" s="31">
        <v>263</v>
      </c>
      <c r="R7" s="31">
        <v>0</v>
      </c>
      <c r="S7" s="31">
        <v>0</v>
      </c>
      <c r="T7" s="31">
        <v>0</v>
      </c>
      <c r="U7" s="31">
        <v>0</v>
      </c>
      <c r="V7" s="31">
        <v>0</v>
      </c>
      <c r="X7" s="16">
        <v>263</v>
      </c>
      <c r="Y7" s="16">
        <v>263</v>
      </c>
      <c r="Z7" s="16">
        <v>263</v>
      </c>
      <c r="AA7" s="16">
        <v>263</v>
      </c>
      <c r="AB7" s="16">
        <v>263</v>
      </c>
      <c r="AC7" s="16">
        <v>263</v>
      </c>
      <c r="AD7" s="16">
        <v>263</v>
      </c>
      <c r="AE7" s="16">
        <v>0</v>
      </c>
      <c r="AF7" s="16">
        <v>0</v>
      </c>
      <c r="AG7" s="16">
        <v>0</v>
      </c>
      <c r="AH7" s="16">
        <v>0</v>
      </c>
      <c r="AI7" s="16">
        <v>0</v>
      </c>
      <c r="AK7" s="18"/>
    </row>
    <row r="8" spans="1:37" x14ac:dyDescent="0.4">
      <c r="A8" s="12" t="s">
        <v>35</v>
      </c>
      <c r="B8" s="13" t="s">
        <v>32</v>
      </c>
      <c r="C8" s="14"/>
      <c r="D8" s="15" t="s">
        <v>36</v>
      </c>
      <c r="E8" s="32" t="s">
        <v>38</v>
      </c>
      <c r="F8" s="33" t="s">
        <v>28</v>
      </c>
      <c r="G8" s="31">
        <v>263.68</v>
      </c>
      <c r="H8" s="34">
        <v>1</v>
      </c>
      <c r="I8" s="35">
        <v>41487</v>
      </c>
      <c r="J8" s="36">
        <v>45138</v>
      </c>
      <c r="K8" s="31">
        <v>263.68</v>
      </c>
      <c r="L8" s="31">
        <v>263.68</v>
      </c>
      <c r="M8" s="31">
        <v>263.68</v>
      </c>
      <c r="N8" s="31">
        <v>263.68</v>
      </c>
      <c r="O8" s="31">
        <v>263.68</v>
      </c>
      <c r="P8" s="31">
        <v>263.68</v>
      </c>
      <c r="Q8" s="31">
        <v>263.68</v>
      </c>
      <c r="R8" s="31">
        <v>0</v>
      </c>
      <c r="S8" s="31">
        <v>0</v>
      </c>
      <c r="T8" s="31">
        <v>0</v>
      </c>
      <c r="U8" s="31">
        <v>0</v>
      </c>
      <c r="V8" s="31">
        <v>0</v>
      </c>
      <c r="X8" s="16">
        <v>263.68</v>
      </c>
      <c r="Y8" s="16">
        <v>263.68</v>
      </c>
      <c r="Z8" s="16">
        <v>263.68</v>
      </c>
      <c r="AA8" s="16">
        <v>263.68</v>
      </c>
      <c r="AB8" s="16">
        <v>263.68</v>
      </c>
      <c r="AC8" s="16">
        <v>263.68</v>
      </c>
      <c r="AD8" s="16">
        <v>263.68</v>
      </c>
      <c r="AE8" s="16">
        <v>0</v>
      </c>
      <c r="AF8" s="16">
        <v>0</v>
      </c>
      <c r="AG8" s="16">
        <v>0</v>
      </c>
      <c r="AH8" s="16">
        <v>0</v>
      </c>
      <c r="AI8" s="16">
        <v>0</v>
      </c>
      <c r="AK8" s="18"/>
    </row>
    <row r="9" spans="1:37" x14ac:dyDescent="0.4">
      <c r="A9" s="12" t="s">
        <v>39</v>
      </c>
      <c r="B9" s="13" t="s">
        <v>32</v>
      </c>
      <c r="C9" s="14"/>
      <c r="D9" s="15" t="s">
        <v>40</v>
      </c>
      <c r="E9" s="32" t="s">
        <v>41</v>
      </c>
      <c r="F9" s="33" t="s">
        <v>28</v>
      </c>
      <c r="G9" s="31">
        <v>103.76</v>
      </c>
      <c r="H9" s="34">
        <v>1</v>
      </c>
      <c r="I9" s="35">
        <v>41487</v>
      </c>
      <c r="J9" s="36">
        <v>45138</v>
      </c>
      <c r="K9" s="31">
        <v>103.76</v>
      </c>
      <c r="L9" s="31">
        <v>103.76</v>
      </c>
      <c r="M9" s="31">
        <v>103.76</v>
      </c>
      <c r="N9" s="31">
        <v>103.76</v>
      </c>
      <c r="O9" s="31">
        <v>103.76</v>
      </c>
      <c r="P9" s="31">
        <v>103.76</v>
      </c>
      <c r="Q9" s="31">
        <v>103.76</v>
      </c>
      <c r="R9" s="31">
        <v>0</v>
      </c>
      <c r="S9" s="31">
        <v>0</v>
      </c>
      <c r="T9" s="31">
        <v>0</v>
      </c>
      <c r="U9" s="31">
        <v>0</v>
      </c>
      <c r="V9" s="31">
        <v>0</v>
      </c>
      <c r="X9" s="16">
        <v>103.76</v>
      </c>
      <c r="Y9" s="16">
        <v>103.76</v>
      </c>
      <c r="Z9" s="16">
        <v>103.76</v>
      </c>
      <c r="AA9" s="16">
        <v>103.76</v>
      </c>
      <c r="AB9" s="16">
        <v>103.76</v>
      </c>
      <c r="AC9" s="16">
        <v>103.76</v>
      </c>
      <c r="AD9" s="16">
        <v>103.76</v>
      </c>
      <c r="AE9" s="16">
        <v>0</v>
      </c>
      <c r="AF9" s="16">
        <v>0</v>
      </c>
      <c r="AG9" s="16">
        <v>0</v>
      </c>
      <c r="AH9" s="16">
        <v>0</v>
      </c>
      <c r="AI9" s="16">
        <v>0</v>
      </c>
      <c r="AK9" s="18"/>
    </row>
    <row r="10" spans="1:37" x14ac:dyDescent="0.4">
      <c r="A10" s="12" t="s">
        <v>39</v>
      </c>
      <c r="B10" s="13" t="s">
        <v>32</v>
      </c>
      <c r="C10" s="14"/>
      <c r="D10" s="15" t="s">
        <v>40</v>
      </c>
      <c r="E10" s="32" t="s">
        <v>42</v>
      </c>
      <c r="F10" s="33" t="s">
        <v>28</v>
      </c>
      <c r="G10" s="31">
        <v>95.34</v>
      </c>
      <c r="H10" s="34">
        <v>1</v>
      </c>
      <c r="I10" s="35">
        <v>41487</v>
      </c>
      <c r="J10" s="36">
        <v>45138</v>
      </c>
      <c r="K10" s="31">
        <v>95.34</v>
      </c>
      <c r="L10" s="31">
        <v>95.34</v>
      </c>
      <c r="M10" s="31">
        <v>95.34</v>
      </c>
      <c r="N10" s="31">
        <v>95.34</v>
      </c>
      <c r="O10" s="31">
        <v>95.34</v>
      </c>
      <c r="P10" s="31">
        <v>95.34</v>
      </c>
      <c r="Q10" s="31">
        <v>95.34</v>
      </c>
      <c r="R10" s="31">
        <v>0</v>
      </c>
      <c r="S10" s="31">
        <v>0</v>
      </c>
      <c r="T10" s="31">
        <v>0</v>
      </c>
      <c r="U10" s="31">
        <v>0</v>
      </c>
      <c r="V10" s="31">
        <v>0</v>
      </c>
      <c r="X10" s="16">
        <v>95.34</v>
      </c>
      <c r="Y10" s="16">
        <v>95.34</v>
      </c>
      <c r="Z10" s="16">
        <v>95.34</v>
      </c>
      <c r="AA10" s="16">
        <v>95.34</v>
      </c>
      <c r="AB10" s="16">
        <v>95.34</v>
      </c>
      <c r="AC10" s="16">
        <v>95.34</v>
      </c>
      <c r="AD10" s="16">
        <v>95.34</v>
      </c>
      <c r="AE10" s="16">
        <v>0</v>
      </c>
      <c r="AF10" s="16">
        <v>0</v>
      </c>
      <c r="AG10" s="16">
        <v>0</v>
      </c>
      <c r="AH10" s="16">
        <v>0</v>
      </c>
      <c r="AI10" s="16">
        <v>0</v>
      </c>
      <c r="AK10" s="18"/>
    </row>
    <row r="11" spans="1:37" x14ac:dyDescent="0.4">
      <c r="A11" s="12" t="s">
        <v>39</v>
      </c>
      <c r="B11" s="13" t="s">
        <v>32</v>
      </c>
      <c r="C11" s="14"/>
      <c r="D11" s="15" t="s">
        <v>40</v>
      </c>
      <c r="E11" s="32" t="s">
        <v>43</v>
      </c>
      <c r="F11" s="33" t="s">
        <v>28</v>
      </c>
      <c r="G11" s="31">
        <v>96.85</v>
      </c>
      <c r="H11" s="34">
        <v>1</v>
      </c>
      <c r="I11" s="35">
        <v>41487</v>
      </c>
      <c r="J11" s="36">
        <v>45138</v>
      </c>
      <c r="K11" s="31">
        <v>96.85</v>
      </c>
      <c r="L11" s="31">
        <v>96.85</v>
      </c>
      <c r="M11" s="31">
        <v>96.85</v>
      </c>
      <c r="N11" s="31">
        <v>96.85</v>
      </c>
      <c r="O11" s="31">
        <v>96.85</v>
      </c>
      <c r="P11" s="31">
        <v>96.85</v>
      </c>
      <c r="Q11" s="31">
        <v>96.85</v>
      </c>
      <c r="R11" s="31">
        <v>0</v>
      </c>
      <c r="S11" s="31">
        <v>0</v>
      </c>
      <c r="T11" s="31">
        <v>0</v>
      </c>
      <c r="U11" s="31">
        <v>0</v>
      </c>
      <c r="V11" s="31">
        <v>0</v>
      </c>
      <c r="X11" s="16">
        <v>96.85</v>
      </c>
      <c r="Y11" s="16">
        <v>96.85</v>
      </c>
      <c r="Z11" s="16">
        <v>96.85</v>
      </c>
      <c r="AA11" s="16">
        <v>96.85</v>
      </c>
      <c r="AB11" s="16">
        <v>96.85</v>
      </c>
      <c r="AC11" s="16">
        <v>96.85</v>
      </c>
      <c r="AD11" s="16">
        <v>96.85</v>
      </c>
      <c r="AE11" s="16">
        <v>0</v>
      </c>
      <c r="AF11" s="16">
        <v>0</v>
      </c>
      <c r="AG11" s="16">
        <v>0</v>
      </c>
      <c r="AH11" s="16">
        <v>0</v>
      </c>
      <c r="AI11" s="16">
        <v>0</v>
      </c>
      <c r="AK11" s="18"/>
    </row>
    <row r="12" spans="1:37" x14ac:dyDescent="0.4">
      <c r="A12" s="12" t="s">
        <v>39</v>
      </c>
      <c r="B12" s="13" t="s">
        <v>32</v>
      </c>
      <c r="C12" s="14"/>
      <c r="D12" s="15" t="s">
        <v>40</v>
      </c>
      <c r="E12" s="32" t="s">
        <v>44</v>
      </c>
      <c r="F12" s="33" t="s">
        <v>28</v>
      </c>
      <c r="G12" s="31">
        <v>102.47</v>
      </c>
      <c r="H12" s="34">
        <v>1</v>
      </c>
      <c r="I12" s="35">
        <v>41487</v>
      </c>
      <c r="J12" s="36">
        <v>45138</v>
      </c>
      <c r="K12" s="31">
        <v>102.47</v>
      </c>
      <c r="L12" s="31">
        <v>102.47</v>
      </c>
      <c r="M12" s="31">
        <v>102.47</v>
      </c>
      <c r="N12" s="31">
        <v>102.47</v>
      </c>
      <c r="O12" s="31">
        <v>102.47</v>
      </c>
      <c r="P12" s="31">
        <v>102.47</v>
      </c>
      <c r="Q12" s="31">
        <v>102.47</v>
      </c>
      <c r="R12" s="31">
        <v>0</v>
      </c>
      <c r="S12" s="31">
        <v>0</v>
      </c>
      <c r="T12" s="31">
        <v>0</v>
      </c>
      <c r="U12" s="31">
        <v>0</v>
      </c>
      <c r="V12" s="31">
        <v>0</v>
      </c>
      <c r="X12" s="16">
        <v>102.47</v>
      </c>
      <c r="Y12" s="16">
        <v>102.47</v>
      </c>
      <c r="Z12" s="16">
        <v>102.47</v>
      </c>
      <c r="AA12" s="16">
        <v>102.47</v>
      </c>
      <c r="AB12" s="16">
        <v>102.47</v>
      </c>
      <c r="AC12" s="16">
        <v>102.47</v>
      </c>
      <c r="AD12" s="16">
        <v>102.47</v>
      </c>
      <c r="AE12" s="16">
        <v>0</v>
      </c>
      <c r="AF12" s="16">
        <v>0</v>
      </c>
      <c r="AG12" s="16">
        <v>0</v>
      </c>
      <c r="AH12" s="16">
        <v>0</v>
      </c>
      <c r="AI12" s="16">
        <v>0</v>
      </c>
      <c r="AK12" s="18"/>
    </row>
    <row r="13" spans="1:37" x14ac:dyDescent="0.4">
      <c r="A13" s="12" t="s">
        <v>39</v>
      </c>
      <c r="B13" s="13" t="s">
        <v>32</v>
      </c>
      <c r="C13" s="14"/>
      <c r="D13" s="15" t="s">
        <v>40</v>
      </c>
      <c r="E13" s="32" t="s">
        <v>45</v>
      </c>
      <c r="F13" s="33" t="s">
        <v>28</v>
      </c>
      <c r="G13" s="31">
        <v>103.81</v>
      </c>
      <c r="H13" s="34">
        <v>1</v>
      </c>
      <c r="I13" s="35">
        <v>41487</v>
      </c>
      <c r="J13" s="36">
        <v>45138</v>
      </c>
      <c r="K13" s="31">
        <v>103.81</v>
      </c>
      <c r="L13" s="31">
        <v>103.81</v>
      </c>
      <c r="M13" s="31">
        <v>103.81</v>
      </c>
      <c r="N13" s="31">
        <v>103.81</v>
      </c>
      <c r="O13" s="31">
        <v>103.81</v>
      </c>
      <c r="P13" s="31">
        <v>103.81</v>
      </c>
      <c r="Q13" s="31">
        <v>103.81</v>
      </c>
      <c r="R13" s="31">
        <v>0</v>
      </c>
      <c r="S13" s="31">
        <v>0</v>
      </c>
      <c r="T13" s="31">
        <v>0</v>
      </c>
      <c r="U13" s="31">
        <v>0</v>
      </c>
      <c r="V13" s="31">
        <v>0</v>
      </c>
      <c r="X13" s="16">
        <v>103.81</v>
      </c>
      <c r="Y13" s="16">
        <v>103.81</v>
      </c>
      <c r="Z13" s="16">
        <v>103.81</v>
      </c>
      <c r="AA13" s="16">
        <v>103.81</v>
      </c>
      <c r="AB13" s="16">
        <v>103.81</v>
      </c>
      <c r="AC13" s="16">
        <v>103.81</v>
      </c>
      <c r="AD13" s="16">
        <v>103.81</v>
      </c>
      <c r="AE13" s="16">
        <v>0</v>
      </c>
      <c r="AF13" s="16">
        <v>0</v>
      </c>
      <c r="AG13" s="16">
        <v>0</v>
      </c>
      <c r="AH13" s="16">
        <v>0</v>
      </c>
      <c r="AI13" s="16">
        <v>0</v>
      </c>
      <c r="AK13" s="18"/>
    </row>
    <row r="14" spans="1:37" x14ac:dyDescent="0.4">
      <c r="A14" s="12" t="s">
        <v>39</v>
      </c>
      <c r="B14" s="13" t="s">
        <v>32</v>
      </c>
      <c r="C14" s="14"/>
      <c r="D14" s="15" t="s">
        <v>40</v>
      </c>
      <c r="E14" s="32" t="s">
        <v>46</v>
      </c>
      <c r="F14" s="33" t="s">
        <v>28</v>
      </c>
      <c r="G14" s="31">
        <v>100.99</v>
      </c>
      <c r="H14" s="34">
        <v>1</v>
      </c>
      <c r="I14" s="35">
        <v>41487</v>
      </c>
      <c r="J14" s="36">
        <v>45138</v>
      </c>
      <c r="K14" s="31">
        <v>100.99</v>
      </c>
      <c r="L14" s="31">
        <v>100.99</v>
      </c>
      <c r="M14" s="31">
        <v>100.99</v>
      </c>
      <c r="N14" s="31">
        <v>100.99</v>
      </c>
      <c r="O14" s="31">
        <v>100.99</v>
      </c>
      <c r="P14" s="31">
        <v>100.99</v>
      </c>
      <c r="Q14" s="31">
        <v>100.99</v>
      </c>
      <c r="R14" s="31">
        <v>0</v>
      </c>
      <c r="S14" s="31">
        <v>0</v>
      </c>
      <c r="T14" s="31">
        <v>0</v>
      </c>
      <c r="U14" s="31">
        <v>0</v>
      </c>
      <c r="V14" s="31">
        <v>0</v>
      </c>
      <c r="X14" s="16">
        <v>100.99</v>
      </c>
      <c r="Y14" s="16">
        <v>100.99</v>
      </c>
      <c r="Z14" s="16">
        <v>100.99</v>
      </c>
      <c r="AA14" s="16">
        <v>100.99</v>
      </c>
      <c r="AB14" s="16">
        <v>100.99</v>
      </c>
      <c r="AC14" s="16">
        <v>100.99</v>
      </c>
      <c r="AD14" s="16">
        <v>100.99</v>
      </c>
      <c r="AE14" s="16">
        <v>0</v>
      </c>
      <c r="AF14" s="16">
        <v>0</v>
      </c>
      <c r="AG14" s="16">
        <v>0</v>
      </c>
      <c r="AH14" s="16">
        <v>0</v>
      </c>
      <c r="AI14" s="16">
        <v>0</v>
      </c>
      <c r="AK14" s="18"/>
    </row>
    <row r="15" spans="1:37" x14ac:dyDescent="0.4">
      <c r="A15" s="12" t="s">
        <v>39</v>
      </c>
      <c r="B15" s="13" t="s">
        <v>32</v>
      </c>
      <c r="C15" s="14"/>
      <c r="D15" s="15" t="s">
        <v>40</v>
      </c>
      <c r="E15" s="32" t="s">
        <v>47</v>
      </c>
      <c r="F15" s="33" t="s">
        <v>28</v>
      </c>
      <c r="G15" s="31">
        <v>97.06</v>
      </c>
      <c r="H15" s="34">
        <v>1</v>
      </c>
      <c r="I15" s="35">
        <v>41487</v>
      </c>
      <c r="J15" s="36">
        <v>45138</v>
      </c>
      <c r="K15" s="31">
        <v>97.06</v>
      </c>
      <c r="L15" s="31">
        <v>97.06</v>
      </c>
      <c r="M15" s="31">
        <v>97.06</v>
      </c>
      <c r="N15" s="31">
        <v>97.06</v>
      </c>
      <c r="O15" s="31">
        <v>97.06</v>
      </c>
      <c r="P15" s="31">
        <v>97.06</v>
      </c>
      <c r="Q15" s="31">
        <v>97.06</v>
      </c>
      <c r="R15" s="31">
        <v>0</v>
      </c>
      <c r="S15" s="31">
        <v>0</v>
      </c>
      <c r="T15" s="31">
        <v>0</v>
      </c>
      <c r="U15" s="31">
        <v>0</v>
      </c>
      <c r="V15" s="31">
        <v>0</v>
      </c>
      <c r="X15" s="16">
        <v>97.06</v>
      </c>
      <c r="Y15" s="16">
        <v>97.06</v>
      </c>
      <c r="Z15" s="16">
        <v>97.06</v>
      </c>
      <c r="AA15" s="16">
        <v>97.06</v>
      </c>
      <c r="AB15" s="16">
        <v>97.06</v>
      </c>
      <c r="AC15" s="16">
        <v>97.06</v>
      </c>
      <c r="AD15" s="16">
        <v>97.06</v>
      </c>
      <c r="AE15" s="16">
        <v>0</v>
      </c>
      <c r="AF15" s="16">
        <v>0</v>
      </c>
      <c r="AG15" s="16">
        <v>0</v>
      </c>
      <c r="AH15" s="16">
        <v>0</v>
      </c>
      <c r="AI15" s="16">
        <v>0</v>
      </c>
      <c r="AK15" s="18"/>
    </row>
    <row r="16" spans="1:37" x14ac:dyDescent="0.4">
      <c r="A16" s="12" t="s">
        <v>39</v>
      </c>
      <c r="B16" s="13" t="s">
        <v>32</v>
      </c>
      <c r="C16" s="14"/>
      <c r="D16" s="15" t="s">
        <v>40</v>
      </c>
      <c r="E16" s="32" t="s">
        <v>48</v>
      </c>
      <c r="F16" s="33" t="s">
        <v>28</v>
      </c>
      <c r="G16" s="31">
        <v>101.8</v>
      </c>
      <c r="H16" s="34">
        <v>1</v>
      </c>
      <c r="I16" s="35">
        <v>41487</v>
      </c>
      <c r="J16" s="36">
        <v>45138</v>
      </c>
      <c r="K16" s="31">
        <v>101.8</v>
      </c>
      <c r="L16" s="31">
        <v>101.8</v>
      </c>
      <c r="M16" s="31">
        <v>101.8</v>
      </c>
      <c r="N16" s="31">
        <v>101.8</v>
      </c>
      <c r="O16" s="31">
        <v>101.8</v>
      </c>
      <c r="P16" s="31">
        <v>101.8</v>
      </c>
      <c r="Q16" s="31">
        <v>101.8</v>
      </c>
      <c r="R16" s="31">
        <v>0</v>
      </c>
      <c r="S16" s="31">
        <v>0</v>
      </c>
      <c r="T16" s="31">
        <v>0</v>
      </c>
      <c r="U16" s="31">
        <v>0</v>
      </c>
      <c r="V16" s="31">
        <v>0</v>
      </c>
      <c r="X16" s="16">
        <v>101.8</v>
      </c>
      <c r="Y16" s="16">
        <v>101.8</v>
      </c>
      <c r="Z16" s="16">
        <v>101.8</v>
      </c>
      <c r="AA16" s="16">
        <v>101.8</v>
      </c>
      <c r="AB16" s="16">
        <v>101.8</v>
      </c>
      <c r="AC16" s="16">
        <v>101.8</v>
      </c>
      <c r="AD16" s="16">
        <v>101.8</v>
      </c>
      <c r="AE16" s="16">
        <v>0</v>
      </c>
      <c r="AF16" s="16">
        <v>0</v>
      </c>
      <c r="AG16" s="16">
        <v>0</v>
      </c>
      <c r="AH16" s="16">
        <v>0</v>
      </c>
      <c r="AI16" s="16">
        <v>0</v>
      </c>
      <c r="AK16" s="18"/>
    </row>
    <row r="17" spans="1:37" x14ac:dyDescent="0.4">
      <c r="A17" s="12" t="s">
        <v>35</v>
      </c>
      <c r="B17" s="13" t="s">
        <v>32</v>
      </c>
      <c r="C17" s="14"/>
      <c r="D17" s="15" t="s">
        <v>52</v>
      </c>
      <c r="E17" s="32" t="s">
        <v>53</v>
      </c>
      <c r="F17" s="33" t="s">
        <v>28</v>
      </c>
      <c r="G17" s="31">
        <v>96.43</v>
      </c>
      <c r="H17" s="34">
        <v>1</v>
      </c>
      <c r="I17" s="35">
        <v>41426</v>
      </c>
      <c r="J17" s="36">
        <v>45077</v>
      </c>
      <c r="K17" s="31">
        <v>96.43</v>
      </c>
      <c r="L17" s="31">
        <v>96.43</v>
      </c>
      <c r="M17" s="31">
        <v>96.43</v>
      </c>
      <c r="N17" s="31">
        <v>96.43</v>
      </c>
      <c r="O17" s="31">
        <v>96.43</v>
      </c>
      <c r="P17" s="31">
        <v>0</v>
      </c>
      <c r="Q17" s="31">
        <v>0</v>
      </c>
      <c r="R17" s="31">
        <v>0</v>
      </c>
      <c r="S17" s="31">
        <v>0</v>
      </c>
      <c r="T17" s="31">
        <v>0</v>
      </c>
      <c r="U17" s="31">
        <v>0</v>
      </c>
      <c r="V17" s="31">
        <v>0</v>
      </c>
      <c r="X17" s="16">
        <v>96</v>
      </c>
      <c r="Y17" s="16">
        <v>96</v>
      </c>
      <c r="Z17" s="16">
        <v>96</v>
      </c>
      <c r="AA17" s="16">
        <v>96</v>
      </c>
      <c r="AB17" s="16">
        <v>96</v>
      </c>
      <c r="AC17" s="16">
        <v>0</v>
      </c>
      <c r="AD17" s="16">
        <v>0</v>
      </c>
      <c r="AE17" s="16">
        <v>0</v>
      </c>
      <c r="AF17" s="16">
        <v>0</v>
      </c>
      <c r="AG17" s="16">
        <v>0</v>
      </c>
      <c r="AH17" s="16">
        <v>0</v>
      </c>
      <c r="AI17" s="16">
        <v>0</v>
      </c>
      <c r="AK17" s="18"/>
    </row>
    <row r="18" spans="1:37" x14ac:dyDescent="0.4">
      <c r="A18" s="12" t="s">
        <v>35</v>
      </c>
      <c r="B18" s="13" t="s">
        <v>32</v>
      </c>
      <c r="C18" s="14"/>
      <c r="D18" s="15" t="s">
        <v>52</v>
      </c>
      <c r="E18" s="32" t="s">
        <v>54</v>
      </c>
      <c r="F18" s="33" t="s">
        <v>28</v>
      </c>
      <c r="G18" s="31">
        <v>96.91</v>
      </c>
      <c r="H18" s="34">
        <v>1</v>
      </c>
      <c r="I18" s="35">
        <v>41426</v>
      </c>
      <c r="J18" s="36">
        <v>45077</v>
      </c>
      <c r="K18" s="31">
        <v>96.91</v>
      </c>
      <c r="L18" s="31">
        <v>96.91</v>
      </c>
      <c r="M18" s="31">
        <v>96.91</v>
      </c>
      <c r="N18" s="31">
        <v>96.91</v>
      </c>
      <c r="O18" s="31">
        <v>96.91</v>
      </c>
      <c r="P18" s="31">
        <v>0</v>
      </c>
      <c r="Q18" s="31">
        <v>0</v>
      </c>
      <c r="R18" s="31">
        <v>0</v>
      </c>
      <c r="S18" s="31">
        <v>0</v>
      </c>
      <c r="T18" s="31">
        <v>0</v>
      </c>
      <c r="U18" s="31">
        <v>0</v>
      </c>
      <c r="V18" s="31">
        <v>0</v>
      </c>
      <c r="X18" s="16">
        <v>96</v>
      </c>
      <c r="Y18" s="16">
        <v>96</v>
      </c>
      <c r="Z18" s="16">
        <v>96</v>
      </c>
      <c r="AA18" s="16">
        <v>96</v>
      </c>
      <c r="AB18" s="16">
        <v>96</v>
      </c>
      <c r="AC18" s="16">
        <v>0</v>
      </c>
      <c r="AD18" s="16">
        <v>0</v>
      </c>
      <c r="AE18" s="16">
        <v>0</v>
      </c>
      <c r="AF18" s="16">
        <v>0</v>
      </c>
      <c r="AG18" s="16">
        <v>0</v>
      </c>
      <c r="AH18" s="16">
        <v>0</v>
      </c>
      <c r="AI18" s="16">
        <v>0</v>
      </c>
      <c r="AK18" s="18"/>
    </row>
    <row r="19" spans="1:37" x14ac:dyDescent="0.4">
      <c r="A19" s="12" t="s">
        <v>35</v>
      </c>
      <c r="B19" s="13" t="s">
        <v>32</v>
      </c>
      <c r="C19" s="14"/>
      <c r="D19" s="15" t="s">
        <v>52</v>
      </c>
      <c r="E19" s="32" t="s">
        <v>55</v>
      </c>
      <c r="F19" s="33" t="s">
        <v>28</v>
      </c>
      <c r="G19" s="31">
        <v>96.65</v>
      </c>
      <c r="H19" s="34">
        <v>1</v>
      </c>
      <c r="I19" s="35">
        <v>41426</v>
      </c>
      <c r="J19" s="36">
        <v>45077</v>
      </c>
      <c r="K19" s="31">
        <v>96.65</v>
      </c>
      <c r="L19" s="31">
        <v>96.65</v>
      </c>
      <c r="M19" s="31">
        <v>96.65</v>
      </c>
      <c r="N19" s="31">
        <v>96.65</v>
      </c>
      <c r="O19" s="31">
        <v>96.65</v>
      </c>
      <c r="P19" s="31">
        <v>0</v>
      </c>
      <c r="Q19" s="31">
        <v>0</v>
      </c>
      <c r="R19" s="31">
        <v>0</v>
      </c>
      <c r="S19" s="31">
        <v>0</v>
      </c>
      <c r="T19" s="31">
        <v>0</v>
      </c>
      <c r="U19" s="31">
        <v>0</v>
      </c>
      <c r="V19" s="31">
        <v>0</v>
      </c>
      <c r="X19" s="16">
        <v>96</v>
      </c>
      <c r="Y19" s="16">
        <v>96</v>
      </c>
      <c r="Z19" s="16">
        <v>96</v>
      </c>
      <c r="AA19" s="16">
        <v>96</v>
      </c>
      <c r="AB19" s="16">
        <v>96</v>
      </c>
      <c r="AC19" s="16">
        <v>0</v>
      </c>
      <c r="AD19" s="16">
        <v>0</v>
      </c>
      <c r="AE19" s="16">
        <v>0</v>
      </c>
      <c r="AF19" s="16">
        <v>0</v>
      </c>
      <c r="AG19" s="16">
        <v>0</v>
      </c>
      <c r="AH19" s="16">
        <v>0</v>
      </c>
      <c r="AI19" s="16">
        <v>0</v>
      </c>
      <c r="AK19" s="18"/>
    </row>
    <row r="20" spans="1:37" x14ac:dyDescent="0.4">
      <c r="A20" s="12" t="s">
        <v>35</v>
      </c>
      <c r="B20" s="13" t="s">
        <v>32</v>
      </c>
      <c r="C20" s="14"/>
      <c r="D20" s="15" t="s">
        <v>52</v>
      </c>
      <c r="E20" s="32" t="s">
        <v>56</v>
      </c>
      <c r="F20" s="33" t="s">
        <v>28</v>
      </c>
      <c r="G20" s="31">
        <v>96.49</v>
      </c>
      <c r="H20" s="34">
        <v>1</v>
      </c>
      <c r="I20" s="35">
        <v>41426</v>
      </c>
      <c r="J20" s="36">
        <v>45077</v>
      </c>
      <c r="K20" s="31">
        <v>96.49</v>
      </c>
      <c r="L20" s="31">
        <v>96.49</v>
      </c>
      <c r="M20" s="31">
        <v>96.49</v>
      </c>
      <c r="N20" s="31">
        <v>96.49</v>
      </c>
      <c r="O20" s="31">
        <v>96.49</v>
      </c>
      <c r="P20" s="31">
        <v>0</v>
      </c>
      <c r="Q20" s="31">
        <v>0</v>
      </c>
      <c r="R20" s="31">
        <v>0</v>
      </c>
      <c r="S20" s="31">
        <v>0</v>
      </c>
      <c r="T20" s="31">
        <v>0</v>
      </c>
      <c r="U20" s="31">
        <v>0</v>
      </c>
      <c r="V20" s="31">
        <v>0</v>
      </c>
      <c r="X20" s="16">
        <v>96</v>
      </c>
      <c r="Y20" s="16">
        <v>96</v>
      </c>
      <c r="Z20" s="16">
        <v>96</v>
      </c>
      <c r="AA20" s="16">
        <v>96</v>
      </c>
      <c r="AB20" s="16">
        <v>96</v>
      </c>
      <c r="AC20" s="16">
        <v>0</v>
      </c>
      <c r="AD20" s="16">
        <v>0</v>
      </c>
      <c r="AE20" s="16">
        <v>0</v>
      </c>
      <c r="AF20" s="16">
        <v>0</v>
      </c>
      <c r="AG20" s="16">
        <v>0</v>
      </c>
      <c r="AH20" s="16">
        <v>0</v>
      </c>
      <c r="AI20" s="16">
        <v>0</v>
      </c>
      <c r="AK20" s="18"/>
    </row>
    <row r="21" spans="1:37" x14ac:dyDescent="0.4">
      <c r="A21" s="12" t="s">
        <v>35</v>
      </c>
      <c r="B21" s="13" t="s">
        <v>32</v>
      </c>
      <c r="C21" s="14"/>
      <c r="D21" s="15" t="s">
        <v>52</v>
      </c>
      <c r="E21" s="32" t="s">
        <v>57</v>
      </c>
      <c r="F21" s="33" t="s">
        <v>28</v>
      </c>
      <c r="G21" s="31">
        <v>96.65</v>
      </c>
      <c r="H21" s="34">
        <v>1</v>
      </c>
      <c r="I21" s="35">
        <v>41426</v>
      </c>
      <c r="J21" s="36">
        <v>45077</v>
      </c>
      <c r="K21" s="31">
        <v>96.65</v>
      </c>
      <c r="L21" s="31">
        <v>96.65</v>
      </c>
      <c r="M21" s="31">
        <v>96.65</v>
      </c>
      <c r="N21" s="31">
        <v>96.65</v>
      </c>
      <c r="O21" s="31">
        <v>96.65</v>
      </c>
      <c r="P21" s="31">
        <v>0</v>
      </c>
      <c r="Q21" s="31">
        <v>0</v>
      </c>
      <c r="R21" s="31">
        <v>0</v>
      </c>
      <c r="S21" s="31">
        <v>0</v>
      </c>
      <c r="T21" s="31">
        <v>0</v>
      </c>
      <c r="U21" s="31">
        <v>0</v>
      </c>
      <c r="V21" s="31">
        <v>0</v>
      </c>
      <c r="X21" s="16">
        <v>96.65</v>
      </c>
      <c r="Y21" s="16">
        <v>96.65</v>
      </c>
      <c r="Z21" s="16">
        <v>96.65</v>
      </c>
      <c r="AA21" s="16">
        <v>96.65</v>
      </c>
      <c r="AB21" s="16">
        <v>96.65</v>
      </c>
      <c r="AC21" s="16">
        <v>0</v>
      </c>
      <c r="AD21" s="16">
        <v>0</v>
      </c>
      <c r="AE21" s="16">
        <v>0</v>
      </c>
      <c r="AF21" s="16">
        <v>0</v>
      </c>
      <c r="AG21" s="16">
        <v>0</v>
      </c>
      <c r="AH21" s="16">
        <v>0</v>
      </c>
      <c r="AI21" s="16">
        <v>0</v>
      </c>
      <c r="AK21" s="18"/>
    </row>
    <row r="22" spans="1:37" x14ac:dyDescent="0.4">
      <c r="A22" s="12" t="s">
        <v>58</v>
      </c>
      <c r="B22" s="13" t="s">
        <v>25</v>
      </c>
      <c r="C22" s="14"/>
      <c r="D22" s="15" t="s">
        <v>59</v>
      </c>
      <c r="E22" s="32" t="s">
        <v>60</v>
      </c>
      <c r="F22" s="33" t="s">
        <v>28</v>
      </c>
      <c r="G22" s="31">
        <v>47</v>
      </c>
      <c r="H22" s="34">
        <v>1</v>
      </c>
      <c r="I22" s="35">
        <v>39282</v>
      </c>
      <c r="J22" s="36" t="s">
        <v>61</v>
      </c>
      <c r="K22" s="31">
        <v>47</v>
      </c>
      <c r="L22" s="31">
        <v>47</v>
      </c>
      <c r="M22" s="31">
        <v>47</v>
      </c>
      <c r="N22" s="31">
        <v>47</v>
      </c>
      <c r="O22" s="31">
        <v>47</v>
      </c>
      <c r="P22" s="31">
        <v>47</v>
      </c>
      <c r="Q22" s="31">
        <v>47</v>
      </c>
      <c r="R22" s="31">
        <v>47</v>
      </c>
      <c r="S22" s="31">
        <v>47</v>
      </c>
      <c r="T22" s="31">
        <v>47</v>
      </c>
      <c r="U22" s="31">
        <v>47</v>
      </c>
      <c r="V22" s="31">
        <v>47</v>
      </c>
      <c r="X22" s="16">
        <v>47</v>
      </c>
      <c r="Y22" s="16">
        <v>47</v>
      </c>
      <c r="Z22" s="16">
        <v>47</v>
      </c>
      <c r="AA22" s="16">
        <v>47</v>
      </c>
      <c r="AB22" s="16">
        <v>47</v>
      </c>
      <c r="AC22" s="16">
        <v>47</v>
      </c>
      <c r="AD22" s="16">
        <v>47</v>
      </c>
      <c r="AE22" s="16">
        <v>47</v>
      </c>
      <c r="AF22" s="16">
        <v>47</v>
      </c>
      <c r="AG22" s="16">
        <v>47</v>
      </c>
      <c r="AH22" s="16">
        <v>47</v>
      </c>
      <c r="AI22" s="16">
        <v>47</v>
      </c>
      <c r="AK22" s="18"/>
    </row>
    <row r="23" spans="1:37" x14ac:dyDescent="0.4">
      <c r="A23" s="12" t="s">
        <v>58</v>
      </c>
      <c r="B23" s="13" t="s">
        <v>25</v>
      </c>
      <c r="C23" s="14"/>
      <c r="D23" s="15" t="s">
        <v>62</v>
      </c>
      <c r="E23" s="32" t="s">
        <v>63</v>
      </c>
      <c r="F23" s="33" t="s">
        <v>28</v>
      </c>
      <c r="G23" s="31">
        <v>47.11</v>
      </c>
      <c r="H23" s="34">
        <v>1</v>
      </c>
      <c r="I23" s="35">
        <v>39283</v>
      </c>
      <c r="J23" s="36" t="s">
        <v>61</v>
      </c>
      <c r="K23" s="122">
        <v>47.11</v>
      </c>
      <c r="L23" s="122">
        <v>47.11</v>
      </c>
      <c r="M23" s="122">
        <v>47.11</v>
      </c>
      <c r="N23" s="122">
        <v>47.11</v>
      </c>
      <c r="O23" s="122">
        <v>47.11</v>
      </c>
      <c r="P23" s="122">
        <v>47.11</v>
      </c>
      <c r="Q23" s="122">
        <v>47.11</v>
      </c>
      <c r="R23" s="122">
        <v>47.11</v>
      </c>
      <c r="S23" s="122">
        <v>47.11</v>
      </c>
      <c r="T23" s="122">
        <v>47.11</v>
      </c>
      <c r="U23" s="122">
        <v>47.11</v>
      </c>
      <c r="V23" s="122">
        <v>47.11</v>
      </c>
      <c r="W23" s="127"/>
      <c r="X23" s="122">
        <v>47.11</v>
      </c>
      <c r="Y23" s="122">
        <v>47.11</v>
      </c>
      <c r="Z23" s="122">
        <v>47.11</v>
      </c>
      <c r="AA23" s="122">
        <v>47.11</v>
      </c>
      <c r="AB23" s="122">
        <v>47.11</v>
      </c>
      <c r="AC23" s="122">
        <v>47.11</v>
      </c>
      <c r="AD23" s="122">
        <v>47.11</v>
      </c>
      <c r="AE23" s="122">
        <v>47.11</v>
      </c>
      <c r="AF23" s="122">
        <v>47.11</v>
      </c>
      <c r="AG23" s="122">
        <v>47.11</v>
      </c>
      <c r="AH23" s="122">
        <v>47.11</v>
      </c>
      <c r="AI23" s="122">
        <v>47.11</v>
      </c>
      <c r="AK23" s="18"/>
    </row>
    <row r="24" spans="1:37" x14ac:dyDescent="0.4">
      <c r="A24" s="12" t="s">
        <v>58</v>
      </c>
      <c r="B24" s="13" t="s">
        <v>25</v>
      </c>
      <c r="C24" s="14"/>
      <c r="D24" s="15" t="s">
        <v>64</v>
      </c>
      <c r="E24" s="32" t="s">
        <v>65</v>
      </c>
      <c r="F24" s="33" t="s">
        <v>28</v>
      </c>
      <c r="G24" s="31">
        <v>47.39</v>
      </c>
      <c r="H24" s="34">
        <v>1</v>
      </c>
      <c r="I24" s="35">
        <v>39280</v>
      </c>
      <c r="J24" s="36" t="s">
        <v>61</v>
      </c>
      <c r="K24" s="122">
        <v>47.39</v>
      </c>
      <c r="L24" s="122">
        <v>47.39</v>
      </c>
      <c r="M24" s="122">
        <v>47.39</v>
      </c>
      <c r="N24" s="122">
        <v>47.39</v>
      </c>
      <c r="O24" s="122">
        <v>47.39</v>
      </c>
      <c r="P24" s="122">
        <v>47.39</v>
      </c>
      <c r="Q24" s="122">
        <v>47.39</v>
      </c>
      <c r="R24" s="122">
        <v>47.39</v>
      </c>
      <c r="S24" s="122">
        <v>47.39</v>
      </c>
      <c r="T24" s="122">
        <v>47.39</v>
      </c>
      <c r="U24" s="122">
        <v>47.39</v>
      </c>
      <c r="V24" s="122">
        <v>47.39</v>
      </c>
      <c r="W24" s="127"/>
      <c r="X24" s="122">
        <v>47.39</v>
      </c>
      <c r="Y24" s="122">
        <v>47.39</v>
      </c>
      <c r="Z24" s="122">
        <v>47.39</v>
      </c>
      <c r="AA24" s="122">
        <v>47.39</v>
      </c>
      <c r="AB24" s="122">
        <v>47.39</v>
      </c>
      <c r="AC24" s="122">
        <v>47.39</v>
      </c>
      <c r="AD24" s="122">
        <v>47.39</v>
      </c>
      <c r="AE24" s="122">
        <v>47.39</v>
      </c>
      <c r="AF24" s="122">
        <v>47.39</v>
      </c>
      <c r="AG24" s="122">
        <v>47.39</v>
      </c>
      <c r="AH24" s="122">
        <v>47.39</v>
      </c>
      <c r="AI24" s="122">
        <v>47.39</v>
      </c>
      <c r="AK24" s="18"/>
    </row>
    <row r="25" spans="1:37" x14ac:dyDescent="0.4">
      <c r="A25" s="12" t="s">
        <v>66</v>
      </c>
      <c r="B25" s="13" t="s">
        <v>25</v>
      </c>
      <c r="C25" s="14"/>
      <c r="D25" s="15" t="s">
        <v>67</v>
      </c>
      <c r="E25" s="32" t="s">
        <v>68</v>
      </c>
      <c r="F25" s="33" t="s">
        <v>51</v>
      </c>
      <c r="G25" s="31">
        <v>47.2</v>
      </c>
      <c r="H25" s="34">
        <v>1</v>
      </c>
      <c r="I25" s="35">
        <v>40026</v>
      </c>
      <c r="J25" s="36" t="s">
        <v>61</v>
      </c>
      <c r="K25" s="31">
        <v>47.2</v>
      </c>
      <c r="L25" s="31">
        <v>47.2</v>
      </c>
      <c r="M25" s="31">
        <v>47.2</v>
      </c>
      <c r="N25" s="31">
        <v>47.2</v>
      </c>
      <c r="O25" s="31">
        <v>47.2</v>
      </c>
      <c r="P25" s="31">
        <v>47.2</v>
      </c>
      <c r="Q25" s="31">
        <v>47.2</v>
      </c>
      <c r="R25" s="31">
        <v>47.2</v>
      </c>
      <c r="S25" s="31">
        <v>47.2</v>
      </c>
      <c r="T25" s="31">
        <v>47.2</v>
      </c>
      <c r="U25" s="31">
        <v>47.2</v>
      </c>
      <c r="V25" s="31">
        <v>47.2</v>
      </c>
      <c r="X25" s="16">
        <v>47.2</v>
      </c>
      <c r="Y25" s="16">
        <v>47.2</v>
      </c>
      <c r="Z25" s="16">
        <v>47.2</v>
      </c>
      <c r="AA25" s="16">
        <v>47.2</v>
      </c>
      <c r="AB25" s="16">
        <v>47.2</v>
      </c>
      <c r="AC25" s="16">
        <v>47.2</v>
      </c>
      <c r="AD25" s="16">
        <v>47.2</v>
      </c>
      <c r="AE25" s="16">
        <v>47.2</v>
      </c>
      <c r="AF25" s="16">
        <v>47.2</v>
      </c>
      <c r="AG25" s="16">
        <v>47.2</v>
      </c>
      <c r="AH25" s="16">
        <v>47.2</v>
      </c>
      <c r="AI25" s="16">
        <v>47.2</v>
      </c>
      <c r="AK25" s="18"/>
    </row>
    <row r="26" spans="1:37" x14ac:dyDescent="0.4">
      <c r="A26" s="12" t="s">
        <v>58</v>
      </c>
      <c r="B26" s="13" t="s">
        <v>25</v>
      </c>
      <c r="C26" s="14"/>
      <c r="D26" s="15" t="s">
        <v>69</v>
      </c>
      <c r="E26" s="32" t="s">
        <v>70</v>
      </c>
      <c r="F26" s="33" t="s">
        <v>28</v>
      </c>
      <c r="G26" s="31">
        <v>46</v>
      </c>
      <c r="H26" s="34">
        <v>1</v>
      </c>
      <c r="I26" s="35">
        <v>39282</v>
      </c>
      <c r="J26" s="36" t="s">
        <v>61</v>
      </c>
      <c r="K26" s="31">
        <v>46</v>
      </c>
      <c r="L26" s="31">
        <v>46</v>
      </c>
      <c r="M26" s="31">
        <v>46</v>
      </c>
      <c r="N26" s="31">
        <v>46</v>
      </c>
      <c r="O26" s="31">
        <v>46</v>
      </c>
      <c r="P26" s="31">
        <v>46</v>
      </c>
      <c r="Q26" s="31">
        <v>46</v>
      </c>
      <c r="R26" s="31">
        <v>46</v>
      </c>
      <c r="S26" s="31">
        <v>46</v>
      </c>
      <c r="T26" s="31">
        <v>46</v>
      </c>
      <c r="U26" s="31">
        <v>46</v>
      </c>
      <c r="V26" s="31">
        <v>46</v>
      </c>
      <c r="X26" s="16">
        <v>46</v>
      </c>
      <c r="Y26" s="16">
        <v>46</v>
      </c>
      <c r="Z26" s="16">
        <v>46</v>
      </c>
      <c r="AA26" s="16">
        <v>46</v>
      </c>
      <c r="AB26" s="16">
        <v>46</v>
      </c>
      <c r="AC26" s="16">
        <v>46</v>
      </c>
      <c r="AD26" s="16">
        <v>46</v>
      </c>
      <c r="AE26" s="16">
        <v>46</v>
      </c>
      <c r="AF26" s="16">
        <v>46</v>
      </c>
      <c r="AG26" s="16">
        <v>46</v>
      </c>
      <c r="AH26" s="16">
        <v>46</v>
      </c>
      <c r="AI26" s="16">
        <v>46</v>
      </c>
      <c r="AK26" s="18"/>
    </row>
    <row r="27" spans="1:37" x14ac:dyDescent="0.4">
      <c r="A27" s="12" t="s">
        <v>71</v>
      </c>
      <c r="B27" s="13" t="s">
        <v>25</v>
      </c>
      <c r="C27" s="14"/>
      <c r="D27" s="15" t="s">
        <v>72</v>
      </c>
      <c r="E27" s="32" t="s">
        <v>73</v>
      </c>
      <c r="F27" s="33" t="s">
        <v>28</v>
      </c>
      <c r="G27" s="31">
        <v>10</v>
      </c>
      <c r="H27" s="123">
        <v>1</v>
      </c>
      <c r="I27" s="35">
        <v>42917</v>
      </c>
      <c r="J27" s="36">
        <v>46568</v>
      </c>
      <c r="K27" s="31">
        <v>10</v>
      </c>
      <c r="L27" s="31">
        <v>10</v>
      </c>
      <c r="M27" s="31">
        <v>10</v>
      </c>
      <c r="N27" s="31">
        <v>10</v>
      </c>
      <c r="O27" s="31">
        <v>10</v>
      </c>
      <c r="P27" s="31">
        <v>10</v>
      </c>
      <c r="Q27" s="31">
        <v>10</v>
      </c>
      <c r="R27" s="31">
        <v>10</v>
      </c>
      <c r="S27" s="31">
        <v>10</v>
      </c>
      <c r="T27" s="31">
        <v>10</v>
      </c>
      <c r="U27" s="31">
        <v>10</v>
      </c>
      <c r="V27" s="31">
        <v>10</v>
      </c>
      <c r="X27" s="122">
        <v>10</v>
      </c>
      <c r="Y27" s="122">
        <v>10</v>
      </c>
      <c r="Z27" s="122">
        <v>10</v>
      </c>
      <c r="AA27" s="122">
        <v>10</v>
      </c>
      <c r="AB27" s="122">
        <v>10</v>
      </c>
      <c r="AC27" s="122">
        <v>10</v>
      </c>
      <c r="AD27" s="122">
        <v>10</v>
      </c>
      <c r="AE27" s="122">
        <v>10</v>
      </c>
      <c r="AF27" s="122">
        <v>10</v>
      </c>
      <c r="AG27" s="122">
        <v>10</v>
      </c>
      <c r="AH27" s="122">
        <v>10</v>
      </c>
      <c r="AI27" s="122">
        <v>10</v>
      </c>
      <c r="AK27" s="18"/>
    </row>
    <row r="28" spans="1:37" x14ac:dyDescent="0.4">
      <c r="A28" s="12" t="s">
        <v>71</v>
      </c>
      <c r="B28" s="13" t="s">
        <v>25</v>
      </c>
      <c r="C28" s="14"/>
      <c r="D28" s="15" t="s">
        <v>74</v>
      </c>
      <c r="E28" s="32" t="s">
        <v>75</v>
      </c>
      <c r="F28" s="33" t="s">
        <v>28</v>
      </c>
      <c r="G28" s="31">
        <v>10</v>
      </c>
      <c r="H28" s="123">
        <v>1</v>
      </c>
      <c r="I28" s="35">
        <v>42917</v>
      </c>
      <c r="J28" s="36">
        <v>46568</v>
      </c>
      <c r="K28" s="31">
        <v>10</v>
      </c>
      <c r="L28" s="31">
        <v>10</v>
      </c>
      <c r="M28" s="31">
        <v>10</v>
      </c>
      <c r="N28" s="31">
        <v>10</v>
      </c>
      <c r="O28" s="31">
        <v>10</v>
      </c>
      <c r="P28" s="31">
        <v>10</v>
      </c>
      <c r="Q28" s="31">
        <v>10</v>
      </c>
      <c r="R28" s="31">
        <v>10</v>
      </c>
      <c r="S28" s="31">
        <v>10</v>
      </c>
      <c r="T28" s="31">
        <v>10</v>
      </c>
      <c r="U28" s="31">
        <v>10</v>
      </c>
      <c r="V28" s="31">
        <v>10</v>
      </c>
      <c r="X28" s="122">
        <v>10</v>
      </c>
      <c r="Y28" s="122">
        <v>10</v>
      </c>
      <c r="Z28" s="122">
        <v>10</v>
      </c>
      <c r="AA28" s="122">
        <v>10</v>
      </c>
      <c r="AB28" s="122">
        <v>10</v>
      </c>
      <c r="AC28" s="122">
        <v>10</v>
      </c>
      <c r="AD28" s="122">
        <v>10</v>
      </c>
      <c r="AE28" s="122">
        <v>10</v>
      </c>
      <c r="AF28" s="122">
        <v>10</v>
      </c>
      <c r="AG28" s="122">
        <v>10</v>
      </c>
      <c r="AH28" s="122">
        <v>10</v>
      </c>
      <c r="AI28" s="122">
        <v>10</v>
      </c>
      <c r="AK28" s="18"/>
    </row>
    <row r="29" spans="1:37" ht="14.25" x14ac:dyDescent="0.45">
      <c r="A29" s="12" t="s">
        <v>80</v>
      </c>
      <c r="B29" s="13" t="s">
        <v>25</v>
      </c>
      <c r="C29" s="14"/>
      <c r="D29" s="21" t="s">
        <v>81</v>
      </c>
      <c r="E29" s="37" t="s">
        <v>82</v>
      </c>
      <c r="F29" s="33" t="s">
        <v>28</v>
      </c>
      <c r="G29" s="122">
        <v>4.0199999999999996</v>
      </c>
      <c r="H29" s="34" t="s">
        <v>79</v>
      </c>
      <c r="I29" s="35">
        <v>32140</v>
      </c>
      <c r="J29" s="36">
        <v>46265.999988425923</v>
      </c>
      <c r="K29" s="122">
        <v>8.24</v>
      </c>
      <c r="L29" s="122">
        <v>4.37</v>
      </c>
      <c r="M29" s="122">
        <v>6.75</v>
      </c>
      <c r="N29" s="122">
        <v>13.66</v>
      </c>
      <c r="O29" s="122">
        <v>5.52</v>
      </c>
      <c r="P29" s="122">
        <v>6.54</v>
      </c>
      <c r="Q29" s="122">
        <v>6.62</v>
      </c>
      <c r="R29" s="122">
        <v>4.0199999999999996</v>
      </c>
      <c r="S29" s="122">
        <v>6.66</v>
      </c>
      <c r="T29" s="122">
        <v>8.2899999999999991</v>
      </c>
      <c r="U29" s="122">
        <v>3.91</v>
      </c>
      <c r="V29" s="122">
        <v>4.47</v>
      </c>
      <c r="X29" s="16" t="s">
        <v>79</v>
      </c>
      <c r="Y29" s="16" t="s">
        <v>79</v>
      </c>
      <c r="Z29" s="16" t="s">
        <v>79</v>
      </c>
      <c r="AA29" s="16" t="s">
        <v>79</v>
      </c>
      <c r="AB29" s="16" t="s">
        <v>79</v>
      </c>
      <c r="AC29" s="16" t="s">
        <v>79</v>
      </c>
      <c r="AD29" s="16" t="s">
        <v>79</v>
      </c>
      <c r="AE29" s="16" t="s">
        <v>79</v>
      </c>
      <c r="AF29" s="16" t="s">
        <v>79</v>
      </c>
      <c r="AG29" s="16" t="s">
        <v>79</v>
      </c>
      <c r="AH29" s="16" t="s">
        <v>79</v>
      </c>
      <c r="AI29" s="16" t="s">
        <v>79</v>
      </c>
      <c r="AK29" s="18"/>
    </row>
    <row r="30" spans="1:37" x14ac:dyDescent="0.4">
      <c r="A30" s="12" t="s">
        <v>83</v>
      </c>
      <c r="B30" s="13" t="s">
        <v>25</v>
      </c>
      <c r="C30" s="14"/>
      <c r="D30" s="20" t="s">
        <v>92</v>
      </c>
      <c r="E30" s="37" t="s">
        <v>93</v>
      </c>
      <c r="F30" s="33" t="s">
        <v>51</v>
      </c>
      <c r="G30" s="122">
        <v>0</v>
      </c>
      <c r="H30" s="34" t="s">
        <v>79</v>
      </c>
      <c r="I30" s="35">
        <v>42461</v>
      </c>
      <c r="J30" s="36">
        <v>45015</v>
      </c>
      <c r="K30" s="122">
        <v>19.38</v>
      </c>
      <c r="L30" s="122">
        <v>19.41</v>
      </c>
      <c r="M30" s="122">
        <v>17.690000000000001</v>
      </c>
      <c r="N30" s="31">
        <v>0</v>
      </c>
      <c r="O30" s="31">
        <v>0</v>
      </c>
      <c r="P30" s="31">
        <v>0</v>
      </c>
      <c r="Q30" s="31">
        <v>0</v>
      </c>
      <c r="R30" s="31">
        <v>0</v>
      </c>
      <c r="S30" s="31">
        <v>0</v>
      </c>
      <c r="T30" s="31">
        <v>0</v>
      </c>
      <c r="U30" s="31">
        <v>0</v>
      </c>
      <c r="V30" s="31">
        <v>0</v>
      </c>
      <c r="X30" s="16" t="s">
        <v>79</v>
      </c>
      <c r="Y30" s="16" t="s">
        <v>79</v>
      </c>
      <c r="Z30" s="16" t="s">
        <v>79</v>
      </c>
      <c r="AA30" s="16" t="s">
        <v>79</v>
      </c>
      <c r="AB30" s="16" t="s">
        <v>79</v>
      </c>
      <c r="AC30" s="16" t="s">
        <v>79</v>
      </c>
      <c r="AD30" s="16" t="s">
        <v>79</v>
      </c>
      <c r="AE30" s="16" t="s">
        <v>79</v>
      </c>
      <c r="AF30" s="16" t="s">
        <v>79</v>
      </c>
      <c r="AG30" s="16" t="s">
        <v>79</v>
      </c>
      <c r="AH30" s="16" t="s">
        <v>79</v>
      </c>
      <c r="AI30" s="16" t="s">
        <v>79</v>
      </c>
      <c r="AK30" s="18"/>
    </row>
    <row r="31" spans="1:37" x14ac:dyDescent="0.4">
      <c r="A31" s="24" t="s">
        <v>99</v>
      </c>
      <c r="B31" s="11" t="s">
        <v>25</v>
      </c>
      <c r="C31" s="14" t="s">
        <v>100</v>
      </c>
      <c r="D31" s="11" t="s">
        <v>101</v>
      </c>
      <c r="E31" s="37" t="s">
        <v>102</v>
      </c>
      <c r="F31" s="33" t="s">
        <v>28</v>
      </c>
      <c r="G31" s="31">
        <v>650</v>
      </c>
      <c r="H31" s="34">
        <v>1</v>
      </c>
      <c r="I31" s="35">
        <v>43983</v>
      </c>
      <c r="J31" s="36">
        <v>51287</v>
      </c>
      <c r="K31" s="31">
        <v>650</v>
      </c>
      <c r="L31" s="31">
        <v>650</v>
      </c>
      <c r="M31" s="31">
        <v>650</v>
      </c>
      <c r="N31" s="31">
        <v>650</v>
      </c>
      <c r="O31" s="31">
        <v>650</v>
      </c>
      <c r="P31" s="31">
        <v>650</v>
      </c>
      <c r="Q31" s="31">
        <v>650</v>
      </c>
      <c r="R31" s="31">
        <v>650</v>
      </c>
      <c r="S31" s="31">
        <v>650</v>
      </c>
      <c r="T31" s="31">
        <v>650</v>
      </c>
      <c r="U31" s="31">
        <v>650</v>
      </c>
      <c r="V31" s="31">
        <v>650</v>
      </c>
      <c r="X31" s="16">
        <v>509</v>
      </c>
      <c r="Y31" s="16">
        <v>509</v>
      </c>
      <c r="Z31" s="16">
        <v>509</v>
      </c>
      <c r="AA31" s="16">
        <v>509</v>
      </c>
      <c r="AB31" s="16">
        <v>509</v>
      </c>
      <c r="AC31" s="16">
        <v>509</v>
      </c>
      <c r="AD31" s="16">
        <v>509</v>
      </c>
      <c r="AE31" s="16">
        <v>509</v>
      </c>
      <c r="AF31" s="16">
        <v>509</v>
      </c>
      <c r="AG31" s="16">
        <v>509</v>
      </c>
      <c r="AH31" s="16">
        <v>509</v>
      </c>
      <c r="AI31" s="16">
        <v>509</v>
      </c>
      <c r="AK31" s="18"/>
    </row>
    <row r="32" spans="1:37" x14ac:dyDescent="0.4">
      <c r="A32" s="24" t="s">
        <v>99</v>
      </c>
      <c r="B32" s="11" t="s">
        <v>25</v>
      </c>
      <c r="C32" s="14" t="s">
        <v>100</v>
      </c>
      <c r="D32" s="11" t="s">
        <v>103</v>
      </c>
      <c r="E32" s="37" t="s">
        <v>104</v>
      </c>
      <c r="F32" s="33" t="s">
        <v>28</v>
      </c>
      <c r="G32" s="31">
        <v>649</v>
      </c>
      <c r="H32" s="34">
        <v>1</v>
      </c>
      <c r="I32" s="35">
        <v>43952</v>
      </c>
      <c r="J32" s="36">
        <v>51256</v>
      </c>
      <c r="K32" s="31">
        <v>649</v>
      </c>
      <c r="L32" s="31">
        <v>649</v>
      </c>
      <c r="M32" s="31">
        <v>649</v>
      </c>
      <c r="N32" s="31">
        <v>649</v>
      </c>
      <c r="O32" s="31">
        <v>649</v>
      </c>
      <c r="P32" s="31">
        <v>649</v>
      </c>
      <c r="Q32" s="31">
        <v>649</v>
      </c>
      <c r="R32" s="31">
        <v>649</v>
      </c>
      <c r="S32" s="31">
        <v>649</v>
      </c>
      <c r="T32" s="31">
        <v>649</v>
      </c>
      <c r="U32" s="31">
        <v>649</v>
      </c>
      <c r="V32" s="31">
        <v>649</v>
      </c>
      <c r="X32" s="16">
        <v>507</v>
      </c>
      <c r="Y32" s="16">
        <v>507</v>
      </c>
      <c r="Z32" s="16">
        <v>507</v>
      </c>
      <c r="AA32" s="16">
        <v>507</v>
      </c>
      <c r="AB32" s="16">
        <v>507</v>
      </c>
      <c r="AC32" s="16">
        <v>507</v>
      </c>
      <c r="AD32" s="16">
        <v>507</v>
      </c>
      <c r="AE32" s="16">
        <v>507</v>
      </c>
      <c r="AF32" s="16">
        <v>507</v>
      </c>
      <c r="AG32" s="16">
        <v>507</v>
      </c>
      <c r="AH32" s="16">
        <v>507</v>
      </c>
      <c r="AI32" s="16">
        <v>507</v>
      </c>
      <c r="AK32" s="18"/>
    </row>
    <row r="33" spans="1:37" x14ac:dyDescent="0.4">
      <c r="A33" s="24" t="s">
        <v>99</v>
      </c>
      <c r="B33" s="11" t="s">
        <v>25</v>
      </c>
      <c r="C33" s="14" t="s">
        <v>100</v>
      </c>
      <c r="D33" s="11" t="s">
        <v>105</v>
      </c>
      <c r="E33" s="37" t="s">
        <v>106</v>
      </c>
      <c r="F33" s="33" t="s">
        <v>28</v>
      </c>
      <c r="G33" s="31">
        <v>49</v>
      </c>
      <c r="H33" s="34">
        <v>1</v>
      </c>
      <c r="I33" s="35">
        <v>44013</v>
      </c>
      <c r="J33" s="36">
        <v>51317</v>
      </c>
      <c r="K33" s="31">
        <v>49</v>
      </c>
      <c r="L33" s="31">
        <v>49</v>
      </c>
      <c r="M33" s="31">
        <v>49</v>
      </c>
      <c r="N33" s="31">
        <v>49</v>
      </c>
      <c r="O33" s="31">
        <v>49</v>
      </c>
      <c r="P33" s="31">
        <v>49</v>
      </c>
      <c r="Q33" s="31">
        <v>49</v>
      </c>
      <c r="R33" s="31">
        <v>49</v>
      </c>
      <c r="S33" s="31">
        <v>49</v>
      </c>
      <c r="T33" s="31">
        <v>49</v>
      </c>
      <c r="U33" s="31">
        <v>49</v>
      </c>
      <c r="V33" s="31">
        <v>49</v>
      </c>
      <c r="X33" s="16">
        <v>49</v>
      </c>
      <c r="Y33" s="16">
        <v>49</v>
      </c>
      <c r="Z33" s="16">
        <v>49</v>
      </c>
      <c r="AA33" s="16">
        <v>49</v>
      </c>
      <c r="AB33" s="16">
        <v>49</v>
      </c>
      <c r="AC33" s="16">
        <v>49</v>
      </c>
      <c r="AD33" s="16">
        <v>49</v>
      </c>
      <c r="AE33" s="16">
        <v>49</v>
      </c>
      <c r="AF33" s="16">
        <v>49</v>
      </c>
      <c r="AG33" s="16">
        <v>49</v>
      </c>
      <c r="AH33" s="16">
        <v>49</v>
      </c>
      <c r="AI33" s="16">
        <v>49</v>
      </c>
      <c r="AK33" s="18"/>
    </row>
    <row r="34" spans="1:37" x14ac:dyDescent="0.4">
      <c r="A34" s="24" t="s">
        <v>99</v>
      </c>
      <c r="B34" s="11" t="s">
        <v>25</v>
      </c>
      <c r="C34" s="14" t="s">
        <v>100</v>
      </c>
      <c r="D34" s="11" t="s">
        <v>105</v>
      </c>
      <c r="E34" s="37" t="s">
        <v>107</v>
      </c>
      <c r="F34" s="33" t="s">
        <v>28</v>
      </c>
      <c r="G34" s="31">
        <v>49</v>
      </c>
      <c r="H34" s="34">
        <v>1</v>
      </c>
      <c r="I34" s="35">
        <v>44013</v>
      </c>
      <c r="J34" s="36">
        <v>51317</v>
      </c>
      <c r="K34" s="31">
        <v>49</v>
      </c>
      <c r="L34" s="31">
        <v>49</v>
      </c>
      <c r="M34" s="31">
        <v>49</v>
      </c>
      <c r="N34" s="31">
        <v>49</v>
      </c>
      <c r="O34" s="31">
        <v>49</v>
      </c>
      <c r="P34" s="31">
        <v>49</v>
      </c>
      <c r="Q34" s="31">
        <v>49</v>
      </c>
      <c r="R34" s="31">
        <v>49</v>
      </c>
      <c r="S34" s="31">
        <v>49</v>
      </c>
      <c r="T34" s="31">
        <v>49</v>
      </c>
      <c r="U34" s="31">
        <v>49</v>
      </c>
      <c r="V34" s="31">
        <v>49</v>
      </c>
      <c r="X34" s="16">
        <v>49</v>
      </c>
      <c r="Y34" s="16">
        <v>49</v>
      </c>
      <c r="Z34" s="16">
        <v>49</v>
      </c>
      <c r="AA34" s="16">
        <v>49</v>
      </c>
      <c r="AB34" s="16">
        <v>49</v>
      </c>
      <c r="AC34" s="16">
        <v>49</v>
      </c>
      <c r="AD34" s="16">
        <v>49</v>
      </c>
      <c r="AE34" s="16">
        <v>49</v>
      </c>
      <c r="AF34" s="16">
        <v>49</v>
      </c>
      <c r="AG34" s="16">
        <v>49</v>
      </c>
      <c r="AH34" s="16">
        <v>49</v>
      </c>
      <c r="AI34" s="16">
        <v>49</v>
      </c>
      <c r="AK34" s="18"/>
    </row>
    <row r="35" spans="1:37" x14ac:dyDescent="0.4">
      <c r="A35" s="24" t="s">
        <v>99</v>
      </c>
      <c r="B35" s="20" t="s">
        <v>25</v>
      </c>
      <c r="C35" s="14" t="s">
        <v>100</v>
      </c>
      <c r="D35" s="11" t="s">
        <v>108</v>
      </c>
      <c r="E35" s="37"/>
      <c r="F35" s="33" t="s">
        <v>28</v>
      </c>
      <c r="G35" s="31">
        <v>100</v>
      </c>
      <c r="H35" s="34">
        <v>1</v>
      </c>
      <c r="I35" s="35">
        <v>44197</v>
      </c>
      <c r="J35" s="36">
        <v>51501</v>
      </c>
      <c r="K35" s="31">
        <v>100</v>
      </c>
      <c r="L35" s="31">
        <v>100</v>
      </c>
      <c r="M35" s="31">
        <v>100</v>
      </c>
      <c r="N35" s="31">
        <v>100</v>
      </c>
      <c r="O35" s="31">
        <v>100</v>
      </c>
      <c r="P35" s="31">
        <v>100</v>
      </c>
      <c r="Q35" s="31">
        <v>100</v>
      </c>
      <c r="R35" s="31">
        <v>100</v>
      </c>
      <c r="S35" s="31">
        <v>100</v>
      </c>
      <c r="T35" s="31">
        <v>100</v>
      </c>
      <c r="U35" s="31">
        <v>100</v>
      </c>
      <c r="V35" s="31">
        <v>100</v>
      </c>
      <c r="X35" s="16">
        <v>100</v>
      </c>
      <c r="Y35" s="16">
        <v>100</v>
      </c>
      <c r="Z35" s="16">
        <v>100</v>
      </c>
      <c r="AA35" s="16">
        <v>100</v>
      </c>
      <c r="AB35" s="16">
        <v>100</v>
      </c>
      <c r="AC35" s="16">
        <v>100</v>
      </c>
      <c r="AD35" s="16">
        <v>100</v>
      </c>
      <c r="AE35" s="16">
        <v>100</v>
      </c>
      <c r="AF35" s="16">
        <v>100</v>
      </c>
      <c r="AG35" s="16">
        <v>100</v>
      </c>
      <c r="AH35" s="16">
        <v>100</v>
      </c>
      <c r="AI35" s="16">
        <v>100</v>
      </c>
      <c r="AK35" s="18"/>
    </row>
    <row r="36" spans="1:37" x14ac:dyDescent="0.4">
      <c r="A36" s="12" t="s">
        <v>109</v>
      </c>
      <c r="B36" s="11" t="s">
        <v>25</v>
      </c>
      <c r="C36" s="14" t="s">
        <v>100</v>
      </c>
      <c r="D36" s="11" t="s">
        <v>110</v>
      </c>
      <c r="E36" s="37"/>
      <c r="F36" s="33" t="s">
        <v>51</v>
      </c>
      <c r="G36" s="31">
        <v>100</v>
      </c>
      <c r="H36" s="34">
        <v>1</v>
      </c>
      <c r="I36" s="35">
        <v>44317</v>
      </c>
      <c r="J36" s="36">
        <v>51591</v>
      </c>
      <c r="K36" s="31">
        <v>100</v>
      </c>
      <c r="L36" s="31">
        <v>100</v>
      </c>
      <c r="M36" s="31">
        <v>100</v>
      </c>
      <c r="N36" s="31">
        <v>100</v>
      </c>
      <c r="O36" s="31">
        <v>100</v>
      </c>
      <c r="P36" s="31">
        <v>100</v>
      </c>
      <c r="Q36" s="31">
        <v>100</v>
      </c>
      <c r="R36" s="31">
        <v>100</v>
      </c>
      <c r="S36" s="31">
        <v>100</v>
      </c>
      <c r="T36" s="31">
        <v>100</v>
      </c>
      <c r="U36" s="31">
        <v>100</v>
      </c>
      <c r="V36" s="31">
        <v>100</v>
      </c>
      <c r="X36" s="16">
        <v>100</v>
      </c>
      <c r="Y36" s="16">
        <v>100</v>
      </c>
      <c r="Z36" s="16">
        <v>100</v>
      </c>
      <c r="AA36" s="16">
        <v>100</v>
      </c>
      <c r="AB36" s="16">
        <v>100</v>
      </c>
      <c r="AC36" s="16">
        <v>100</v>
      </c>
      <c r="AD36" s="16">
        <v>100</v>
      </c>
      <c r="AE36" s="16">
        <v>100</v>
      </c>
      <c r="AF36" s="16">
        <v>100</v>
      </c>
      <c r="AG36" s="16">
        <v>100</v>
      </c>
      <c r="AH36" s="16">
        <v>100</v>
      </c>
      <c r="AI36" s="16">
        <v>100</v>
      </c>
      <c r="AK36" s="18"/>
    </row>
    <row r="37" spans="1:37" x14ac:dyDescent="0.4">
      <c r="A37" s="12" t="s">
        <v>111</v>
      </c>
      <c r="B37" s="11" t="s">
        <v>25</v>
      </c>
      <c r="C37" s="14" t="s">
        <v>100</v>
      </c>
      <c r="D37" s="131" t="s">
        <v>113</v>
      </c>
      <c r="E37" s="37"/>
      <c r="F37" s="38" t="s">
        <v>51</v>
      </c>
      <c r="G37" s="31">
        <v>40</v>
      </c>
      <c r="H37" s="123">
        <v>3</v>
      </c>
      <c r="I37" s="35">
        <v>44166</v>
      </c>
      <c r="J37" s="36">
        <v>51470</v>
      </c>
      <c r="K37" s="31">
        <v>40</v>
      </c>
      <c r="L37" s="31">
        <v>40</v>
      </c>
      <c r="M37" s="31">
        <v>40</v>
      </c>
      <c r="N37" s="31">
        <v>40</v>
      </c>
      <c r="O37" s="31">
        <v>40</v>
      </c>
      <c r="P37" s="31">
        <v>40</v>
      </c>
      <c r="Q37" s="31">
        <v>40</v>
      </c>
      <c r="R37" s="31">
        <v>40</v>
      </c>
      <c r="S37" s="31">
        <v>40</v>
      </c>
      <c r="T37" s="31">
        <v>40</v>
      </c>
      <c r="U37" s="31">
        <v>40</v>
      </c>
      <c r="V37" s="31">
        <v>40</v>
      </c>
      <c r="X37" s="31">
        <v>40</v>
      </c>
      <c r="Y37" s="31">
        <v>40</v>
      </c>
      <c r="Z37" s="31">
        <v>40</v>
      </c>
      <c r="AA37" s="31">
        <v>40</v>
      </c>
      <c r="AB37" s="31">
        <v>40</v>
      </c>
      <c r="AC37" s="31">
        <v>40</v>
      </c>
      <c r="AD37" s="31">
        <v>40</v>
      </c>
      <c r="AE37" s="31">
        <v>40</v>
      </c>
      <c r="AF37" s="31">
        <v>40</v>
      </c>
      <c r="AG37" s="31">
        <v>40</v>
      </c>
      <c r="AH37" s="31">
        <v>40</v>
      </c>
      <c r="AI37" s="31">
        <v>40</v>
      </c>
      <c r="AK37" s="18"/>
    </row>
    <row r="38" spans="1:37" x14ac:dyDescent="0.4">
      <c r="A38" s="12" t="s">
        <v>111</v>
      </c>
      <c r="B38" s="11" t="s">
        <v>25</v>
      </c>
      <c r="C38" s="14" t="s">
        <v>100</v>
      </c>
      <c r="D38" s="11" t="s">
        <v>114</v>
      </c>
      <c r="E38" s="37"/>
      <c r="F38" s="38" t="s">
        <v>51</v>
      </c>
      <c r="G38" s="31">
        <v>10</v>
      </c>
      <c r="H38" s="123">
        <v>1</v>
      </c>
      <c r="I38" s="35">
        <v>44166</v>
      </c>
      <c r="J38" s="36">
        <v>51470</v>
      </c>
      <c r="K38" s="31">
        <v>10</v>
      </c>
      <c r="L38" s="31">
        <v>10</v>
      </c>
      <c r="M38" s="31">
        <v>10</v>
      </c>
      <c r="N38" s="31">
        <v>10</v>
      </c>
      <c r="O38" s="31">
        <v>10</v>
      </c>
      <c r="P38" s="31">
        <v>10</v>
      </c>
      <c r="Q38" s="31">
        <v>10</v>
      </c>
      <c r="R38" s="31">
        <v>10</v>
      </c>
      <c r="S38" s="31">
        <v>10</v>
      </c>
      <c r="T38" s="31">
        <v>10</v>
      </c>
      <c r="U38" s="31">
        <v>10</v>
      </c>
      <c r="V38" s="31">
        <v>10</v>
      </c>
      <c r="X38" s="31">
        <v>10</v>
      </c>
      <c r="Y38" s="31">
        <v>10</v>
      </c>
      <c r="Z38" s="31">
        <v>10</v>
      </c>
      <c r="AA38" s="31">
        <v>10</v>
      </c>
      <c r="AB38" s="31">
        <v>10</v>
      </c>
      <c r="AC38" s="31">
        <v>10</v>
      </c>
      <c r="AD38" s="31">
        <v>10</v>
      </c>
      <c r="AE38" s="31">
        <v>10</v>
      </c>
      <c r="AF38" s="31">
        <v>10</v>
      </c>
      <c r="AG38" s="31">
        <v>10</v>
      </c>
      <c r="AH38" s="31">
        <v>10</v>
      </c>
      <c r="AI38" s="31">
        <v>10</v>
      </c>
      <c r="AK38" s="18"/>
    </row>
    <row r="39" spans="1:37" x14ac:dyDescent="0.4">
      <c r="A39" s="12" t="s">
        <v>111</v>
      </c>
      <c r="B39" s="11" t="s">
        <v>25</v>
      </c>
      <c r="C39" s="14" t="s">
        <v>100</v>
      </c>
      <c r="D39" s="11" t="s">
        <v>115</v>
      </c>
      <c r="E39" s="37"/>
      <c r="F39" s="38" t="s">
        <v>51</v>
      </c>
      <c r="G39" s="31">
        <v>11</v>
      </c>
      <c r="H39" s="123">
        <v>1</v>
      </c>
      <c r="I39" s="35">
        <v>44256</v>
      </c>
      <c r="J39" s="36">
        <v>51501</v>
      </c>
      <c r="K39" s="31">
        <v>11</v>
      </c>
      <c r="L39" s="31">
        <v>11</v>
      </c>
      <c r="M39" s="31">
        <v>11</v>
      </c>
      <c r="N39" s="31">
        <v>11</v>
      </c>
      <c r="O39" s="31">
        <v>11</v>
      </c>
      <c r="P39" s="31">
        <v>11</v>
      </c>
      <c r="Q39" s="31">
        <v>11</v>
      </c>
      <c r="R39" s="31">
        <v>11</v>
      </c>
      <c r="S39" s="31">
        <v>11</v>
      </c>
      <c r="T39" s="31">
        <v>11</v>
      </c>
      <c r="U39" s="31">
        <v>11</v>
      </c>
      <c r="V39" s="31">
        <v>11</v>
      </c>
      <c r="X39" s="31">
        <v>11</v>
      </c>
      <c r="Y39" s="31">
        <v>11</v>
      </c>
      <c r="Z39" s="31">
        <v>11</v>
      </c>
      <c r="AA39" s="31">
        <v>11</v>
      </c>
      <c r="AB39" s="31">
        <v>11</v>
      </c>
      <c r="AC39" s="31">
        <v>11</v>
      </c>
      <c r="AD39" s="31">
        <v>11</v>
      </c>
      <c r="AE39" s="31">
        <v>11</v>
      </c>
      <c r="AF39" s="31">
        <v>11</v>
      </c>
      <c r="AG39" s="31">
        <v>11</v>
      </c>
      <c r="AH39" s="31">
        <v>11</v>
      </c>
      <c r="AI39" s="31">
        <v>11</v>
      </c>
      <c r="AK39" s="18"/>
    </row>
    <row r="40" spans="1:37" x14ac:dyDescent="0.4">
      <c r="A40" s="12" t="s">
        <v>111</v>
      </c>
      <c r="B40" s="11" t="s">
        <v>25</v>
      </c>
      <c r="C40" s="14" t="s">
        <v>100</v>
      </c>
      <c r="D40" s="11" t="s">
        <v>116</v>
      </c>
      <c r="E40" s="37"/>
      <c r="F40" s="38" t="s">
        <v>51</v>
      </c>
      <c r="G40" s="31">
        <v>10</v>
      </c>
      <c r="H40" s="123">
        <v>1</v>
      </c>
      <c r="I40" s="35">
        <v>44287</v>
      </c>
      <c r="J40" s="36">
        <v>51591</v>
      </c>
      <c r="K40" s="31">
        <v>10</v>
      </c>
      <c r="L40" s="31">
        <v>10</v>
      </c>
      <c r="M40" s="31">
        <v>10</v>
      </c>
      <c r="N40" s="31">
        <v>10</v>
      </c>
      <c r="O40" s="31">
        <v>10</v>
      </c>
      <c r="P40" s="31">
        <v>10</v>
      </c>
      <c r="Q40" s="31">
        <v>10</v>
      </c>
      <c r="R40" s="31">
        <v>10</v>
      </c>
      <c r="S40" s="31">
        <v>10</v>
      </c>
      <c r="T40" s="31">
        <v>10</v>
      </c>
      <c r="U40" s="31">
        <v>10</v>
      </c>
      <c r="V40" s="31">
        <v>10</v>
      </c>
      <c r="X40" s="31">
        <v>10</v>
      </c>
      <c r="Y40" s="31">
        <v>10</v>
      </c>
      <c r="Z40" s="31">
        <v>10</v>
      </c>
      <c r="AA40" s="31">
        <v>10</v>
      </c>
      <c r="AB40" s="31">
        <v>10</v>
      </c>
      <c r="AC40" s="31">
        <v>10</v>
      </c>
      <c r="AD40" s="31">
        <v>10</v>
      </c>
      <c r="AE40" s="31">
        <v>10</v>
      </c>
      <c r="AF40" s="31">
        <v>10</v>
      </c>
      <c r="AG40" s="31">
        <v>10</v>
      </c>
      <c r="AH40" s="31">
        <v>10</v>
      </c>
      <c r="AI40" s="31">
        <v>10</v>
      </c>
      <c r="AK40" s="18"/>
    </row>
    <row r="41" spans="1:37" x14ac:dyDescent="0.4">
      <c r="A41" s="12" t="s">
        <v>111</v>
      </c>
      <c r="B41" s="11" t="s">
        <v>25</v>
      </c>
      <c r="C41" s="14" t="s">
        <v>100</v>
      </c>
      <c r="D41" s="11" t="s">
        <v>117</v>
      </c>
      <c r="E41" s="37"/>
      <c r="F41" s="38" t="s">
        <v>51</v>
      </c>
      <c r="G41" s="31">
        <v>10</v>
      </c>
      <c r="H41" s="123">
        <v>1</v>
      </c>
      <c r="I41" s="35">
        <v>44256</v>
      </c>
      <c r="J41" s="36">
        <v>51560</v>
      </c>
      <c r="K41" s="31">
        <v>10</v>
      </c>
      <c r="L41" s="31">
        <v>10</v>
      </c>
      <c r="M41" s="31">
        <v>10</v>
      </c>
      <c r="N41" s="31">
        <v>10</v>
      </c>
      <c r="O41" s="31">
        <v>10</v>
      </c>
      <c r="P41" s="31">
        <v>10</v>
      </c>
      <c r="Q41" s="31">
        <v>10</v>
      </c>
      <c r="R41" s="31">
        <v>10</v>
      </c>
      <c r="S41" s="31">
        <v>10</v>
      </c>
      <c r="T41" s="31">
        <v>10</v>
      </c>
      <c r="U41" s="31">
        <v>10</v>
      </c>
      <c r="V41" s="31">
        <v>10</v>
      </c>
      <c r="X41" s="31">
        <v>10</v>
      </c>
      <c r="Y41" s="31">
        <v>10</v>
      </c>
      <c r="Z41" s="31">
        <v>10</v>
      </c>
      <c r="AA41" s="31">
        <v>10</v>
      </c>
      <c r="AB41" s="31">
        <v>10</v>
      </c>
      <c r="AC41" s="31">
        <v>10</v>
      </c>
      <c r="AD41" s="31">
        <v>10</v>
      </c>
      <c r="AE41" s="31">
        <v>10</v>
      </c>
      <c r="AF41" s="31">
        <v>10</v>
      </c>
      <c r="AG41" s="31">
        <v>10</v>
      </c>
      <c r="AH41" s="31">
        <v>10</v>
      </c>
      <c r="AI41" s="31">
        <v>10</v>
      </c>
      <c r="AK41" s="18"/>
    </row>
    <row r="42" spans="1:37" x14ac:dyDescent="0.4">
      <c r="A42" s="12" t="s">
        <v>118</v>
      </c>
      <c r="B42" s="11" t="s">
        <v>25</v>
      </c>
      <c r="C42" s="14" t="s">
        <v>119</v>
      </c>
      <c r="D42" s="11" t="s">
        <v>120</v>
      </c>
      <c r="E42" s="37" t="s">
        <v>121</v>
      </c>
      <c r="F42" s="38" t="s">
        <v>51</v>
      </c>
      <c r="G42" s="31">
        <v>20.5</v>
      </c>
      <c r="H42" s="34"/>
      <c r="I42" s="35">
        <v>43831</v>
      </c>
      <c r="J42" s="36">
        <v>46386</v>
      </c>
      <c r="K42" s="31">
        <v>20.5</v>
      </c>
      <c r="L42" s="31">
        <v>20.5</v>
      </c>
      <c r="M42" s="31">
        <v>20.5</v>
      </c>
      <c r="N42" s="31">
        <v>20.5</v>
      </c>
      <c r="O42" s="31">
        <v>20.5</v>
      </c>
      <c r="P42" s="31">
        <v>20.5</v>
      </c>
      <c r="Q42" s="31">
        <v>20.5</v>
      </c>
      <c r="R42" s="31">
        <v>20.5</v>
      </c>
      <c r="S42" s="31">
        <v>20.5</v>
      </c>
      <c r="T42" s="31">
        <v>20.5</v>
      </c>
      <c r="U42" s="31">
        <v>20.5</v>
      </c>
      <c r="V42" s="31">
        <v>20.5</v>
      </c>
      <c r="X42" s="16"/>
      <c r="Y42" s="16"/>
      <c r="Z42" s="16"/>
      <c r="AA42" s="16"/>
      <c r="AB42" s="16"/>
      <c r="AC42" s="16"/>
      <c r="AD42" s="16"/>
      <c r="AE42" s="16"/>
      <c r="AF42" s="16"/>
      <c r="AG42" s="16"/>
      <c r="AH42" s="16"/>
      <c r="AI42" s="16"/>
      <c r="AK42" s="18"/>
    </row>
    <row r="43" spans="1:37" x14ac:dyDescent="0.4">
      <c r="A43" s="12" t="s">
        <v>122</v>
      </c>
      <c r="B43" s="131" t="s">
        <v>25</v>
      </c>
      <c r="C43" s="138" t="s">
        <v>123</v>
      </c>
      <c r="D43" s="11" t="s">
        <v>120</v>
      </c>
      <c r="E43" s="37" t="s">
        <v>124</v>
      </c>
      <c r="F43" s="38" t="s">
        <v>51</v>
      </c>
      <c r="G43" s="122">
        <v>9.8699999999999992</v>
      </c>
      <c r="H43" s="34"/>
      <c r="I43" s="35">
        <v>44044</v>
      </c>
      <c r="J43" s="36">
        <v>46387</v>
      </c>
      <c r="K43" s="122">
        <v>9.9499999999999993</v>
      </c>
      <c r="L43" s="122">
        <v>8.75</v>
      </c>
      <c r="M43" s="122">
        <v>9.51</v>
      </c>
      <c r="N43" s="122">
        <v>9.91</v>
      </c>
      <c r="O43" s="122">
        <v>8.73</v>
      </c>
      <c r="P43" s="122">
        <v>9.9499999999999993</v>
      </c>
      <c r="Q43" s="122">
        <v>10.01</v>
      </c>
      <c r="R43" s="122">
        <v>9.8699999999999992</v>
      </c>
      <c r="S43" s="122">
        <v>9.81</v>
      </c>
      <c r="T43" s="122">
        <v>9.2100000000000009</v>
      </c>
      <c r="U43" s="122">
        <v>9.93</v>
      </c>
      <c r="V43" s="122">
        <v>9.4600000000000009</v>
      </c>
      <c r="X43" s="16"/>
      <c r="Y43" s="16"/>
      <c r="Z43" s="16"/>
      <c r="AA43" s="16"/>
      <c r="AB43" s="16"/>
      <c r="AC43" s="16"/>
      <c r="AD43" s="16"/>
      <c r="AE43" s="16"/>
      <c r="AF43" s="16"/>
      <c r="AG43" s="16"/>
      <c r="AH43" s="16"/>
      <c r="AI43" s="16"/>
      <c r="AK43" s="18"/>
    </row>
    <row r="44" spans="1:37" x14ac:dyDescent="0.4">
      <c r="A44" s="39" t="s">
        <v>125</v>
      </c>
      <c r="B44" s="40"/>
      <c r="C44" s="41"/>
      <c r="D44" s="40" t="s">
        <v>126</v>
      </c>
      <c r="E44" s="37" t="s">
        <v>127</v>
      </c>
      <c r="F44" s="38" t="s">
        <v>91</v>
      </c>
      <c r="G44" s="31"/>
      <c r="H44" s="34"/>
      <c r="I44" s="35">
        <v>44197</v>
      </c>
      <c r="J44" s="36">
        <v>45292</v>
      </c>
      <c r="K44" s="31">
        <v>100</v>
      </c>
      <c r="L44" s="31">
        <v>100</v>
      </c>
      <c r="M44" s="31">
        <v>100</v>
      </c>
      <c r="N44" s="31">
        <v>100</v>
      </c>
      <c r="O44" s="31">
        <v>100</v>
      </c>
      <c r="P44" s="31">
        <v>100</v>
      </c>
      <c r="Q44" s="31">
        <v>100</v>
      </c>
      <c r="R44" s="31">
        <v>100</v>
      </c>
      <c r="S44" s="31">
        <v>100</v>
      </c>
      <c r="T44" s="31">
        <v>100</v>
      </c>
      <c r="U44" s="31">
        <v>100</v>
      </c>
      <c r="V44" s="31">
        <v>100</v>
      </c>
      <c r="X44" s="16"/>
      <c r="Y44" s="16"/>
      <c r="Z44" s="16"/>
      <c r="AA44" s="16"/>
      <c r="AB44" s="16"/>
      <c r="AC44" s="16"/>
      <c r="AD44" s="16"/>
      <c r="AE44" s="16"/>
      <c r="AF44" s="16"/>
      <c r="AG44" s="16"/>
      <c r="AH44" s="16"/>
      <c r="AI44" s="16"/>
      <c r="AK44" s="18"/>
    </row>
    <row r="45" spans="1:37" x14ac:dyDescent="0.4">
      <c r="A45" s="27" t="s">
        <v>307</v>
      </c>
      <c r="B45" s="26"/>
      <c r="C45" s="26"/>
      <c r="D45" s="28" t="s">
        <v>308</v>
      </c>
      <c r="E45" s="29" t="s">
        <v>130</v>
      </c>
      <c r="F45" s="30" t="s">
        <v>91</v>
      </c>
      <c r="G45" s="17"/>
      <c r="H45" s="19"/>
      <c r="I45" s="23">
        <v>44562</v>
      </c>
      <c r="J45" s="25">
        <v>44926</v>
      </c>
      <c r="K45" s="25"/>
      <c r="L45" s="25"/>
      <c r="M45" s="25"/>
      <c r="N45" s="25"/>
      <c r="O45" s="25"/>
      <c r="P45" s="25"/>
      <c r="Q45" s="25"/>
      <c r="R45" s="25"/>
      <c r="S45" s="25"/>
      <c r="T45" s="17"/>
      <c r="U45" s="17"/>
      <c r="V45" s="17"/>
      <c r="X45" s="17"/>
      <c r="Y45" s="17"/>
      <c r="Z45" s="17"/>
      <c r="AA45" s="17"/>
      <c r="AB45" s="17"/>
      <c r="AC45" s="17"/>
      <c r="AD45" s="17"/>
      <c r="AE45" s="17"/>
      <c r="AF45" s="17"/>
      <c r="AG45" s="17"/>
      <c r="AH45" s="17"/>
      <c r="AI45" s="17"/>
      <c r="AJ45" s="1" t="s">
        <v>79</v>
      </c>
      <c r="AK45" s="18"/>
    </row>
    <row r="46" spans="1:37" ht="14.25" x14ac:dyDescent="0.4">
      <c r="A46" s="42" t="s">
        <v>99</v>
      </c>
      <c r="B46" s="43" t="s">
        <v>25</v>
      </c>
      <c r="C46" s="44" t="s">
        <v>137</v>
      </c>
      <c r="D46" s="45" t="s">
        <v>138</v>
      </c>
      <c r="E46" s="46" t="s">
        <v>139</v>
      </c>
      <c r="F46" s="47" t="s">
        <v>28</v>
      </c>
      <c r="G46" s="48">
        <v>5</v>
      </c>
      <c r="H46" s="49"/>
      <c r="I46" s="50">
        <v>43040</v>
      </c>
      <c r="J46" s="50">
        <v>46872</v>
      </c>
      <c r="K46" s="148">
        <v>5</v>
      </c>
      <c r="L46" s="47">
        <v>5</v>
      </c>
      <c r="M46" s="47">
        <v>5</v>
      </c>
      <c r="N46" s="47">
        <v>5</v>
      </c>
      <c r="O46" s="47">
        <v>5</v>
      </c>
      <c r="P46" s="47">
        <v>5</v>
      </c>
      <c r="Q46" s="47">
        <v>5</v>
      </c>
      <c r="R46" s="47">
        <v>5</v>
      </c>
      <c r="S46" s="47">
        <v>5</v>
      </c>
      <c r="T46" s="47">
        <v>5</v>
      </c>
      <c r="U46" s="47">
        <v>5</v>
      </c>
      <c r="V46" s="47">
        <v>5</v>
      </c>
    </row>
    <row r="47" spans="1:37" ht="28.5" x14ac:dyDescent="0.4">
      <c r="A47" s="42" t="s">
        <v>99</v>
      </c>
      <c r="B47" s="43" t="s">
        <v>25</v>
      </c>
      <c r="C47" s="44" t="s">
        <v>137</v>
      </c>
      <c r="D47" s="45" t="s">
        <v>140</v>
      </c>
      <c r="E47" s="52" t="s">
        <v>141</v>
      </c>
      <c r="F47" s="47" t="s">
        <v>28</v>
      </c>
      <c r="G47" s="48">
        <v>5</v>
      </c>
      <c r="H47" s="49"/>
      <c r="I47" s="50">
        <v>43132</v>
      </c>
      <c r="J47" s="53">
        <v>46965</v>
      </c>
      <c r="K47" s="148">
        <v>5</v>
      </c>
      <c r="L47" s="47">
        <v>5</v>
      </c>
      <c r="M47" s="47">
        <v>5</v>
      </c>
      <c r="N47" s="47">
        <v>5</v>
      </c>
      <c r="O47" s="47">
        <v>5</v>
      </c>
      <c r="P47" s="47">
        <v>5</v>
      </c>
      <c r="Q47" s="47">
        <v>5</v>
      </c>
      <c r="R47" s="47">
        <v>5</v>
      </c>
      <c r="S47" s="47">
        <v>5</v>
      </c>
      <c r="T47" s="47">
        <v>5</v>
      </c>
      <c r="U47" s="47">
        <v>5</v>
      </c>
      <c r="V47" s="47">
        <v>5</v>
      </c>
    </row>
    <row r="48" spans="1:37" ht="102" x14ac:dyDescent="0.4">
      <c r="A48" s="42" t="s">
        <v>99</v>
      </c>
      <c r="B48" s="43" t="s">
        <v>25</v>
      </c>
      <c r="C48" s="44" t="s">
        <v>137</v>
      </c>
      <c r="D48" s="45" t="s">
        <v>142</v>
      </c>
      <c r="E48" s="54" t="s">
        <v>143</v>
      </c>
      <c r="F48" s="47" t="s">
        <v>28</v>
      </c>
      <c r="G48" s="48">
        <v>25</v>
      </c>
      <c r="H48" s="49"/>
      <c r="I48" s="50">
        <v>43556</v>
      </c>
      <c r="J48" s="50">
        <v>47208</v>
      </c>
      <c r="K48" s="148">
        <v>25</v>
      </c>
      <c r="L48" s="47">
        <v>25</v>
      </c>
      <c r="M48" s="47">
        <v>25</v>
      </c>
      <c r="N48" s="47">
        <v>25</v>
      </c>
      <c r="O48" s="47">
        <v>25</v>
      </c>
      <c r="P48" s="47">
        <v>25</v>
      </c>
      <c r="Q48" s="47">
        <v>25</v>
      </c>
      <c r="R48" s="47">
        <v>25</v>
      </c>
      <c r="S48" s="47">
        <v>25</v>
      </c>
      <c r="T48" s="47">
        <v>25</v>
      </c>
      <c r="U48" s="47">
        <v>25</v>
      </c>
      <c r="V48" s="47">
        <v>25</v>
      </c>
    </row>
    <row r="49" spans="1:22" ht="76.5" x14ac:dyDescent="0.4">
      <c r="A49" s="42" t="s">
        <v>99</v>
      </c>
      <c r="B49" s="43" t="s">
        <v>25</v>
      </c>
      <c r="C49" s="55" t="s">
        <v>144</v>
      </c>
      <c r="D49" s="45" t="s">
        <v>145</v>
      </c>
      <c r="E49" s="54" t="s">
        <v>146</v>
      </c>
      <c r="F49" s="47" t="s">
        <v>28</v>
      </c>
      <c r="G49" s="48">
        <v>15</v>
      </c>
      <c r="H49" s="49"/>
      <c r="I49" s="50">
        <v>43891</v>
      </c>
      <c r="J49" s="53">
        <v>47542</v>
      </c>
      <c r="K49" s="148">
        <v>15</v>
      </c>
      <c r="L49" s="47">
        <v>15</v>
      </c>
      <c r="M49" s="47">
        <v>15</v>
      </c>
      <c r="N49" s="47">
        <v>15</v>
      </c>
      <c r="O49" s="47">
        <v>15</v>
      </c>
      <c r="P49" s="47">
        <v>15</v>
      </c>
      <c r="Q49" s="47">
        <v>15</v>
      </c>
      <c r="R49" s="47">
        <v>15</v>
      </c>
      <c r="S49" s="47">
        <v>15</v>
      </c>
      <c r="T49" s="47">
        <v>15</v>
      </c>
      <c r="U49" s="47">
        <v>15</v>
      </c>
      <c r="V49" s="47">
        <v>15</v>
      </c>
    </row>
    <row r="50" spans="1:22" ht="127.5" x14ac:dyDescent="0.4">
      <c r="A50" s="42" t="s">
        <v>99</v>
      </c>
      <c r="B50" s="43" t="s">
        <v>25</v>
      </c>
      <c r="C50" s="44" t="s">
        <v>137</v>
      </c>
      <c r="D50" s="45" t="s">
        <v>147</v>
      </c>
      <c r="E50" s="54" t="s">
        <v>148</v>
      </c>
      <c r="F50" s="47" t="s">
        <v>28</v>
      </c>
      <c r="G50" s="48">
        <v>20</v>
      </c>
      <c r="H50" s="49"/>
      <c r="I50" s="50">
        <v>42705</v>
      </c>
      <c r="J50" s="56">
        <v>46507</v>
      </c>
      <c r="K50" s="148">
        <v>20</v>
      </c>
      <c r="L50" s="47">
        <v>20</v>
      </c>
      <c r="M50" s="47">
        <v>20</v>
      </c>
      <c r="N50" s="47">
        <v>20</v>
      </c>
      <c r="O50" s="47">
        <v>20</v>
      </c>
      <c r="P50" s="47">
        <v>20</v>
      </c>
      <c r="Q50" s="47">
        <v>20</v>
      </c>
      <c r="R50" s="47">
        <v>20</v>
      </c>
      <c r="S50" s="47">
        <v>20</v>
      </c>
      <c r="T50" s="47">
        <v>20</v>
      </c>
      <c r="U50" s="47">
        <v>20</v>
      </c>
      <c r="V50" s="47">
        <v>20</v>
      </c>
    </row>
    <row r="51" spans="1:22" ht="89.25" x14ac:dyDescent="0.4">
      <c r="A51" s="42" t="s">
        <v>99</v>
      </c>
      <c r="B51" s="43" t="s">
        <v>25</v>
      </c>
      <c r="C51" s="55" t="s">
        <v>149</v>
      </c>
      <c r="D51" s="44" t="s">
        <v>150</v>
      </c>
      <c r="E51" s="57" t="s">
        <v>130</v>
      </c>
      <c r="F51" s="47" t="s">
        <v>28</v>
      </c>
      <c r="G51" s="47">
        <v>0</v>
      </c>
      <c r="H51" s="49"/>
      <c r="I51" s="49" t="s">
        <v>151</v>
      </c>
      <c r="J51" s="53"/>
      <c r="K51" s="148">
        <v>0</v>
      </c>
      <c r="L51" s="47">
        <v>0</v>
      </c>
      <c r="M51" s="47">
        <v>0</v>
      </c>
      <c r="N51" s="47">
        <v>0</v>
      </c>
      <c r="O51" s="47">
        <v>0</v>
      </c>
      <c r="P51" s="47">
        <v>0</v>
      </c>
      <c r="Q51" s="47">
        <v>0</v>
      </c>
      <c r="R51" s="47">
        <v>0</v>
      </c>
      <c r="S51" s="47">
        <v>0</v>
      </c>
      <c r="T51" s="47">
        <v>0</v>
      </c>
      <c r="U51" s="47">
        <v>0</v>
      </c>
      <c r="V51" s="47">
        <v>0</v>
      </c>
    </row>
    <row r="52" spans="1:22" ht="63.75" x14ac:dyDescent="0.4">
      <c r="A52" s="42" t="s">
        <v>99</v>
      </c>
      <c r="B52" s="43" t="s">
        <v>25</v>
      </c>
      <c r="C52" s="55" t="s">
        <v>152</v>
      </c>
      <c r="D52" s="45" t="s">
        <v>153</v>
      </c>
      <c r="E52" s="57" t="s">
        <v>154</v>
      </c>
      <c r="F52" s="47" t="s">
        <v>28</v>
      </c>
      <c r="G52" s="48">
        <v>1.391</v>
      </c>
      <c r="H52" s="49"/>
      <c r="I52" s="50">
        <v>43046</v>
      </c>
      <c r="J52" s="53">
        <v>45236</v>
      </c>
      <c r="K52" s="148">
        <v>1.391</v>
      </c>
      <c r="L52" s="47">
        <v>1.391</v>
      </c>
      <c r="M52" s="47">
        <v>1.391</v>
      </c>
      <c r="N52" s="47">
        <v>1.391</v>
      </c>
      <c r="O52" s="47">
        <v>1.391</v>
      </c>
      <c r="P52" s="47">
        <v>1.391</v>
      </c>
      <c r="Q52" s="47">
        <v>1.391</v>
      </c>
      <c r="R52" s="47">
        <v>1.391</v>
      </c>
      <c r="S52" s="47">
        <v>1.391</v>
      </c>
      <c r="T52" s="47">
        <v>1.391</v>
      </c>
      <c r="U52" s="140">
        <v>0</v>
      </c>
      <c r="V52" s="140">
        <v>0</v>
      </c>
    </row>
    <row r="53" spans="1:22" ht="63.75" x14ac:dyDescent="0.4">
      <c r="A53" s="42" t="s">
        <v>99</v>
      </c>
      <c r="B53" s="43" t="s">
        <v>25</v>
      </c>
      <c r="C53" s="55" t="s">
        <v>155</v>
      </c>
      <c r="D53" s="45" t="s">
        <v>156</v>
      </c>
      <c r="E53" s="57" t="s">
        <v>154</v>
      </c>
      <c r="F53" s="47" t="s">
        <v>28</v>
      </c>
      <c r="G53" s="48">
        <v>3.2730000000000001</v>
      </c>
      <c r="H53" s="49"/>
      <c r="I53" s="50">
        <v>43279</v>
      </c>
      <c r="J53" s="53">
        <v>45104</v>
      </c>
      <c r="K53" s="148">
        <v>3.2730000000000001</v>
      </c>
      <c r="L53" s="47">
        <v>3.2730000000000001</v>
      </c>
      <c r="M53" s="47">
        <v>3.2730000000000001</v>
      </c>
      <c r="N53" s="47">
        <v>3.2730000000000001</v>
      </c>
      <c r="O53" s="47">
        <v>3.2730000000000001</v>
      </c>
      <c r="P53" s="140">
        <v>0</v>
      </c>
      <c r="Q53" s="140">
        <v>0</v>
      </c>
      <c r="R53" s="140">
        <v>0</v>
      </c>
      <c r="S53" s="140">
        <v>0</v>
      </c>
      <c r="T53" s="140">
        <v>0</v>
      </c>
      <c r="U53" s="140">
        <v>0</v>
      </c>
      <c r="V53" s="140">
        <v>0</v>
      </c>
    </row>
    <row r="54" spans="1:22" ht="63.75" x14ac:dyDescent="0.4">
      <c r="A54" s="42" t="s">
        <v>99</v>
      </c>
      <c r="B54" s="43" t="s">
        <v>25</v>
      </c>
      <c r="C54" s="55" t="s">
        <v>157</v>
      </c>
      <c r="D54" s="45" t="s">
        <v>158</v>
      </c>
      <c r="E54" s="57" t="s">
        <v>154</v>
      </c>
      <c r="F54" s="47" t="s">
        <v>28</v>
      </c>
      <c r="G54" s="48">
        <v>18</v>
      </c>
      <c r="H54" s="49"/>
      <c r="I54" s="50">
        <v>43716</v>
      </c>
      <c r="J54" s="53">
        <v>45176</v>
      </c>
      <c r="K54" s="148">
        <v>18</v>
      </c>
      <c r="L54" s="47">
        <v>18</v>
      </c>
      <c r="M54" s="47">
        <v>18</v>
      </c>
      <c r="N54" s="47">
        <v>18</v>
      </c>
      <c r="O54" s="47">
        <v>18</v>
      </c>
      <c r="P54" s="47">
        <v>18</v>
      </c>
      <c r="Q54" s="47">
        <v>18</v>
      </c>
      <c r="R54" s="47">
        <v>18</v>
      </c>
      <c r="S54" s="140">
        <v>0</v>
      </c>
      <c r="T54" s="140">
        <v>0</v>
      </c>
      <c r="U54" s="140">
        <v>0</v>
      </c>
      <c r="V54" s="140">
        <v>0</v>
      </c>
    </row>
    <row r="55" spans="1:22" ht="63.75" x14ac:dyDescent="0.4">
      <c r="A55" s="42" t="s">
        <v>99</v>
      </c>
      <c r="B55" s="43" t="s">
        <v>25</v>
      </c>
      <c r="C55" s="55" t="s">
        <v>159</v>
      </c>
      <c r="D55" s="58" t="s">
        <v>160</v>
      </c>
      <c r="E55" s="57" t="s">
        <v>154</v>
      </c>
      <c r="F55" s="59" t="s">
        <v>28</v>
      </c>
      <c r="G55" s="60">
        <v>7.4939999999999998</v>
      </c>
      <c r="H55" s="61"/>
      <c r="I55" s="50">
        <v>43768</v>
      </c>
      <c r="J55" s="53">
        <v>45228</v>
      </c>
      <c r="K55" s="148">
        <v>7.4939999999999998</v>
      </c>
      <c r="L55" s="47">
        <v>7.4939999999999998</v>
      </c>
      <c r="M55" s="47">
        <v>7.4939999999999998</v>
      </c>
      <c r="N55" s="47">
        <v>7.4939999999999998</v>
      </c>
      <c r="O55" s="47">
        <v>7.4939999999999998</v>
      </c>
      <c r="P55" s="47">
        <v>7.4939999999999998</v>
      </c>
      <c r="Q55" s="47">
        <v>7.4939999999999998</v>
      </c>
      <c r="R55" s="47">
        <v>7.4939999999999998</v>
      </c>
      <c r="S55" s="47">
        <v>7.4939999999999998</v>
      </c>
      <c r="T55" s="140">
        <v>0</v>
      </c>
      <c r="U55" s="140">
        <v>0</v>
      </c>
      <c r="V55" s="140">
        <v>0</v>
      </c>
    </row>
    <row r="56" spans="1:22" ht="102" x14ac:dyDescent="0.4">
      <c r="A56" s="42" t="s">
        <v>99</v>
      </c>
      <c r="B56" s="43" t="s">
        <v>25</v>
      </c>
      <c r="C56" s="55" t="s">
        <v>161</v>
      </c>
      <c r="D56" s="58" t="s">
        <v>162</v>
      </c>
      <c r="E56" s="57" t="s">
        <v>154</v>
      </c>
      <c r="F56" s="59" t="s">
        <v>28</v>
      </c>
      <c r="G56" s="141">
        <v>3</v>
      </c>
      <c r="H56" s="61"/>
      <c r="I56" s="62">
        <v>44196</v>
      </c>
      <c r="J56" s="53">
        <v>45656</v>
      </c>
      <c r="K56" s="149">
        <v>3</v>
      </c>
      <c r="L56" s="140">
        <v>3</v>
      </c>
      <c r="M56" s="140">
        <v>3</v>
      </c>
      <c r="N56" s="140">
        <v>3</v>
      </c>
      <c r="O56" s="140">
        <v>3</v>
      </c>
      <c r="P56" s="140">
        <v>3</v>
      </c>
      <c r="Q56" s="140">
        <v>3</v>
      </c>
      <c r="R56" s="140">
        <v>3</v>
      </c>
      <c r="S56" s="140">
        <v>3</v>
      </c>
      <c r="T56" s="140">
        <v>3</v>
      </c>
      <c r="U56" s="140">
        <v>3</v>
      </c>
      <c r="V56" s="140">
        <v>3</v>
      </c>
    </row>
    <row r="57" spans="1:22" ht="89.25" x14ac:dyDescent="0.4">
      <c r="A57" s="42" t="s">
        <v>99</v>
      </c>
      <c r="B57" s="43" t="s">
        <v>25</v>
      </c>
      <c r="C57" s="55" t="s">
        <v>163</v>
      </c>
      <c r="D57" s="58" t="s">
        <v>164</v>
      </c>
      <c r="E57" s="57" t="s">
        <v>154</v>
      </c>
      <c r="F57" s="59" t="s">
        <v>28</v>
      </c>
      <c r="G57" s="141">
        <v>0</v>
      </c>
      <c r="H57" s="61"/>
      <c r="I57" s="62">
        <v>44196</v>
      </c>
      <c r="J57" s="53">
        <v>45656</v>
      </c>
      <c r="K57" s="140">
        <v>0</v>
      </c>
      <c r="L57" s="140">
        <v>0</v>
      </c>
      <c r="M57" s="140">
        <v>0</v>
      </c>
      <c r="N57" s="140">
        <v>0</v>
      </c>
      <c r="O57" s="140">
        <v>0</v>
      </c>
      <c r="P57" s="140">
        <v>0</v>
      </c>
      <c r="Q57" s="140">
        <v>0</v>
      </c>
      <c r="R57" s="140">
        <v>0</v>
      </c>
      <c r="S57" s="140">
        <v>0</v>
      </c>
      <c r="T57" s="140">
        <v>0</v>
      </c>
      <c r="U57" s="140">
        <v>0</v>
      </c>
      <c r="V57" s="140">
        <v>0</v>
      </c>
    </row>
    <row r="58" spans="1:22" ht="14.25" x14ac:dyDescent="0.4">
      <c r="A58" s="42" t="s">
        <v>99</v>
      </c>
      <c r="B58" s="43" t="s">
        <v>25</v>
      </c>
      <c r="C58" s="44" t="s">
        <v>165</v>
      </c>
      <c r="D58" s="45" t="s">
        <v>166</v>
      </c>
      <c r="E58" s="57" t="s">
        <v>154</v>
      </c>
      <c r="F58" s="47" t="s">
        <v>28</v>
      </c>
      <c r="G58" s="48">
        <v>1.919</v>
      </c>
      <c r="H58" s="49"/>
      <c r="I58" s="50">
        <v>43490</v>
      </c>
      <c r="J58" s="50">
        <v>50294</v>
      </c>
      <c r="K58" s="148">
        <v>1.919</v>
      </c>
      <c r="L58" s="47">
        <v>1.919</v>
      </c>
      <c r="M58" s="47">
        <v>1.919</v>
      </c>
      <c r="N58" s="47">
        <v>1.919</v>
      </c>
      <c r="O58" s="47">
        <v>1.919</v>
      </c>
      <c r="P58" s="47">
        <v>1.919</v>
      </c>
      <c r="Q58" s="47">
        <v>1.919</v>
      </c>
      <c r="R58" s="47">
        <v>1.919</v>
      </c>
      <c r="S58" s="47">
        <v>1.919</v>
      </c>
      <c r="T58" s="47">
        <v>1.919</v>
      </c>
      <c r="U58" s="47">
        <v>1.919</v>
      </c>
      <c r="V58" s="47">
        <v>1.919</v>
      </c>
    </row>
    <row r="59" spans="1:22" ht="14.25" x14ac:dyDescent="0.4">
      <c r="A59" s="42" t="s">
        <v>99</v>
      </c>
      <c r="B59" s="43" t="s">
        <v>25</v>
      </c>
      <c r="C59" s="44" t="s">
        <v>165</v>
      </c>
      <c r="D59" s="45" t="s">
        <v>167</v>
      </c>
      <c r="E59" s="57" t="s">
        <v>154</v>
      </c>
      <c r="F59" s="47" t="s">
        <v>28</v>
      </c>
      <c r="G59" s="48">
        <v>1.92</v>
      </c>
      <c r="H59" s="49"/>
      <c r="I59" s="50">
        <v>43564</v>
      </c>
      <c r="J59" s="50">
        <v>50294</v>
      </c>
      <c r="K59" s="148">
        <v>1.92</v>
      </c>
      <c r="L59" s="47">
        <v>1.92</v>
      </c>
      <c r="M59" s="47">
        <v>1.92</v>
      </c>
      <c r="N59" s="47">
        <v>1.92</v>
      </c>
      <c r="O59" s="47">
        <v>1.92</v>
      </c>
      <c r="P59" s="47">
        <v>1.92</v>
      </c>
      <c r="Q59" s="47">
        <v>1.92</v>
      </c>
      <c r="R59" s="47">
        <v>1.92</v>
      </c>
      <c r="S59" s="47">
        <v>1.92</v>
      </c>
      <c r="T59" s="47">
        <v>1.92</v>
      </c>
      <c r="U59" s="47">
        <v>1.92</v>
      </c>
      <c r="V59" s="47">
        <v>1.92</v>
      </c>
    </row>
    <row r="60" spans="1:22" ht="14.25" x14ac:dyDescent="0.4">
      <c r="A60" s="42" t="s">
        <v>99</v>
      </c>
      <c r="B60" s="43" t="s">
        <v>25</v>
      </c>
      <c r="C60" s="44" t="s">
        <v>165</v>
      </c>
      <c r="D60" s="45" t="s">
        <v>168</v>
      </c>
      <c r="E60" s="57" t="s">
        <v>154</v>
      </c>
      <c r="F60" s="47" t="s">
        <v>28</v>
      </c>
      <c r="G60" s="48">
        <v>1.28</v>
      </c>
      <c r="H60" s="49"/>
      <c r="I60" s="50">
        <v>43910</v>
      </c>
      <c r="J60" s="50">
        <v>50843</v>
      </c>
      <c r="K60" s="148">
        <v>1.28</v>
      </c>
      <c r="L60" s="47">
        <v>1.28</v>
      </c>
      <c r="M60" s="47">
        <v>1.28</v>
      </c>
      <c r="N60" s="47">
        <v>1.28</v>
      </c>
      <c r="O60" s="47">
        <v>1.28</v>
      </c>
      <c r="P60" s="47">
        <v>1.28</v>
      </c>
      <c r="Q60" s="47">
        <v>1.28</v>
      </c>
      <c r="R60" s="47">
        <v>1.28</v>
      </c>
      <c r="S60" s="47">
        <v>1.28</v>
      </c>
      <c r="T60" s="47">
        <v>1.28</v>
      </c>
      <c r="U60" s="47">
        <v>1.28</v>
      </c>
      <c r="V60" s="47">
        <v>1.28</v>
      </c>
    </row>
    <row r="61" spans="1:22" ht="38.25" x14ac:dyDescent="0.4">
      <c r="A61" s="42" t="s">
        <v>99</v>
      </c>
      <c r="B61" s="43" t="s">
        <v>25</v>
      </c>
      <c r="C61" s="64" t="s">
        <v>169</v>
      </c>
      <c r="D61" s="45" t="s">
        <v>170</v>
      </c>
      <c r="E61" s="57" t="s">
        <v>154</v>
      </c>
      <c r="F61" s="47" t="s">
        <v>28</v>
      </c>
      <c r="G61" s="48">
        <v>1.28</v>
      </c>
      <c r="H61" s="49"/>
      <c r="I61" s="63">
        <v>44105</v>
      </c>
      <c r="J61" s="50">
        <v>50843</v>
      </c>
      <c r="K61" s="148">
        <v>1.28</v>
      </c>
      <c r="L61" s="47">
        <v>1.28</v>
      </c>
      <c r="M61" s="47">
        <v>1.28</v>
      </c>
      <c r="N61" s="47">
        <v>1.28</v>
      </c>
      <c r="O61" s="47">
        <v>1.28</v>
      </c>
      <c r="P61" s="47">
        <v>1.28</v>
      </c>
      <c r="Q61" s="47">
        <v>1.28</v>
      </c>
      <c r="R61" s="47">
        <v>1.28</v>
      </c>
      <c r="S61" s="47">
        <v>1.28</v>
      </c>
      <c r="T61" s="47">
        <v>1.28</v>
      </c>
      <c r="U61" s="47">
        <v>1.28</v>
      </c>
      <c r="V61" s="47">
        <v>1.28</v>
      </c>
    </row>
    <row r="62" spans="1:22" ht="14.25" x14ac:dyDescent="0.4">
      <c r="A62" s="42" t="s">
        <v>99</v>
      </c>
      <c r="B62" s="43" t="s">
        <v>25</v>
      </c>
      <c r="C62" s="44" t="s">
        <v>165</v>
      </c>
      <c r="D62" s="45" t="s">
        <v>171</v>
      </c>
      <c r="E62" s="57" t="s">
        <v>154</v>
      </c>
      <c r="F62" s="47" t="s">
        <v>28</v>
      </c>
      <c r="G62" s="48">
        <v>0</v>
      </c>
      <c r="H62" s="49"/>
      <c r="I62" s="50">
        <v>44085</v>
      </c>
      <c r="J62" s="50">
        <v>50843</v>
      </c>
      <c r="K62" s="148">
        <v>1.28</v>
      </c>
      <c r="L62" s="47">
        <v>1.28</v>
      </c>
      <c r="M62" s="47">
        <v>1.28</v>
      </c>
      <c r="N62" s="47">
        <v>1.28</v>
      </c>
      <c r="O62" s="47">
        <v>1.28</v>
      </c>
      <c r="P62" s="47">
        <v>1.28</v>
      </c>
      <c r="Q62" s="47">
        <v>1.28</v>
      </c>
      <c r="R62" s="47">
        <v>1.28</v>
      </c>
      <c r="S62" s="47">
        <v>1.28</v>
      </c>
      <c r="T62" s="47">
        <v>1.28</v>
      </c>
      <c r="U62" s="47">
        <v>1.28</v>
      </c>
      <c r="V62" s="47">
        <v>1.28</v>
      </c>
    </row>
    <row r="63" spans="1:22" ht="14.25" x14ac:dyDescent="0.4">
      <c r="A63" s="42" t="s">
        <v>99</v>
      </c>
      <c r="B63" s="43" t="s">
        <v>25</v>
      </c>
      <c r="C63" s="44" t="s">
        <v>165</v>
      </c>
      <c r="D63" s="45" t="s">
        <v>172</v>
      </c>
      <c r="E63" s="57" t="s">
        <v>154</v>
      </c>
      <c r="F63" s="47" t="s">
        <v>28</v>
      </c>
      <c r="G63" s="48">
        <v>0</v>
      </c>
      <c r="H63" s="49"/>
      <c r="I63" s="50">
        <v>44177</v>
      </c>
      <c r="J63" s="50">
        <v>50843</v>
      </c>
      <c r="K63" s="148">
        <v>1.28</v>
      </c>
      <c r="L63" s="47">
        <v>1.28</v>
      </c>
      <c r="M63" s="47">
        <v>1.28</v>
      </c>
      <c r="N63" s="47">
        <v>1.28</v>
      </c>
      <c r="O63" s="47">
        <v>1.28</v>
      </c>
      <c r="P63" s="47">
        <v>1.28</v>
      </c>
      <c r="Q63" s="47">
        <v>1.28</v>
      </c>
      <c r="R63" s="47">
        <v>1.28</v>
      </c>
      <c r="S63" s="47">
        <v>1.28</v>
      </c>
      <c r="T63" s="47">
        <v>1.28</v>
      </c>
      <c r="U63" s="47">
        <v>1.28</v>
      </c>
      <c r="V63" s="47">
        <v>1.28</v>
      </c>
    </row>
    <row r="64" spans="1:22" ht="14.25" x14ac:dyDescent="0.4">
      <c r="A64" s="42" t="s">
        <v>99</v>
      </c>
      <c r="B64" s="43" t="s">
        <v>25</v>
      </c>
      <c r="C64" s="44" t="s">
        <v>165</v>
      </c>
      <c r="D64" s="45" t="s">
        <v>173</v>
      </c>
      <c r="E64" s="57" t="s">
        <v>154</v>
      </c>
      <c r="F64" s="47" t="s">
        <v>28</v>
      </c>
      <c r="G64" s="48">
        <v>0</v>
      </c>
      <c r="H64" s="49"/>
      <c r="I64" s="50">
        <v>44196</v>
      </c>
      <c r="J64" s="50">
        <v>50770</v>
      </c>
      <c r="K64" s="148">
        <v>1.28</v>
      </c>
      <c r="L64" s="47">
        <v>1.28</v>
      </c>
      <c r="M64" s="47">
        <v>1.28</v>
      </c>
      <c r="N64" s="47">
        <v>1.28</v>
      </c>
      <c r="O64" s="47">
        <v>1.28</v>
      </c>
      <c r="P64" s="47">
        <v>1.28</v>
      </c>
      <c r="Q64" s="47">
        <v>1.28</v>
      </c>
      <c r="R64" s="47">
        <v>1.28</v>
      </c>
      <c r="S64" s="47">
        <v>1.28</v>
      </c>
      <c r="T64" s="47">
        <v>1.28</v>
      </c>
      <c r="U64" s="47">
        <v>1.28</v>
      </c>
      <c r="V64" s="47">
        <v>1.28</v>
      </c>
    </row>
    <row r="65" spans="1:22" ht="14.25" x14ac:dyDescent="0.4">
      <c r="A65" s="42" t="s">
        <v>99</v>
      </c>
      <c r="B65" s="43" t="s">
        <v>25</v>
      </c>
      <c r="C65" s="44" t="s">
        <v>165</v>
      </c>
      <c r="D65" s="45" t="s">
        <v>174</v>
      </c>
      <c r="E65" s="57" t="s">
        <v>154</v>
      </c>
      <c r="F65" s="47" t="s">
        <v>28</v>
      </c>
      <c r="G65" s="48">
        <v>0</v>
      </c>
      <c r="H65" s="49"/>
      <c r="I65" s="50">
        <v>44196</v>
      </c>
      <c r="J65" s="50">
        <v>50770</v>
      </c>
      <c r="K65" s="148">
        <v>1.28</v>
      </c>
      <c r="L65" s="47">
        <v>1.28</v>
      </c>
      <c r="M65" s="47">
        <v>1.28</v>
      </c>
      <c r="N65" s="47">
        <v>1.28</v>
      </c>
      <c r="O65" s="47">
        <v>1.28</v>
      </c>
      <c r="P65" s="47">
        <v>1.28</v>
      </c>
      <c r="Q65" s="47">
        <v>1.28</v>
      </c>
      <c r="R65" s="47">
        <v>1.28</v>
      </c>
      <c r="S65" s="47">
        <v>1.28</v>
      </c>
      <c r="T65" s="47">
        <v>1.28</v>
      </c>
      <c r="U65" s="47">
        <v>1.28</v>
      </c>
      <c r="V65" s="47">
        <v>1.28</v>
      </c>
    </row>
    <row r="66" spans="1:22" ht="63.75" x14ac:dyDescent="0.4">
      <c r="A66" s="42" t="s">
        <v>180</v>
      </c>
      <c r="B66" s="43" t="s">
        <v>25</v>
      </c>
      <c r="C66" s="55" t="s">
        <v>181</v>
      </c>
      <c r="D66" s="45" t="s">
        <v>182</v>
      </c>
      <c r="E66" s="57" t="s">
        <v>154</v>
      </c>
      <c r="F66" s="47" t="s">
        <v>51</v>
      </c>
      <c r="G66" s="48">
        <v>0</v>
      </c>
      <c r="H66" s="49"/>
      <c r="I66" s="50">
        <v>44193</v>
      </c>
      <c r="J66" s="56">
        <v>45653</v>
      </c>
      <c r="K66" s="148">
        <v>1</v>
      </c>
      <c r="L66" s="47">
        <v>1</v>
      </c>
      <c r="M66" s="47">
        <v>1</v>
      </c>
      <c r="N66" s="47">
        <v>1</v>
      </c>
      <c r="O66" s="47">
        <v>1</v>
      </c>
      <c r="P66" s="47">
        <v>1</v>
      </c>
      <c r="Q66" s="47">
        <v>1</v>
      </c>
      <c r="R66" s="47">
        <v>1</v>
      </c>
      <c r="S66" s="47">
        <v>1</v>
      </c>
      <c r="T66" s="47">
        <v>1</v>
      </c>
      <c r="U66" s="47">
        <v>1</v>
      </c>
      <c r="V66" s="47">
        <v>1</v>
      </c>
    </row>
    <row r="67" spans="1:22" ht="51" x14ac:dyDescent="0.4">
      <c r="A67" s="42" t="s">
        <v>99</v>
      </c>
      <c r="B67" s="43" t="s">
        <v>25</v>
      </c>
      <c r="C67" s="55" t="s">
        <v>178</v>
      </c>
      <c r="D67" s="45" t="s">
        <v>183</v>
      </c>
      <c r="E67" s="57" t="s">
        <v>154</v>
      </c>
      <c r="F67" s="47" t="s">
        <v>28</v>
      </c>
      <c r="G67" s="48">
        <v>0.97</v>
      </c>
      <c r="H67" s="49"/>
      <c r="I67" s="50">
        <v>43807</v>
      </c>
      <c r="J67" s="56">
        <v>45267</v>
      </c>
      <c r="K67" s="148">
        <v>0.97</v>
      </c>
      <c r="L67" s="47">
        <v>0.97</v>
      </c>
      <c r="M67" s="47">
        <v>0.97</v>
      </c>
      <c r="N67" s="47">
        <v>0.97</v>
      </c>
      <c r="O67" s="47">
        <v>0.97</v>
      </c>
      <c r="P67" s="47">
        <v>0.97</v>
      </c>
      <c r="Q67" s="47">
        <v>0.97</v>
      </c>
      <c r="R67" s="47">
        <v>0.97</v>
      </c>
      <c r="S67" s="47">
        <v>0.97</v>
      </c>
      <c r="T67" s="47">
        <v>0.97</v>
      </c>
      <c r="U67" s="47">
        <v>0.97</v>
      </c>
      <c r="V67" s="140">
        <v>0</v>
      </c>
    </row>
    <row r="68" spans="1:22" ht="14.25" x14ac:dyDescent="0.4">
      <c r="A68" s="42" t="s">
        <v>99</v>
      </c>
      <c r="B68" s="43" t="s">
        <v>25</v>
      </c>
      <c r="C68" s="44" t="s">
        <v>184</v>
      </c>
      <c r="D68" s="45" t="s">
        <v>185</v>
      </c>
      <c r="E68" s="57" t="s">
        <v>154</v>
      </c>
      <c r="F68" s="47" t="s">
        <v>28</v>
      </c>
      <c r="G68" s="48">
        <v>0</v>
      </c>
      <c r="H68" s="49"/>
      <c r="I68" s="50">
        <v>44193</v>
      </c>
      <c r="J68" s="56">
        <v>45653</v>
      </c>
      <c r="K68" s="148">
        <v>1</v>
      </c>
      <c r="L68" s="47">
        <v>1</v>
      </c>
      <c r="M68" s="47">
        <v>1</v>
      </c>
      <c r="N68" s="47">
        <v>1</v>
      </c>
      <c r="O68" s="47">
        <v>1</v>
      </c>
      <c r="P68" s="47">
        <v>1</v>
      </c>
      <c r="Q68" s="47">
        <v>1</v>
      </c>
      <c r="R68" s="47">
        <v>1</v>
      </c>
      <c r="S68" s="47">
        <v>1</v>
      </c>
      <c r="T68" s="47">
        <v>1</v>
      </c>
      <c r="U68" s="47">
        <v>1</v>
      </c>
      <c r="V68" s="47">
        <v>1</v>
      </c>
    </row>
    <row r="69" spans="1:22" ht="51" x14ac:dyDescent="0.4">
      <c r="A69" s="42" t="s">
        <v>180</v>
      </c>
      <c r="B69" s="43" t="s">
        <v>25</v>
      </c>
      <c r="C69" s="55" t="s">
        <v>178</v>
      </c>
      <c r="D69" s="45" t="s">
        <v>186</v>
      </c>
      <c r="E69" s="57" t="s">
        <v>154</v>
      </c>
      <c r="F69" s="47" t="s">
        <v>51</v>
      </c>
      <c r="G69" s="48">
        <v>0.96099999999999997</v>
      </c>
      <c r="H69" s="49"/>
      <c r="I69" s="50">
        <v>43826</v>
      </c>
      <c r="J69" s="56">
        <v>45286</v>
      </c>
      <c r="K69" s="148">
        <v>0.96</v>
      </c>
      <c r="L69" s="47">
        <v>0.96</v>
      </c>
      <c r="M69" s="47">
        <v>0.96</v>
      </c>
      <c r="N69" s="47">
        <v>0.96</v>
      </c>
      <c r="O69" s="47">
        <v>0.96</v>
      </c>
      <c r="P69" s="47">
        <v>0.96</v>
      </c>
      <c r="Q69" s="47">
        <v>0.96</v>
      </c>
      <c r="R69" s="47">
        <v>0.96</v>
      </c>
      <c r="S69" s="47">
        <v>0.96</v>
      </c>
      <c r="T69" s="47">
        <v>0.96</v>
      </c>
      <c r="U69" s="47">
        <v>0.96</v>
      </c>
      <c r="V69" s="140">
        <v>0</v>
      </c>
    </row>
    <row r="70" spans="1:22" ht="51" x14ac:dyDescent="0.4">
      <c r="A70" s="42" t="s">
        <v>99</v>
      </c>
      <c r="B70" s="43" t="s">
        <v>25</v>
      </c>
      <c r="C70" s="55" t="s">
        <v>178</v>
      </c>
      <c r="D70" s="45" t="s">
        <v>187</v>
      </c>
      <c r="E70" s="57" t="s">
        <v>154</v>
      </c>
      <c r="F70" s="47" t="s">
        <v>28</v>
      </c>
      <c r="G70" s="48">
        <v>0.83</v>
      </c>
      <c r="H70" s="49"/>
      <c r="I70" s="50">
        <v>43720</v>
      </c>
      <c r="J70" s="56">
        <v>45180</v>
      </c>
      <c r="K70" s="148">
        <v>0.83</v>
      </c>
      <c r="L70" s="47">
        <v>0.83</v>
      </c>
      <c r="M70" s="47">
        <v>0.83</v>
      </c>
      <c r="N70" s="47">
        <v>0.83</v>
      </c>
      <c r="O70" s="47">
        <v>0.83</v>
      </c>
      <c r="P70" s="47">
        <v>0.83</v>
      </c>
      <c r="Q70" s="47">
        <v>0.83</v>
      </c>
      <c r="R70" s="47">
        <v>0.83</v>
      </c>
      <c r="S70" s="140">
        <v>0</v>
      </c>
      <c r="T70" s="140">
        <v>0</v>
      </c>
      <c r="U70" s="140">
        <v>0</v>
      </c>
      <c r="V70" s="140">
        <v>0</v>
      </c>
    </row>
    <row r="71" spans="1:22" ht="51" x14ac:dyDescent="0.4">
      <c r="A71" s="42" t="s">
        <v>99</v>
      </c>
      <c r="B71" s="43" t="s">
        <v>25</v>
      </c>
      <c r="C71" s="55" t="s">
        <v>178</v>
      </c>
      <c r="D71" s="45" t="s">
        <v>188</v>
      </c>
      <c r="E71" s="57" t="s">
        <v>154</v>
      </c>
      <c r="F71" s="47" t="s">
        <v>28</v>
      </c>
      <c r="G71" s="48">
        <v>0.95199999999999996</v>
      </c>
      <c r="H71" s="49"/>
      <c r="I71" s="50">
        <v>43826</v>
      </c>
      <c r="J71" s="56">
        <v>45286</v>
      </c>
      <c r="K71" s="148">
        <v>0.95</v>
      </c>
      <c r="L71" s="47">
        <v>0.95</v>
      </c>
      <c r="M71" s="47">
        <v>0.95</v>
      </c>
      <c r="N71" s="47">
        <v>0.95</v>
      </c>
      <c r="O71" s="47">
        <v>0.95</v>
      </c>
      <c r="P71" s="47">
        <v>0.95</v>
      </c>
      <c r="Q71" s="47">
        <v>0.95</v>
      </c>
      <c r="R71" s="47">
        <v>0.95</v>
      </c>
      <c r="S71" s="47">
        <v>0.95</v>
      </c>
      <c r="T71" s="47">
        <v>0.95</v>
      </c>
      <c r="U71" s="47">
        <v>0.95</v>
      </c>
      <c r="V71" s="140">
        <v>0</v>
      </c>
    </row>
    <row r="72" spans="1:22" ht="63.75" x14ac:dyDescent="0.4">
      <c r="A72" s="42" t="s">
        <v>180</v>
      </c>
      <c r="B72" s="43" t="s">
        <v>25</v>
      </c>
      <c r="C72" s="55" t="s">
        <v>189</v>
      </c>
      <c r="D72" s="45" t="s">
        <v>190</v>
      </c>
      <c r="E72" s="57" t="s">
        <v>154</v>
      </c>
      <c r="F72" s="47" t="s">
        <v>51</v>
      </c>
      <c r="G72" s="48">
        <v>0</v>
      </c>
      <c r="H72" s="49"/>
      <c r="I72" s="50">
        <v>44193</v>
      </c>
      <c r="J72" s="53">
        <v>45653</v>
      </c>
      <c r="K72" s="148">
        <v>1</v>
      </c>
      <c r="L72" s="47">
        <v>1</v>
      </c>
      <c r="M72" s="47">
        <v>1</v>
      </c>
      <c r="N72" s="47">
        <v>1</v>
      </c>
      <c r="O72" s="47">
        <v>1</v>
      </c>
      <c r="P72" s="47">
        <v>1</v>
      </c>
      <c r="Q72" s="47">
        <v>1</v>
      </c>
      <c r="R72" s="47">
        <v>1</v>
      </c>
      <c r="S72" s="47">
        <v>1</v>
      </c>
      <c r="T72" s="47">
        <v>1</v>
      </c>
      <c r="U72" s="47">
        <v>1</v>
      </c>
      <c r="V72" s="47">
        <v>1</v>
      </c>
    </row>
    <row r="73" spans="1:22" ht="51" x14ac:dyDescent="0.4">
      <c r="A73" s="42" t="s">
        <v>99</v>
      </c>
      <c r="B73" s="43" t="s">
        <v>25</v>
      </c>
      <c r="C73" s="55" t="s">
        <v>178</v>
      </c>
      <c r="D73" s="45" t="s">
        <v>191</v>
      </c>
      <c r="E73" s="57" t="s">
        <v>154</v>
      </c>
      <c r="F73" s="47" t="s">
        <v>28</v>
      </c>
      <c r="G73" s="48">
        <v>0.98</v>
      </c>
      <c r="H73" s="49"/>
      <c r="I73" s="50">
        <v>43949</v>
      </c>
      <c r="J73" s="53">
        <v>45409</v>
      </c>
      <c r="K73" s="148">
        <v>0.98</v>
      </c>
      <c r="L73" s="47">
        <v>0.98</v>
      </c>
      <c r="M73" s="47">
        <v>0.98</v>
      </c>
      <c r="N73" s="47">
        <v>0.98</v>
      </c>
      <c r="O73" s="47">
        <v>0.98</v>
      </c>
      <c r="P73" s="47">
        <v>0.98</v>
      </c>
      <c r="Q73" s="47">
        <v>0.98</v>
      </c>
      <c r="R73" s="47">
        <v>0.98</v>
      </c>
      <c r="S73" s="47">
        <v>0.98</v>
      </c>
      <c r="T73" s="47">
        <v>0.98</v>
      </c>
      <c r="U73" s="47">
        <v>0.98</v>
      </c>
      <c r="V73" s="47">
        <v>0.98</v>
      </c>
    </row>
    <row r="74" spans="1:22" ht="38.25" x14ac:dyDescent="0.4">
      <c r="A74" s="42" t="s">
        <v>99</v>
      </c>
      <c r="B74" s="43" t="s">
        <v>25</v>
      </c>
      <c r="C74" s="64" t="s">
        <v>192</v>
      </c>
      <c r="D74" s="45" t="s">
        <v>193</v>
      </c>
      <c r="E74" s="57" t="s">
        <v>154</v>
      </c>
      <c r="F74" s="47" t="s">
        <v>28</v>
      </c>
      <c r="G74" s="65">
        <v>1</v>
      </c>
      <c r="H74" s="49"/>
      <c r="I74" s="50">
        <v>43334</v>
      </c>
      <c r="J74" s="53">
        <v>45525</v>
      </c>
      <c r="K74" s="149">
        <v>1</v>
      </c>
      <c r="L74" s="140">
        <v>1</v>
      </c>
      <c r="M74" s="140">
        <v>1</v>
      </c>
      <c r="N74" s="140">
        <v>1</v>
      </c>
      <c r="O74" s="140">
        <v>1</v>
      </c>
      <c r="P74" s="140">
        <v>1</v>
      </c>
      <c r="Q74" s="140">
        <v>1</v>
      </c>
      <c r="R74" s="140">
        <v>1</v>
      </c>
      <c r="S74" s="140">
        <v>1</v>
      </c>
      <c r="T74" s="140">
        <v>1</v>
      </c>
      <c r="U74" s="140">
        <v>1</v>
      </c>
      <c r="V74" s="140">
        <v>1</v>
      </c>
    </row>
    <row r="75" spans="1:22" ht="102" x14ac:dyDescent="0.4">
      <c r="A75" s="42" t="s">
        <v>180</v>
      </c>
      <c r="B75" s="43" t="s">
        <v>25</v>
      </c>
      <c r="C75" s="142" t="s">
        <v>194</v>
      </c>
      <c r="D75" s="45" t="s">
        <v>195</v>
      </c>
      <c r="E75" s="57" t="s">
        <v>154</v>
      </c>
      <c r="F75" s="47" t="s">
        <v>51</v>
      </c>
      <c r="G75" s="65">
        <v>1</v>
      </c>
      <c r="H75" s="49"/>
      <c r="I75" s="50">
        <v>44102</v>
      </c>
      <c r="J75" s="53">
        <v>45562</v>
      </c>
      <c r="K75" s="148">
        <v>1</v>
      </c>
      <c r="L75" s="47">
        <v>1</v>
      </c>
      <c r="M75" s="47">
        <v>1</v>
      </c>
      <c r="N75" s="47">
        <v>1</v>
      </c>
      <c r="O75" s="47">
        <v>1</v>
      </c>
      <c r="P75" s="47">
        <v>1</v>
      </c>
      <c r="Q75" s="47">
        <v>1</v>
      </c>
      <c r="R75" s="47">
        <v>1</v>
      </c>
      <c r="S75" s="47">
        <v>1</v>
      </c>
      <c r="T75" s="47">
        <v>1</v>
      </c>
      <c r="U75" s="47">
        <v>1</v>
      </c>
      <c r="V75" s="47">
        <v>1</v>
      </c>
    </row>
    <row r="76" spans="1:22" ht="51" x14ac:dyDescent="0.4">
      <c r="A76" s="42" t="s">
        <v>99</v>
      </c>
      <c r="B76" s="43" t="s">
        <v>25</v>
      </c>
      <c r="C76" s="55" t="s">
        <v>178</v>
      </c>
      <c r="D76" s="45" t="s">
        <v>196</v>
      </c>
      <c r="E76" s="57" t="s">
        <v>154</v>
      </c>
      <c r="F76" s="47" t="s">
        <v>28</v>
      </c>
      <c r="G76" s="48">
        <v>0.98399999999999999</v>
      </c>
      <c r="H76" s="49"/>
      <c r="I76" s="63">
        <v>43515</v>
      </c>
      <c r="J76" s="51">
        <v>45323</v>
      </c>
      <c r="K76" s="148">
        <v>0.98399999999999999</v>
      </c>
      <c r="L76" s="47">
        <v>0.98399999999999999</v>
      </c>
      <c r="M76" s="47">
        <v>0.98399999999999999</v>
      </c>
      <c r="N76" s="47">
        <v>0.98399999999999999</v>
      </c>
      <c r="O76" s="47">
        <v>0.98399999999999999</v>
      </c>
      <c r="P76" s="47">
        <v>0.98399999999999999</v>
      </c>
      <c r="Q76" s="47">
        <v>0.98399999999999999</v>
      </c>
      <c r="R76" s="47">
        <v>0.98399999999999999</v>
      </c>
      <c r="S76" s="47">
        <v>0.98399999999999999</v>
      </c>
      <c r="T76" s="47">
        <v>0.98399999999999999</v>
      </c>
      <c r="U76" s="47">
        <v>0.98399999999999999</v>
      </c>
      <c r="V76" s="47">
        <v>0.98399999999999999</v>
      </c>
    </row>
    <row r="77" spans="1:22" ht="51" x14ac:dyDescent="0.4">
      <c r="A77" s="42" t="s">
        <v>99</v>
      </c>
      <c r="B77" s="43" t="s">
        <v>25</v>
      </c>
      <c r="C77" s="55" t="s">
        <v>178</v>
      </c>
      <c r="D77" s="45" t="s">
        <v>197</v>
      </c>
      <c r="E77" s="57" t="s">
        <v>154</v>
      </c>
      <c r="F77" s="47" t="s">
        <v>28</v>
      </c>
      <c r="G77" s="48">
        <v>0.95</v>
      </c>
      <c r="H77" s="49"/>
      <c r="I77" s="66">
        <v>43707</v>
      </c>
      <c r="J77" s="53">
        <v>45533</v>
      </c>
      <c r="K77" s="148">
        <v>0.95</v>
      </c>
      <c r="L77" s="47">
        <v>0.95</v>
      </c>
      <c r="M77" s="47">
        <v>0.95</v>
      </c>
      <c r="N77" s="47">
        <v>0.95</v>
      </c>
      <c r="O77" s="47">
        <v>0.95</v>
      </c>
      <c r="P77" s="47">
        <v>0.95</v>
      </c>
      <c r="Q77" s="47">
        <v>0.95</v>
      </c>
      <c r="R77" s="47">
        <v>0.95</v>
      </c>
      <c r="S77" s="47">
        <v>0.95</v>
      </c>
      <c r="T77" s="47">
        <v>0.95</v>
      </c>
      <c r="U77" s="47">
        <v>0.95</v>
      </c>
      <c r="V77" s="47">
        <v>0.95</v>
      </c>
    </row>
    <row r="78" spans="1:22" ht="178.5" x14ac:dyDescent="0.4">
      <c r="A78" s="42" t="s">
        <v>99</v>
      </c>
      <c r="B78" s="43" t="s">
        <v>25</v>
      </c>
      <c r="C78" s="64" t="s">
        <v>198</v>
      </c>
      <c r="D78" s="45" t="s">
        <v>199</v>
      </c>
      <c r="E78" s="57" t="s">
        <v>154</v>
      </c>
      <c r="F78" s="47" t="s">
        <v>28</v>
      </c>
      <c r="G78" s="47">
        <v>0.71</v>
      </c>
      <c r="H78" s="49"/>
      <c r="I78" s="50">
        <v>43907</v>
      </c>
      <c r="J78" s="53">
        <v>45732</v>
      </c>
      <c r="K78" s="148">
        <v>0.71</v>
      </c>
      <c r="L78" s="47">
        <v>0.71</v>
      </c>
      <c r="M78" s="47">
        <v>0.71</v>
      </c>
      <c r="N78" s="47">
        <v>0.71</v>
      </c>
      <c r="O78" s="47">
        <v>0.71</v>
      </c>
      <c r="P78" s="47">
        <v>0.71</v>
      </c>
      <c r="Q78" s="47">
        <v>0.71</v>
      </c>
      <c r="R78" s="47">
        <v>0.71</v>
      </c>
      <c r="S78" s="47">
        <v>0.71</v>
      </c>
      <c r="T78" s="47">
        <v>0.71</v>
      </c>
      <c r="U78" s="47">
        <v>0.71</v>
      </c>
      <c r="V78" s="47">
        <v>0.71</v>
      </c>
    </row>
    <row r="79" spans="1:22" ht="14.25" x14ac:dyDescent="0.4">
      <c r="A79" s="42" t="s">
        <v>99</v>
      </c>
      <c r="B79" s="43" t="s">
        <v>25</v>
      </c>
      <c r="C79" s="44" t="s">
        <v>200</v>
      </c>
      <c r="D79" s="45" t="s">
        <v>201</v>
      </c>
      <c r="E79" s="57" t="s">
        <v>154</v>
      </c>
      <c r="F79" s="47" t="s">
        <v>28</v>
      </c>
      <c r="G79" s="48">
        <v>1</v>
      </c>
      <c r="H79" s="49"/>
      <c r="I79" s="63">
        <v>43420</v>
      </c>
      <c r="J79" s="51">
        <v>44880</v>
      </c>
      <c r="K79" s="148">
        <v>1</v>
      </c>
      <c r="L79" s="47">
        <v>1</v>
      </c>
      <c r="M79" s="47">
        <v>1</v>
      </c>
      <c r="N79" s="47">
        <v>1</v>
      </c>
      <c r="O79" s="47">
        <v>1</v>
      </c>
      <c r="P79" s="47">
        <v>1</v>
      </c>
      <c r="Q79" s="47">
        <v>1</v>
      </c>
      <c r="R79" s="47">
        <v>1</v>
      </c>
      <c r="S79" s="47">
        <v>1</v>
      </c>
      <c r="T79" s="47">
        <v>1</v>
      </c>
      <c r="U79" s="47">
        <v>1</v>
      </c>
      <c r="V79" s="47">
        <v>1</v>
      </c>
    </row>
    <row r="80" spans="1:22" ht="14.25" x14ac:dyDescent="0.4">
      <c r="A80" s="42" t="s">
        <v>99</v>
      </c>
      <c r="B80" s="43" t="s">
        <v>25</v>
      </c>
      <c r="C80" s="44" t="s">
        <v>200</v>
      </c>
      <c r="D80" s="45" t="s">
        <v>202</v>
      </c>
      <c r="E80" s="57" t="s">
        <v>154</v>
      </c>
      <c r="F80" s="47" t="s">
        <v>28</v>
      </c>
      <c r="G80" s="48">
        <v>1</v>
      </c>
      <c r="H80" s="49"/>
      <c r="I80" s="63">
        <v>43525</v>
      </c>
      <c r="J80" s="51">
        <v>44986</v>
      </c>
      <c r="K80" s="148">
        <v>1</v>
      </c>
      <c r="L80" s="47">
        <v>1</v>
      </c>
      <c r="M80" s="140">
        <v>0</v>
      </c>
      <c r="N80" s="140">
        <v>0</v>
      </c>
      <c r="O80" s="140">
        <v>0</v>
      </c>
      <c r="P80" s="140">
        <v>0</v>
      </c>
      <c r="Q80" s="140">
        <v>0</v>
      </c>
      <c r="R80" s="140">
        <v>0</v>
      </c>
      <c r="S80" s="140">
        <v>0</v>
      </c>
      <c r="T80" s="140">
        <v>0</v>
      </c>
      <c r="U80" s="140">
        <v>0</v>
      </c>
      <c r="V80" s="140">
        <v>0</v>
      </c>
    </row>
    <row r="81" spans="1:22" ht="63.75" x14ac:dyDescent="0.4">
      <c r="A81" s="42" t="s">
        <v>180</v>
      </c>
      <c r="B81" s="43" t="s">
        <v>25</v>
      </c>
      <c r="C81" s="142" t="s">
        <v>203</v>
      </c>
      <c r="D81" s="45" t="s">
        <v>204</v>
      </c>
      <c r="E81" s="57" t="s">
        <v>154</v>
      </c>
      <c r="F81" s="47" t="s">
        <v>51</v>
      </c>
      <c r="G81" s="48">
        <v>0</v>
      </c>
      <c r="H81" s="49"/>
      <c r="I81" s="50">
        <v>44193</v>
      </c>
      <c r="J81" s="53">
        <v>45653</v>
      </c>
      <c r="K81" s="148">
        <v>1</v>
      </c>
      <c r="L81" s="47">
        <v>1</v>
      </c>
      <c r="M81" s="47">
        <v>1</v>
      </c>
      <c r="N81" s="47">
        <v>1</v>
      </c>
      <c r="O81" s="47">
        <v>1</v>
      </c>
      <c r="P81" s="47">
        <v>1</v>
      </c>
      <c r="Q81" s="47">
        <v>1</v>
      </c>
      <c r="R81" s="47">
        <v>1</v>
      </c>
      <c r="S81" s="47">
        <v>1</v>
      </c>
      <c r="T81" s="47">
        <v>1</v>
      </c>
      <c r="U81" s="47">
        <v>1</v>
      </c>
      <c r="V81" s="47">
        <v>1</v>
      </c>
    </row>
    <row r="82" spans="1:22" ht="14.25" x14ac:dyDescent="0.4">
      <c r="A82" s="42" t="s">
        <v>180</v>
      </c>
      <c r="B82" s="43" t="s">
        <v>25</v>
      </c>
      <c r="C82" s="44" t="s">
        <v>205</v>
      </c>
      <c r="D82" s="45" t="s">
        <v>206</v>
      </c>
      <c r="E82" s="57" t="s">
        <v>154</v>
      </c>
      <c r="F82" s="47" t="s">
        <v>51</v>
      </c>
      <c r="G82" s="48">
        <v>1.002</v>
      </c>
      <c r="H82" s="49"/>
      <c r="I82" s="50">
        <v>43445</v>
      </c>
      <c r="J82" s="53">
        <v>48944</v>
      </c>
      <c r="K82" s="148">
        <v>1.002</v>
      </c>
      <c r="L82" s="47">
        <v>1.002</v>
      </c>
      <c r="M82" s="47">
        <v>1.002</v>
      </c>
      <c r="N82" s="47">
        <v>1.002</v>
      </c>
      <c r="O82" s="47">
        <v>1.002</v>
      </c>
      <c r="P82" s="47">
        <v>1.002</v>
      </c>
      <c r="Q82" s="47">
        <v>1.002</v>
      </c>
      <c r="R82" s="47">
        <v>1.002</v>
      </c>
      <c r="S82" s="47">
        <v>1.002</v>
      </c>
      <c r="T82" s="47">
        <v>1.002</v>
      </c>
      <c r="U82" s="47">
        <v>1.002</v>
      </c>
      <c r="V82" s="47">
        <v>1.002</v>
      </c>
    </row>
    <row r="83" spans="1:22" ht="14.25" x14ac:dyDescent="0.4">
      <c r="A83" s="42" t="s">
        <v>99</v>
      </c>
      <c r="B83" s="43" t="s">
        <v>25</v>
      </c>
      <c r="C83" s="44" t="s">
        <v>205</v>
      </c>
      <c r="D83" s="45" t="s">
        <v>207</v>
      </c>
      <c r="E83" s="57" t="s">
        <v>154</v>
      </c>
      <c r="F83" s="47" t="s">
        <v>28</v>
      </c>
      <c r="G83" s="48">
        <v>2.9809999999999999</v>
      </c>
      <c r="H83" s="49"/>
      <c r="I83" s="50">
        <v>43159</v>
      </c>
      <c r="J83" s="53">
        <v>48638</v>
      </c>
      <c r="K83" s="148">
        <v>2.9809999999999999</v>
      </c>
      <c r="L83" s="47">
        <v>2.9809999999999999</v>
      </c>
      <c r="M83" s="47">
        <v>2.9809999999999999</v>
      </c>
      <c r="N83" s="47">
        <v>2.9809999999999999</v>
      </c>
      <c r="O83" s="47">
        <v>2.9809999999999999</v>
      </c>
      <c r="P83" s="47">
        <v>2.9809999999999999</v>
      </c>
      <c r="Q83" s="47">
        <v>2.9809999999999999</v>
      </c>
      <c r="R83" s="47">
        <v>2.9809999999999999</v>
      </c>
      <c r="S83" s="47">
        <v>2.9809999999999999</v>
      </c>
      <c r="T83" s="47">
        <v>2.9809999999999999</v>
      </c>
      <c r="U83" s="47">
        <v>2.9809999999999999</v>
      </c>
      <c r="V83" s="47">
        <v>2.9809999999999999</v>
      </c>
    </row>
    <row r="84" spans="1:22" ht="14.25" x14ac:dyDescent="0.4">
      <c r="A84" s="42" t="s">
        <v>180</v>
      </c>
      <c r="B84" s="43" t="s">
        <v>25</v>
      </c>
      <c r="C84" s="44" t="s">
        <v>205</v>
      </c>
      <c r="D84" s="45" t="s">
        <v>208</v>
      </c>
      <c r="E84" s="57" t="s">
        <v>154</v>
      </c>
      <c r="F84" s="47" t="s">
        <v>51</v>
      </c>
      <c r="G84" s="48">
        <v>3.9249999999999998</v>
      </c>
      <c r="H84" s="49"/>
      <c r="I84" s="50">
        <v>43101</v>
      </c>
      <c r="J84" s="53">
        <v>48579</v>
      </c>
      <c r="K84" s="148">
        <v>3.9249999999999998</v>
      </c>
      <c r="L84" s="47">
        <v>3.9249999999999998</v>
      </c>
      <c r="M84" s="47">
        <v>3.9249999999999998</v>
      </c>
      <c r="N84" s="47">
        <v>3.9249999999999998</v>
      </c>
      <c r="O84" s="47">
        <v>3.9249999999999998</v>
      </c>
      <c r="P84" s="47">
        <v>3.9249999999999998</v>
      </c>
      <c r="Q84" s="47">
        <v>3.9249999999999998</v>
      </c>
      <c r="R84" s="47">
        <v>3.9249999999999998</v>
      </c>
      <c r="S84" s="47">
        <v>3.9249999999999998</v>
      </c>
      <c r="T84" s="47">
        <v>3.9249999999999998</v>
      </c>
      <c r="U84" s="47">
        <v>3.9249999999999998</v>
      </c>
      <c r="V84" s="47">
        <v>3.9249999999999998</v>
      </c>
    </row>
    <row r="85" spans="1:22" ht="71.25" x14ac:dyDescent="0.4">
      <c r="A85" s="42" t="s">
        <v>99</v>
      </c>
      <c r="B85" s="43" t="s">
        <v>25</v>
      </c>
      <c r="C85" s="143" t="s">
        <v>209</v>
      </c>
      <c r="D85" s="45" t="s">
        <v>210</v>
      </c>
      <c r="E85" s="57" t="s">
        <v>154</v>
      </c>
      <c r="F85" s="47" t="s">
        <v>28</v>
      </c>
      <c r="G85" s="48">
        <v>1.15405</v>
      </c>
      <c r="H85" s="49"/>
      <c r="I85" s="50">
        <v>43863</v>
      </c>
      <c r="J85" s="144">
        <v>49368</v>
      </c>
      <c r="K85" s="148">
        <v>1.15405</v>
      </c>
      <c r="L85" s="47">
        <v>1.15405</v>
      </c>
      <c r="M85" s="47">
        <v>1.15405</v>
      </c>
      <c r="N85" s="47">
        <v>1.15405</v>
      </c>
      <c r="O85" s="47">
        <v>1.15405</v>
      </c>
      <c r="P85" s="47">
        <v>1.15405</v>
      </c>
      <c r="Q85" s="47">
        <v>1.15405</v>
      </c>
      <c r="R85" s="47">
        <v>1.15405</v>
      </c>
      <c r="S85" s="47">
        <v>1.15405</v>
      </c>
      <c r="T85" s="47">
        <v>1.15405</v>
      </c>
      <c r="U85" s="47">
        <v>1.15405</v>
      </c>
      <c r="V85" s="47">
        <v>1.15405</v>
      </c>
    </row>
    <row r="86" spans="1:22" ht="14.25" x14ac:dyDescent="0.4">
      <c r="A86" s="42" t="s">
        <v>99</v>
      </c>
      <c r="B86" s="43" t="s">
        <v>25</v>
      </c>
      <c r="C86" s="44" t="s">
        <v>205</v>
      </c>
      <c r="D86" s="45" t="s">
        <v>211</v>
      </c>
      <c r="E86" s="57" t="s">
        <v>154</v>
      </c>
      <c r="F86" s="47" t="s">
        <v>28</v>
      </c>
      <c r="G86" s="48">
        <v>3.665</v>
      </c>
      <c r="H86" s="49"/>
      <c r="I86" s="50">
        <v>43101</v>
      </c>
      <c r="J86" s="53">
        <v>48579</v>
      </c>
      <c r="K86" s="148">
        <v>3.665</v>
      </c>
      <c r="L86" s="47">
        <v>3.665</v>
      </c>
      <c r="M86" s="47">
        <v>3.665</v>
      </c>
      <c r="N86" s="47">
        <v>3.665</v>
      </c>
      <c r="O86" s="47">
        <v>3.665</v>
      </c>
      <c r="P86" s="47">
        <v>3.665</v>
      </c>
      <c r="Q86" s="47">
        <v>3.665</v>
      </c>
      <c r="R86" s="47">
        <v>3.665</v>
      </c>
      <c r="S86" s="47">
        <v>3.665</v>
      </c>
      <c r="T86" s="47">
        <v>3.665</v>
      </c>
      <c r="U86" s="47">
        <v>3.665</v>
      </c>
      <c r="V86" s="47">
        <v>3.665</v>
      </c>
    </row>
    <row r="87" spans="1:22" ht="14.25" x14ac:dyDescent="0.4">
      <c r="A87" s="42" t="s">
        <v>99</v>
      </c>
      <c r="B87" s="43" t="s">
        <v>25</v>
      </c>
      <c r="C87" s="44" t="s">
        <v>205</v>
      </c>
      <c r="D87" s="45" t="s">
        <v>212</v>
      </c>
      <c r="E87" s="57" t="s">
        <v>154</v>
      </c>
      <c r="F87" s="47" t="s">
        <v>28</v>
      </c>
      <c r="G87" s="48">
        <v>1.1339999999999999</v>
      </c>
      <c r="H87" s="49"/>
      <c r="I87" s="50">
        <v>43101</v>
      </c>
      <c r="J87" s="53">
        <v>48579</v>
      </c>
      <c r="K87" s="148">
        <v>1.1339999999999999</v>
      </c>
      <c r="L87" s="47">
        <v>1.1339999999999999</v>
      </c>
      <c r="M87" s="47">
        <v>1.1339999999999999</v>
      </c>
      <c r="N87" s="47">
        <v>1.1339999999999999</v>
      </c>
      <c r="O87" s="47">
        <v>1.1339999999999999</v>
      </c>
      <c r="P87" s="47">
        <v>1.1339999999999999</v>
      </c>
      <c r="Q87" s="47">
        <v>1.1339999999999999</v>
      </c>
      <c r="R87" s="47">
        <v>1.1339999999999999</v>
      </c>
      <c r="S87" s="47">
        <v>1.1339999999999999</v>
      </c>
      <c r="T87" s="47">
        <v>1.1339999999999999</v>
      </c>
      <c r="U87" s="47">
        <v>1.1339999999999999</v>
      </c>
      <c r="V87" s="47">
        <v>1.1339999999999999</v>
      </c>
    </row>
    <row r="88" spans="1:22" ht="63.75" x14ac:dyDescent="0.4">
      <c r="A88" s="42" t="s">
        <v>99</v>
      </c>
      <c r="B88" s="43" t="s">
        <v>25</v>
      </c>
      <c r="C88" s="64" t="s">
        <v>213</v>
      </c>
      <c r="D88" s="45" t="s">
        <v>214</v>
      </c>
      <c r="E88" s="57" t="s">
        <v>154</v>
      </c>
      <c r="F88" s="47" t="s">
        <v>28</v>
      </c>
      <c r="G88" s="48">
        <v>1.1399999999999999</v>
      </c>
      <c r="H88" s="49"/>
      <c r="I88" s="50">
        <v>44014</v>
      </c>
      <c r="J88" s="67">
        <v>49521</v>
      </c>
      <c r="K88" s="148">
        <v>1.1419999999999999</v>
      </c>
      <c r="L88" s="47">
        <v>1.1419999999999999</v>
      </c>
      <c r="M88" s="47">
        <v>1.1419999999999999</v>
      </c>
      <c r="N88" s="47">
        <v>1.1419999999999999</v>
      </c>
      <c r="O88" s="47">
        <v>1.1419999999999999</v>
      </c>
      <c r="P88" s="47">
        <v>1.1419999999999999</v>
      </c>
      <c r="Q88" s="47">
        <v>1.1419999999999999</v>
      </c>
      <c r="R88" s="47">
        <v>1.1419999999999999</v>
      </c>
      <c r="S88" s="47">
        <v>1.1419999999999999</v>
      </c>
      <c r="T88" s="47">
        <v>1.1419999999999999</v>
      </c>
      <c r="U88" s="47">
        <v>1.1419999999999999</v>
      </c>
      <c r="V88" s="47">
        <v>1.1419999999999999</v>
      </c>
    </row>
    <row r="89" spans="1:22" ht="63.75" x14ac:dyDescent="0.4">
      <c r="A89" s="42" t="s">
        <v>99</v>
      </c>
      <c r="B89" s="43" t="s">
        <v>25</v>
      </c>
      <c r="C89" s="64" t="s">
        <v>213</v>
      </c>
      <c r="D89" s="45" t="s">
        <v>215</v>
      </c>
      <c r="E89" s="57" t="s">
        <v>154</v>
      </c>
      <c r="F89" s="47" t="s">
        <v>28</v>
      </c>
      <c r="G89" s="48">
        <v>2.04</v>
      </c>
      <c r="H89" s="49"/>
      <c r="I89" s="50">
        <v>44014</v>
      </c>
      <c r="J89" s="67">
        <v>49521</v>
      </c>
      <c r="K89" s="148">
        <v>2.0379999999999998</v>
      </c>
      <c r="L89" s="47">
        <v>2.0379999999999998</v>
      </c>
      <c r="M89" s="47">
        <v>2.0379999999999998</v>
      </c>
      <c r="N89" s="47">
        <v>2.0379999999999998</v>
      </c>
      <c r="O89" s="47">
        <v>2.0379999999999998</v>
      </c>
      <c r="P89" s="47">
        <v>2.0379999999999998</v>
      </c>
      <c r="Q89" s="47">
        <v>2.0379999999999998</v>
      </c>
      <c r="R89" s="47">
        <v>2.0379999999999998</v>
      </c>
      <c r="S89" s="47">
        <v>2.0379999999999998</v>
      </c>
      <c r="T89" s="47">
        <v>2.0379999999999998</v>
      </c>
      <c r="U89" s="47">
        <v>2.0379999999999998</v>
      </c>
      <c r="V89" s="47">
        <v>2.0379999999999998</v>
      </c>
    </row>
    <row r="90" spans="1:22" ht="63.75" x14ac:dyDescent="0.4">
      <c r="A90" s="42" t="s">
        <v>99</v>
      </c>
      <c r="B90" s="43" t="s">
        <v>25</v>
      </c>
      <c r="C90" s="64" t="s">
        <v>213</v>
      </c>
      <c r="D90" s="45" t="s">
        <v>216</v>
      </c>
      <c r="E90" s="57" t="s">
        <v>154</v>
      </c>
      <c r="F90" s="47" t="s">
        <v>28</v>
      </c>
      <c r="G90" s="48">
        <v>1.97</v>
      </c>
      <c r="H90" s="49"/>
      <c r="I90" s="50">
        <v>44014</v>
      </c>
      <c r="J90" s="67">
        <v>49521</v>
      </c>
      <c r="K90" s="148">
        <v>1.974</v>
      </c>
      <c r="L90" s="47">
        <v>1.974</v>
      </c>
      <c r="M90" s="47">
        <v>1.974</v>
      </c>
      <c r="N90" s="47">
        <v>1.974</v>
      </c>
      <c r="O90" s="47">
        <v>1.974</v>
      </c>
      <c r="P90" s="47">
        <v>1.974</v>
      </c>
      <c r="Q90" s="47">
        <v>1.974</v>
      </c>
      <c r="R90" s="47">
        <v>1.974</v>
      </c>
      <c r="S90" s="47">
        <v>1.974</v>
      </c>
      <c r="T90" s="47">
        <v>1.974</v>
      </c>
      <c r="U90" s="47">
        <v>1.974</v>
      </c>
      <c r="V90" s="47">
        <v>1.974</v>
      </c>
    </row>
    <row r="91" spans="1:22" ht="14.25" x14ac:dyDescent="0.4">
      <c r="A91" s="42" t="s">
        <v>99</v>
      </c>
      <c r="B91" s="43" t="s">
        <v>25</v>
      </c>
      <c r="C91" s="55" t="s">
        <v>205</v>
      </c>
      <c r="D91" s="45" t="s">
        <v>217</v>
      </c>
      <c r="E91" s="57" t="s">
        <v>154</v>
      </c>
      <c r="F91" s="47" t="s">
        <v>28</v>
      </c>
      <c r="G91" s="48">
        <v>1.1990000000000001</v>
      </c>
      <c r="H91" s="49"/>
      <c r="I91" s="50">
        <v>43861</v>
      </c>
      <c r="J91" s="67">
        <v>49340</v>
      </c>
      <c r="K91" s="148">
        <v>1.1990000000000001</v>
      </c>
      <c r="L91" s="47">
        <v>1.1990000000000001</v>
      </c>
      <c r="M91" s="47">
        <v>1.1990000000000001</v>
      </c>
      <c r="N91" s="47">
        <v>1.1990000000000001</v>
      </c>
      <c r="O91" s="47">
        <v>1.1990000000000001</v>
      </c>
      <c r="P91" s="47">
        <v>1.1990000000000001</v>
      </c>
      <c r="Q91" s="47">
        <v>1.1990000000000001</v>
      </c>
      <c r="R91" s="47">
        <v>1.1990000000000001</v>
      </c>
      <c r="S91" s="47">
        <v>1.1990000000000001</v>
      </c>
      <c r="T91" s="47">
        <v>1.1990000000000001</v>
      </c>
      <c r="U91" s="47">
        <v>1.1990000000000001</v>
      </c>
      <c r="V91" s="47">
        <v>1.1990000000000001</v>
      </c>
    </row>
    <row r="92" spans="1:22" ht="63.75" x14ac:dyDescent="0.4">
      <c r="A92" s="42" t="s">
        <v>99</v>
      </c>
      <c r="B92" s="43" t="s">
        <v>25</v>
      </c>
      <c r="C92" s="55" t="s">
        <v>218</v>
      </c>
      <c r="D92" s="45" t="s">
        <v>219</v>
      </c>
      <c r="E92" s="57" t="s">
        <v>154</v>
      </c>
      <c r="F92" s="47" t="s">
        <v>28</v>
      </c>
      <c r="G92" s="65">
        <v>1.26</v>
      </c>
      <c r="H92" s="49"/>
      <c r="I92" s="50">
        <v>43830</v>
      </c>
      <c r="J92" s="53">
        <v>46021</v>
      </c>
      <c r="K92" s="149">
        <v>1.26</v>
      </c>
      <c r="L92" s="140">
        <v>1.26</v>
      </c>
      <c r="M92" s="140">
        <v>1.26</v>
      </c>
      <c r="N92" s="140">
        <v>1.26</v>
      </c>
      <c r="O92" s="140">
        <v>1.26</v>
      </c>
      <c r="P92" s="140">
        <v>1.26</v>
      </c>
      <c r="Q92" s="140">
        <v>1.26</v>
      </c>
      <c r="R92" s="140">
        <v>1.26</v>
      </c>
      <c r="S92" s="140">
        <v>1.26</v>
      </c>
      <c r="T92" s="140">
        <v>1.26</v>
      </c>
      <c r="U92" s="140">
        <v>1.26</v>
      </c>
      <c r="V92" s="140">
        <v>1.26</v>
      </c>
    </row>
    <row r="93" spans="1:22" ht="63.75" x14ac:dyDescent="0.4">
      <c r="A93" s="42" t="s">
        <v>99</v>
      </c>
      <c r="B93" s="43" t="s">
        <v>25</v>
      </c>
      <c r="C93" s="55" t="s">
        <v>220</v>
      </c>
      <c r="D93" s="45" t="s">
        <v>221</v>
      </c>
      <c r="E93" s="57" t="s">
        <v>154</v>
      </c>
      <c r="F93" s="47" t="s">
        <v>28</v>
      </c>
      <c r="G93" s="48">
        <v>1.546</v>
      </c>
      <c r="H93" s="49"/>
      <c r="I93" s="50">
        <v>43616</v>
      </c>
      <c r="J93" s="53">
        <v>45076</v>
      </c>
      <c r="K93" s="148">
        <v>1.546</v>
      </c>
      <c r="L93" s="47">
        <v>1.546</v>
      </c>
      <c r="M93" s="47">
        <v>1.546</v>
      </c>
      <c r="N93" s="47">
        <v>1.546</v>
      </c>
      <c r="O93" s="47">
        <v>1.546</v>
      </c>
      <c r="P93" s="140">
        <v>0</v>
      </c>
      <c r="Q93" s="140">
        <v>0</v>
      </c>
      <c r="R93" s="140">
        <v>0</v>
      </c>
      <c r="S93" s="140">
        <v>0</v>
      </c>
      <c r="T93" s="140">
        <v>0</v>
      </c>
      <c r="U93" s="140">
        <v>0</v>
      </c>
      <c r="V93" s="140">
        <v>0</v>
      </c>
    </row>
    <row r="94" spans="1:22" ht="63.75" x14ac:dyDescent="0.4">
      <c r="A94" s="42" t="s">
        <v>99</v>
      </c>
      <c r="B94" s="43" t="s">
        <v>25</v>
      </c>
      <c r="C94" s="55" t="s">
        <v>220</v>
      </c>
      <c r="D94" s="45" t="s">
        <v>222</v>
      </c>
      <c r="E94" s="57" t="s">
        <v>154</v>
      </c>
      <c r="F94" s="47" t="s">
        <v>28</v>
      </c>
      <c r="G94" s="48">
        <v>1.8440000000000001</v>
      </c>
      <c r="H94" s="49"/>
      <c r="I94" s="50">
        <v>43706</v>
      </c>
      <c r="J94" s="53">
        <v>45166</v>
      </c>
      <c r="K94" s="148">
        <v>1.8440000000000001</v>
      </c>
      <c r="L94" s="47">
        <v>1.8440000000000001</v>
      </c>
      <c r="M94" s="47">
        <v>1.8440000000000001</v>
      </c>
      <c r="N94" s="47">
        <v>1.8440000000000001</v>
      </c>
      <c r="O94" s="47">
        <v>1.8440000000000001</v>
      </c>
      <c r="P94" s="47">
        <v>1.8440000000000001</v>
      </c>
      <c r="Q94" s="47">
        <v>1.8440000000000001</v>
      </c>
      <c r="R94" s="140">
        <v>0</v>
      </c>
      <c r="S94" s="140">
        <v>0</v>
      </c>
      <c r="T94" s="140">
        <v>0</v>
      </c>
      <c r="U94" s="140">
        <v>0</v>
      </c>
      <c r="V94" s="140">
        <v>0</v>
      </c>
    </row>
    <row r="95" spans="1:22" ht="63.75" x14ac:dyDescent="0.4">
      <c r="A95" s="42" t="s">
        <v>99</v>
      </c>
      <c r="B95" s="43" t="s">
        <v>25</v>
      </c>
      <c r="C95" s="55" t="s">
        <v>223</v>
      </c>
      <c r="D95" s="45" t="s">
        <v>224</v>
      </c>
      <c r="E95" s="57" t="s">
        <v>154</v>
      </c>
      <c r="F95" s="47" t="s">
        <v>28</v>
      </c>
      <c r="G95" s="48">
        <v>1.66</v>
      </c>
      <c r="H95" s="49"/>
      <c r="I95" s="50">
        <v>43794</v>
      </c>
      <c r="J95" s="53">
        <v>45254</v>
      </c>
      <c r="K95" s="148">
        <v>1.66</v>
      </c>
      <c r="L95" s="47">
        <v>1.66</v>
      </c>
      <c r="M95" s="47">
        <v>1.66</v>
      </c>
      <c r="N95" s="47">
        <v>1.66</v>
      </c>
      <c r="O95" s="47">
        <v>1.66</v>
      </c>
      <c r="P95" s="47">
        <v>1.66</v>
      </c>
      <c r="Q95" s="47">
        <v>1.66</v>
      </c>
      <c r="R95" s="47">
        <v>1.66</v>
      </c>
      <c r="S95" s="47">
        <v>1.66</v>
      </c>
      <c r="T95" s="47">
        <v>1.66</v>
      </c>
      <c r="U95" s="140">
        <v>0</v>
      </c>
      <c r="V95" s="140">
        <v>0</v>
      </c>
    </row>
    <row r="96" spans="1:22" ht="14.25" x14ac:dyDescent="0.4">
      <c r="A96" s="42" t="s">
        <v>225</v>
      </c>
      <c r="B96" s="43" t="s">
        <v>25</v>
      </c>
      <c r="C96" s="68" t="s">
        <v>226</v>
      </c>
      <c r="D96" s="45" t="s">
        <v>227</v>
      </c>
      <c r="E96" s="57" t="s">
        <v>130</v>
      </c>
      <c r="F96" s="47" t="s">
        <v>28</v>
      </c>
      <c r="G96" s="48">
        <v>0</v>
      </c>
      <c r="H96" s="49"/>
      <c r="I96" s="50">
        <v>44196</v>
      </c>
      <c r="J96" s="51">
        <v>49673</v>
      </c>
      <c r="K96" s="148">
        <v>5</v>
      </c>
      <c r="L96" s="47">
        <v>5</v>
      </c>
      <c r="M96" s="47">
        <v>5</v>
      </c>
      <c r="N96" s="47">
        <v>5</v>
      </c>
      <c r="O96" s="47">
        <v>5</v>
      </c>
      <c r="P96" s="47">
        <v>5</v>
      </c>
      <c r="Q96" s="47">
        <v>5</v>
      </c>
      <c r="R96" s="47">
        <v>5</v>
      </c>
      <c r="S96" s="47">
        <v>5</v>
      </c>
      <c r="T96" s="47">
        <v>5</v>
      </c>
      <c r="U96" s="47">
        <v>5</v>
      </c>
      <c r="V96" s="47">
        <v>5</v>
      </c>
    </row>
    <row r="97" spans="1:35" ht="14.25" x14ac:dyDescent="0.4">
      <c r="A97" s="69" t="s">
        <v>111</v>
      </c>
      <c r="B97" s="70" t="s">
        <v>25</v>
      </c>
      <c r="C97" s="71" t="s">
        <v>228</v>
      </c>
      <c r="D97" s="72" t="s">
        <v>229</v>
      </c>
      <c r="E97" s="73" t="s">
        <v>154</v>
      </c>
      <c r="F97" s="74" t="s">
        <v>51</v>
      </c>
      <c r="G97" s="75">
        <v>0</v>
      </c>
      <c r="H97" s="76"/>
      <c r="I97" s="77">
        <v>44197</v>
      </c>
      <c r="J97" s="78">
        <v>47848</v>
      </c>
      <c r="K97" s="150">
        <v>14.1</v>
      </c>
      <c r="L97" s="79">
        <v>14.1</v>
      </c>
      <c r="M97" s="79">
        <v>14.1</v>
      </c>
      <c r="N97" s="79">
        <v>14.1</v>
      </c>
      <c r="O97" s="79">
        <v>14.1</v>
      </c>
      <c r="P97" s="79">
        <v>14.1</v>
      </c>
      <c r="Q97" s="79">
        <v>14.1</v>
      </c>
      <c r="R97" s="79">
        <v>14.1</v>
      </c>
      <c r="S97" s="79">
        <v>14.1</v>
      </c>
      <c r="T97" s="79">
        <v>14.1</v>
      </c>
      <c r="U97" s="79">
        <v>14.1</v>
      </c>
      <c r="V97" s="79">
        <v>14.1</v>
      </c>
    </row>
    <row r="104" spans="1:35" x14ac:dyDescent="0.4">
      <c r="J104" s="114"/>
      <c r="K104" s="115"/>
      <c r="L104" s="115"/>
      <c r="M104" s="115"/>
      <c r="N104" s="115"/>
      <c r="O104" s="115"/>
      <c r="P104" s="115"/>
      <c r="Q104" s="115"/>
      <c r="R104" s="115"/>
      <c r="S104" s="115"/>
      <c r="T104" s="115"/>
      <c r="U104" s="115"/>
      <c r="V104" s="115"/>
    </row>
    <row r="105" spans="1:35" ht="14.25" x14ac:dyDescent="0.45">
      <c r="J105" s="116" t="s">
        <v>230</v>
      </c>
      <c r="K105" s="115">
        <f>SUM(K$4:K$44)+SUM(K$46:K$51)*1.15</f>
        <v>4031.16</v>
      </c>
      <c r="L105" s="115">
        <f t="shared" ref="L105:V105" si="0">SUM(L$4:L$44)+SUM(L$46:L$51)*1.15</f>
        <v>4026.12</v>
      </c>
      <c r="M105" s="115">
        <f t="shared" si="0"/>
        <v>4027.5400000000004</v>
      </c>
      <c r="N105" s="115">
        <f t="shared" si="0"/>
        <v>4017.16</v>
      </c>
      <c r="O105" s="115">
        <f t="shared" si="0"/>
        <v>4007.84</v>
      </c>
      <c r="P105" s="115">
        <f t="shared" si="0"/>
        <v>3526.95</v>
      </c>
      <c r="Q105" s="115">
        <f t="shared" si="0"/>
        <v>3527.09</v>
      </c>
      <c r="R105" s="115">
        <f t="shared" si="0"/>
        <v>2195.59</v>
      </c>
      <c r="S105" s="115">
        <f t="shared" si="0"/>
        <v>2198.17</v>
      </c>
      <c r="T105" s="115">
        <f t="shared" si="0"/>
        <v>2199.1999999999998</v>
      </c>
      <c r="U105" s="115">
        <f t="shared" si="0"/>
        <v>2195.54</v>
      </c>
      <c r="V105" s="115">
        <f t="shared" si="0"/>
        <v>2195.63</v>
      </c>
      <c r="W105"/>
      <c r="X105" s="115">
        <f t="shared" ref="X105:AI105" si="1">SUM(X4:X46)</f>
        <v>3481.11</v>
      </c>
      <c r="Y105" s="115">
        <f t="shared" si="1"/>
        <v>3481.11</v>
      </c>
      <c r="Z105" s="115">
        <f t="shared" si="1"/>
        <v>3481.11</v>
      </c>
      <c r="AA105" s="115">
        <f t="shared" si="1"/>
        <v>3481.11</v>
      </c>
      <c r="AB105" s="115">
        <f t="shared" si="1"/>
        <v>3481.11</v>
      </c>
      <c r="AC105" s="115">
        <f t="shared" si="1"/>
        <v>3000.46</v>
      </c>
      <c r="AD105" s="115">
        <f t="shared" si="1"/>
        <v>3000.46</v>
      </c>
      <c r="AE105" s="115">
        <f t="shared" si="1"/>
        <v>1671.7</v>
      </c>
      <c r="AF105" s="115">
        <f t="shared" si="1"/>
        <v>1671.7</v>
      </c>
      <c r="AG105" s="115">
        <f t="shared" si="1"/>
        <v>1671.7</v>
      </c>
      <c r="AH105" s="115">
        <f t="shared" si="1"/>
        <v>1671.7</v>
      </c>
      <c r="AI105" s="115">
        <f t="shared" si="1"/>
        <v>1671.7</v>
      </c>
    </row>
    <row r="106" spans="1:35" ht="14.25" x14ac:dyDescent="0.45">
      <c r="J106" s="117" t="s">
        <v>231</v>
      </c>
      <c r="K106" s="115">
        <f>SUM(K52:K97)</f>
        <v>105.63505000000001</v>
      </c>
      <c r="L106" s="115">
        <f t="shared" ref="L106:V106" si="2">SUM(L52:L97)</f>
        <v>105.63505000000001</v>
      </c>
      <c r="M106" s="115">
        <f t="shared" si="2"/>
        <v>104.63505000000001</v>
      </c>
      <c r="N106" s="115">
        <f t="shared" si="2"/>
        <v>104.63505000000001</v>
      </c>
      <c r="O106" s="115">
        <f t="shared" si="2"/>
        <v>104.63505000000001</v>
      </c>
      <c r="P106" s="115">
        <f t="shared" si="2"/>
        <v>99.816050000000004</v>
      </c>
      <c r="Q106" s="115">
        <f t="shared" si="2"/>
        <v>99.816050000000004</v>
      </c>
      <c r="R106" s="115">
        <f t="shared" si="2"/>
        <v>97.97205000000001</v>
      </c>
      <c r="S106" s="115">
        <f t="shared" si="2"/>
        <v>79.142049999999998</v>
      </c>
      <c r="T106" s="115">
        <f t="shared" si="2"/>
        <v>71.648049999999984</v>
      </c>
      <c r="U106" s="115">
        <f t="shared" si="2"/>
        <v>68.597049999999982</v>
      </c>
      <c r="V106" s="115">
        <f t="shared" si="2"/>
        <v>65.717049999999986</v>
      </c>
      <c r="W106"/>
      <c r="X106"/>
      <c r="Y106"/>
      <c r="Z106"/>
      <c r="AA106"/>
      <c r="AB106"/>
      <c r="AC106"/>
      <c r="AD106"/>
      <c r="AE106"/>
      <c r="AF106"/>
      <c r="AG106"/>
      <c r="AH106"/>
      <c r="AI106"/>
    </row>
    <row r="107" spans="1:35" ht="14.25" x14ac:dyDescent="0.45">
      <c r="W107" s="118" t="s">
        <v>232</v>
      </c>
      <c r="X107" s="119">
        <f t="shared" ref="X107:AI107" si="3">SUMIF($H$4:$H$45, 1, X$4:X$45)</f>
        <v>3421.11</v>
      </c>
      <c r="Y107" s="119">
        <f t="shared" si="3"/>
        <v>3421.11</v>
      </c>
      <c r="Z107" s="119">
        <f t="shared" si="3"/>
        <v>3421.11</v>
      </c>
      <c r="AA107" s="119">
        <f t="shared" si="3"/>
        <v>3421.11</v>
      </c>
      <c r="AB107" s="119">
        <f t="shared" si="3"/>
        <v>3421.11</v>
      </c>
      <c r="AC107" s="119">
        <f t="shared" si="3"/>
        <v>2940.46</v>
      </c>
      <c r="AD107" s="119">
        <f t="shared" si="3"/>
        <v>2940.46</v>
      </c>
      <c r="AE107" s="119">
        <f t="shared" si="3"/>
        <v>1611.7</v>
      </c>
      <c r="AF107" s="119">
        <f t="shared" si="3"/>
        <v>1611.7</v>
      </c>
      <c r="AG107" s="119">
        <f t="shared" si="3"/>
        <v>1611.7</v>
      </c>
      <c r="AH107" s="119">
        <f t="shared" si="3"/>
        <v>1611.7</v>
      </c>
      <c r="AI107" s="119">
        <f t="shared" si="3"/>
        <v>1611.7</v>
      </c>
    </row>
    <row r="108" spans="1:35" ht="14.25" x14ac:dyDescent="0.45">
      <c r="W108" s="118" t="s">
        <v>233</v>
      </c>
      <c r="X108">
        <f t="shared" ref="X108:AI108" si="4">SUMIF($H$4:$H$47, 2, X$4:X$53)</f>
        <v>0</v>
      </c>
      <c r="Y108">
        <f t="shared" si="4"/>
        <v>0</v>
      </c>
      <c r="Z108">
        <f t="shared" si="4"/>
        <v>0</v>
      </c>
      <c r="AA108">
        <f t="shared" si="4"/>
        <v>0</v>
      </c>
      <c r="AB108">
        <f t="shared" si="4"/>
        <v>0</v>
      </c>
      <c r="AC108">
        <f t="shared" si="4"/>
        <v>0</v>
      </c>
      <c r="AD108">
        <f t="shared" si="4"/>
        <v>0</v>
      </c>
      <c r="AE108">
        <f t="shared" si="4"/>
        <v>0</v>
      </c>
      <c r="AF108">
        <f t="shared" si="4"/>
        <v>0</v>
      </c>
      <c r="AG108">
        <f t="shared" si="4"/>
        <v>0</v>
      </c>
      <c r="AH108">
        <f t="shared" si="4"/>
        <v>0</v>
      </c>
      <c r="AI108">
        <f t="shared" si="4"/>
        <v>0</v>
      </c>
    </row>
    <row r="109" spans="1:35" ht="14.25" x14ac:dyDescent="0.45">
      <c r="W109" s="118" t="s">
        <v>234</v>
      </c>
      <c r="X109">
        <f t="shared" ref="X109:AI109" si="5">SUMIF($H$4:$H$45, 3, X$4:X$45)</f>
        <v>60</v>
      </c>
      <c r="Y109">
        <f t="shared" si="5"/>
        <v>60</v>
      </c>
      <c r="Z109">
        <f t="shared" si="5"/>
        <v>60</v>
      </c>
      <c r="AA109">
        <f t="shared" si="5"/>
        <v>60</v>
      </c>
      <c r="AB109">
        <f t="shared" si="5"/>
        <v>60</v>
      </c>
      <c r="AC109">
        <f t="shared" si="5"/>
        <v>60</v>
      </c>
      <c r="AD109">
        <f t="shared" si="5"/>
        <v>60</v>
      </c>
      <c r="AE109">
        <f t="shared" si="5"/>
        <v>60</v>
      </c>
      <c r="AF109">
        <f t="shared" si="5"/>
        <v>60</v>
      </c>
      <c r="AG109">
        <f t="shared" si="5"/>
        <v>60</v>
      </c>
      <c r="AH109">
        <f t="shared" si="5"/>
        <v>60</v>
      </c>
      <c r="AI109">
        <f t="shared" si="5"/>
        <v>60</v>
      </c>
    </row>
    <row r="110" spans="1:35" ht="14.25" x14ac:dyDescent="0.45">
      <c r="W110"/>
      <c r="X110" s="119">
        <f>SUM(X107:X109)</f>
        <v>3481.11</v>
      </c>
      <c r="Y110" s="119">
        <f t="shared" ref="Y110:AI110" si="6">SUM(Y107:Y109)</f>
        <v>3481.11</v>
      </c>
      <c r="Z110" s="119">
        <f t="shared" si="6"/>
        <v>3481.11</v>
      </c>
      <c r="AA110" s="119">
        <f t="shared" si="6"/>
        <v>3481.11</v>
      </c>
      <c r="AB110" s="119">
        <f t="shared" si="6"/>
        <v>3481.11</v>
      </c>
      <c r="AC110" s="119">
        <f t="shared" si="6"/>
        <v>3000.46</v>
      </c>
      <c r="AD110" s="119">
        <f t="shared" si="6"/>
        <v>3000.46</v>
      </c>
      <c r="AE110" s="119">
        <f t="shared" si="6"/>
        <v>1671.7</v>
      </c>
      <c r="AF110" s="119">
        <f t="shared" si="6"/>
        <v>1671.7</v>
      </c>
      <c r="AG110" s="119">
        <f t="shared" si="6"/>
        <v>1671.7</v>
      </c>
      <c r="AH110" s="119">
        <f t="shared" si="6"/>
        <v>1671.7</v>
      </c>
      <c r="AI110" s="119">
        <f t="shared" si="6"/>
        <v>1671.7</v>
      </c>
    </row>
    <row r="123" spans="1:35" ht="12.95" customHeight="1" x14ac:dyDescent="0.4">
      <c r="A123" s="168" t="s">
        <v>235</v>
      </c>
      <c r="B123" s="168"/>
      <c r="C123" s="168"/>
      <c r="D123" s="168"/>
      <c r="E123" s="168"/>
      <c r="F123" s="168"/>
      <c r="G123" s="168"/>
      <c r="H123" s="168"/>
      <c r="I123" s="168"/>
      <c r="J123" s="168"/>
      <c r="K123" s="168"/>
      <c r="L123" s="168"/>
      <c r="M123" s="168"/>
      <c r="N123" s="168"/>
      <c r="O123" s="168"/>
      <c r="P123" s="168"/>
      <c r="Q123" s="168"/>
      <c r="R123" s="168"/>
      <c r="S123" s="168"/>
      <c r="T123" s="168"/>
      <c r="U123" s="168"/>
      <c r="V123" s="168"/>
      <c r="W123" s="168"/>
      <c r="X123" s="168"/>
      <c r="Y123" s="168"/>
      <c r="Z123" s="168"/>
    </row>
    <row r="124" spans="1:35" ht="14.25" x14ac:dyDescent="0.45">
      <c r="A124"/>
      <c r="B124"/>
      <c r="C124" s="83"/>
      <c r="D124"/>
      <c r="E124"/>
      <c r="F124"/>
      <c r="G124"/>
      <c r="H124"/>
      <c r="I124"/>
      <c r="J124" s="108"/>
      <c r="K124" s="4" t="s">
        <v>0</v>
      </c>
      <c r="L124" s="4" t="s">
        <v>1</v>
      </c>
      <c r="M124" s="4" t="s">
        <v>2</v>
      </c>
      <c r="N124" s="4" t="s">
        <v>3</v>
      </c>
      <c r="O124" s="4" t="s">
        <v>4</v>
      </c>
      <c r="P124" s="4" t="s">
        <v>5</v>
      </c>
      <c r="Q124" s="4" t="s">
        <v>6</v>
      </c>
      <c r="R124" s="4" t="s">
        <v>7</v>
      </c>
      <c r="S124" s="4" t="s">
        <v>8</v>
      </c>
      <c r="T124" s="4" t="s">
        <v>9</v>
      </c>
      <c r="U124" s="4" t="s">
        <v>10</v>
      </c>
      <c r="V124" s="4" t="s">
        <v>11</v>
      </c>
      <c r="X124" s="4" t="s">
        <v>0</v>
      </c>
      <c r="Y124" s="4" t="s">
        <v>1</v>
      </c>
      <c r="Z124" s="4" t="s">
        <v>2</v>
      </c>
      <c r="AA124" s="4" t="s">
        <v>3</v>
      </c>
      <c r="AB124" s="4" t="s">
        <v>4</v>
      </c>
      <c r="AC124" s="4" t="s">
        <v>5</v>
      </c>
      <c r="AD124" s="4" t="s">
        <v>6</v>
      </c>
      <c r="AE124" s="4" t="s">
        <v>7</v>
      </c>
      <c r="AF124" s="4" t="s">
        <v>8</v>
      </c>
      <c r="AG124" s="4" t="s">
        <v>9</v>
      </c>
      <c r="AH124" s="4" t="s">
        <v>10</v>
      </c>
      <c r="AI124" s="4" t="s">
        <v>11</v>
      </c>
    </row>
    <row r="125" spans="1:35" ht="78.75" x14ac:dyDescent="0.4">
      <c r="A125" s="80" t="s">
        <v>12</v>
      </c>
      <c r="B125" s="80" t="s">
        <v>13</v>
      </c>
      <c r="C125" s="93" t="s">
        <v>14</v>
      </c>
      <c r="D125" s="95" t="s">
        <v>15</v>
      </c>
      <c r="E125" s="95" t="s">
        <v>16</v>
      </c>
      <c r="F125" s="99" t="s">
        <v>17</v>
      </c>
      <c r="G125" s="99" t="s">
        <v>18</v>
      </c>
      <c r="H125" s="99" t="s">
        <v>19</v>
      </c>
      <c r="I125" s="99" t="s">
        <v>20</v>
      </c>
      <c r="J125" s="99" t="s">
        <v>21</v>
      </c>
      <c r="K125" s="99" t="s">
        <v>22</v>
      </c>
      <c r="L125" s="99" t="s">
        <v>22</v>
      </c>
      <c r="M125" s="99" t="s">
        <v>22</v>
      </c>
      <c r="N125" s="99" t="s">
        <v>22</v>
      </c>
      <c r="O125" s="99" t="s">
        <v>22</v>
      </c>
      <c r="P125" s="99" t="s">
        <v>22</v>
      </c>
      <c r="Q125" s="99" t="s">
        <v>22</v>
      </c>
      <c r="R125" s="99" t="s">
        <v>22</v>
      </c>
      <c r="S125" s="99" t="s">
        <v>22</v>
      </c>
      <c r="T125" s="99" t="s">
        <v>22</v>
      </c>
      <c r="U125" s="99" t="s">
        <v>22</v>
      </c>
      <c r="V125" s="99" t="s">
        <v>22</v>
      </c>
      <c r="X125" s="10" t="s">
        <v>23</v>
      </c>
      <c r="Y125" s="10" t="s">
        <v>23</v>
      </c>
      <c r="Z125" s="10" t="s">
        <v>23</v>
      </c>
      <c r="AA125" s="10" t="s">
        <v>23</v>
      </c>
      <c r="AB125" s="10" t="s">
        <v>23</v>
      </c>
      <c r="AC125" s="10" t="s">
        <v>23</v>
      </c>
      <c r="AD125" s="10" t="s">
        <v>23</v>
      </c>
      <c r="AE125" s="10" t="s">
        <v>23</v>
      </c>
      <c r="AF125" s="10" t="s">
        <v>23</v>
      </c>
      <c r="AG125" s="10" t="s">
        <v>23</v>
      </c>
      <c r="AH125" s="10" t="s">
        <v>23</v>
      </c>
      <c r="AI125" s="10" t="s">
        <v>23</v>
      </c>
    </row>
    <row r="126" spans="1:35" ht="14.25" x14ac:dyDescent="0.45">
      <c r="A126" s="82" t="s">
        <v>246</v>
      </c>
      <c r="B126" s="88"/>
      <c r="C126" s="94" t="s">
        <v>247</v>
      </c>
      <c r="D126" s="81" t="s">
        <v>248</v>
      </c>
      <c r="E126" s="81" t="s">
        <v>249</v>
      </c>
      <c r="F126" s="100" t="s">
        <v>51</v>
      </c>
      <c r="G126" s="81">
        <v>10.07</v>
      </c>
      <c r="H126" s="107"/>
      <c r="I126" s="112">
        <v>41579</v>
      </c>
      <c r="J126" s="112">
        <v>45230</v>
      </c>
      <c r="K126" s="81">
        <v>7.66</v>
      </c>
      <c r="L126" s="89">
        <v>6.29</v>
      </c>
      <c r="M126" s="89">
        <v>9.02</v>
      </c>
      <c r="N126" s="89">
        <v>10.61</v>
      </c>
      <c r="O126" s="11">
        <v>8.8000000000000007</v>
      </c>
      <c r="P126" s="11">
        <v>8.65</v>
      </c>
      <c r="Q126" s="11">
        <v>8.6199999999999992</v>
      </c>
      <c r="R126" s="11">
        <v>8.7200000000000006</v>
      </c>
      <c r="S126" s="11">
        <v>9.91</v>
      </c>
      <c r="T126" s="11">
        <v>9.8000000000000007</v>
      </c>
      <c r="U126" s="11">
        <v>0</v>
      </c>
      <c r="V126" s="11">
        <v>0</v>
      </c>
      <c r="X126" s="81"/>
      <c r="Y126" s="81"/>
      <c r="Z126" s="81"/>
      <c r="AA126" s="11"/>
      <c r="AB126" s="11"/>
      <c r="AC126" s="11"/>
      <c r="AD126" s="11"/>
      <c r="AE126" s="11"/>
      <c r="AF126" s="11"/>
      <c r="AG126" s="11"/>
      <c r="AH126" s="11"/>
      <c r="AI126" s="11"/>
    </row>
    <row r="127" spans="1:35" ht="14.25" x14ac:dyDescent="0.45">
      <c r="A127" s="82" t="s">
        <v>246</v>
      </c>
      <c r="B127" s="21"/>
      <c r="C127" s="94" t="s">
        <v>247</v>
      </c>
      <c r="D127" s="81" t="s">
        <v>250</v>
      </c>
      <c r="E127" s="81" t="s">
        <v>251</v>
      </c>
      <c r="F127" s="100" t="s">
        <v>51</v>
      </c>
      <c r="G127" s="81">
        <v>4.7699999999999996</v>
      </c>
      <c r="H127" s="107"/>
      <c r="I127" s="112">
        <v>42552</v>
      </c>
      <c r="J127" s="112">
        <v>49674</v>
      </c>
      <c r="K127" s="81">
        <v>4.1100000000000003</v>
      </c>
      <c r="L127" s="89">
        <v>3.93</v>
      </c>
      <c r="M127" s="89">
        <v>4.1900000000000004</v>
      </c>
      <c r="N127" s="89">
        <v>4.12</v>
      </c>
      <c r="O127" s="11">
        <v>4.18</v>
      </c>
      <c r="P127" s="11">
        <v>4.1100000000000003</v>
      </c>
      <c r="Q127" s="11">
        <v>3.9</v>
      </c>
      <c r="R127" s="11">
        <v>4.03</v>
      </c>
      <c r="S127" s="11">
        <v>4.42</v>
      </c>
      <c r="T127" s="11">
        <v>4.57</v>
      </c>
      <c r="U127" s="11">
        <v>4.59</v>
      </c>
      <c r="V127" s="11">
        <v>4.62</v>
      </c>
      <c r="X127" s="81"/>
      <c r="Y127" s="81"/>
      <c r="Z127" s="81"/>
      <c r="AA127" s="11"/>
      <c r="AB127" s="11"/>
      <c r="AC127" s="11"/>
      <c r="AD127" s="11"/>
      <c r="AE127" s="11"/>
      <c r="AF127" s="11"/>
      <c r="AG127" s="11"/>
      <c r="AH127" s="11"/>
      <c r="AI127" s="11"/>
    </row>
    <row r="128" spans="1:35" ht="14.25" x14ac:dyDescent="0.45">
      <c r="A128" s="82" t="s">
        <v>252</v>
      </c>
      <c r="B128" s="89"/>
      <c r="C128" s="89" t="s">
        <v>247</v>
      </c>
      <c r="D128" s="81" t="s">
        <v>253</v>
      </c>
      <c r="E128" s="81" t="s">
        <v>254</v>
      </c>
      <c r="F128" s="100" t="s">
        <v>91</v>
      </c>
      <c r="G128" s="81">
        <v>4</v>
      </c>
      <c r="H128" s="107">
        <v>1</v>
      </c>
      <c r="I128" s="112">
        <v>43252</v>
      </c>
      <c r="J128" s="112">
        <v>46691</v>
      </c>
      <c r="K128" s="81">
        <v>3.33</v>
      </c>
      <c r="L128" s="89">
        <v>3.39</v>
      </c>
      <c r="M128" s="89">
        <v>3.04</v>
      </c>
      <c r="N128" s="89">
        <v>3.01</v>
      </c>
      <c r="O128" s="11">
        <v>3.34</v>
      </c>
      <c r="P128" s="11">
        <v>3.54</v>
      </c>
      <c r="Q128" s="11">
        <v>3.53</v>
      </c>
      <c r="R128" s="11">
        <v>3.56</v>
      </c>
      <c r="S128" s="11">
        <v>3.4</v>
      </c>
      <c r="T128" s="11">
        <v>3.16</v>
      </c>
      <c r="U128" s="11">
        <v>3.38</v>
      </c>
      <c r="V128" s="11">
        <v>3.45</v>
      </c>
      <c r="X128" s="81"/>
      <c r="Y128" s="81"/>
      <c r="Z128" s="81"/>
      <c r="AA128" s="11"/>
      <c r="AB128" s="11"/>
      <c r="AC128" s="11"/>
      <c r="AD128" s="11"/>
      <c r="AE128" s="11"/>
      <c r="AF128" s="11"/>
      <c r="AG128" s="11"/>
      <c r="AH128" s="11"/>
      <c r="AI128" s="11"/>
    </row>
    <row r="129" spans="1:35" ht="14.25" x14ac:dyDescent="0.45">
      <c r="A129" s="82" t="s">
        <v>252</v>
      </c>
      <c r="B129" s="82"/>
      <c r="C129" s="82" t="s">
        <v>247</v>
      </c>
      <c r="D129" s="96" t="s">
        <v>255</v>
      </c>
      <c r="E129" s="81" t="s">
        <v>256</v>
      </c>
      <c r="F129" s="82" t="s">
        <v>28</v>
      </c>
      <c r="G129" s="81">
        <v>1.4239999999999999</v>
      </c>
      <c r="H129" s="107"/>
      <c r="I129" s="112">
        <v>43221</v>
      </c>
      <c r="J129" s="112">
        <v>46477</v>
      </c>
      <c r="K129" s="96">
        <v>0</v>
      </c>
      <c r="L129" s="89">
        <v>0</v>
      </c>
      <c r="M129" s="89">
        <v>0</v>
      </c>
      <c r="N129" s="89">
        <v>0</v>
      </c>
      <c r="O129" s="11">
        <v>0</v>
      </c>
      <c r="P129" s="11">
        <v>0</v>
      </c>
      <c r="Q129" s="11">
        <v>0</v>
      </c>
      <c r="R129" s="11">
        <v>0</v>
      </c>
      <c r="S129" s="11">
        <v>0</v>
      </c>
      <c r="T129" s="11">
        <v>0</v>
      </c>
      <c r="U129" s="11">
        <v>0</v>
      </c>
      <c r="V129" s="11">
        <v>0</v>
      </c>
      <c r="X129" s="89"/>
      <c r="Y129" s="89"/>
      <c r="Z129" s="89"/>
      <c r="AA129" s="11"/>
      <c r="AB129" s="11"/>
      <c r="AC129" s="11"/>
      <c r="AD129" s="11"/>
      <c r="AE129" s="11"/>
      <c r="AF129" s="11"/>
      <c r="AG129" s="11"/>
      <c r="AH129" s="11"/>
      <c r="AI129" s="11"/>
    </row>
    <row r="130" spans="1:35" ht="14.25" x14ac:dyDescent="0.45">
      <c r="A130" s="83"/>
      <c r="B130"/>
      <c r="C130"/>
      <c r="D130"/>
      <c r="E130"/>
      <c r="F130" s="101"/>
      <c r="G130"/>
      <c r="H130" s="108"/>
      <c r="I130"/>
      <c r="J130"/>
      <c r="K130"/>
      <c r="L130"/>
      <c r="M130"/>
      <c r="N130"/>
      <c r="X130"/>
      <c r="Y130"/>
      <c r="Z130"/>
    </row>
    <row r="131" spans="1:35" ht="14.45" customHeight="1" x14ac:dyDescent="0.45">
      <c r="A131" s="168" t="s">
        <v>257</v>
      </c>
      <c r="B131" s="168"/>
      <c r="C131" s="168"/>
      <c r="D131" s="168"/>
      <c r="E131" s="168"/>
      <c r="F131" s="168"/>
      <c r="G131" s="168"/>
      <c r="H131" s="168"/>
      <c r="I131" s="168"/>
      <c r="J131" s="168"/>
      <c r="K131" s="168"/>
      <c r="L131" s="168"/>
      <c r="M131" s="168"/>
      <c r="N131" s="168"/>
      <c r="O131" s="168"/>
      <c r="P131" s="168"/>
      <c r="Q131" s="168"/>
      <c r="R131" s="168"/>
      <c r="S131" s="168"/>
      <c r="T131"/>
      <c r="U131"/>
      <c r="V131"/>
      <c r="W131"/>
      <c r="X131"/>
      <c r="Y131"/>
      <c r="Z131"/>
    </row>
    <row r="132" spans="1:35" ht="14.25" x14ac:dyDescent="0.45">
      <c r="A132" s="84"/>
      <c r="B132" s="90"/>
      <c r="C132" s="90"/>
      <c r="D132" s="90"/>
      <c r="E132" s="90"/>
      <c r="F132" s="102"/>
      <c r="G132" s="90"/>
      <c r="H132" s="109"/>
      <c r="I132" s="90"/>
      <c r="J132" s="90"/>
      <c r="K132" s="90"/>
      <c r="L132" s="90"/>
      <c r="M132" s="90"/>
      <c r="N132" s="90"/>
      <c r="O132" s="90"/>
      <c r="P132" s="90"/>
      <c r="Q132" s="90"/>
      <c r="R132" s="90"/>
      <c r="S132" s="90"/>
      <c r="T132"/>
      <c r="U132"/>
      <c r="V132"/>
      <c r="W132"/>
      <c r="X132"/>
      <c r="Y132"/>
      <c r="Z132"/>
    </row>
    <row r="133" spans="1:35" ht="14.25" x14ac:dyDescent="0.45">
      <c r="A133" s="85" t="s">
        <v>258</v>
      </c>
      <c r="B133" s="85" t="s">
        <v>259</v>
      </c>
      <c r="C133" s="85" t="s">
        <v>260</v>
      </c>
      <c r="D133" s="85" t="s">
        <v>261</v>
      </c>
      <c r="E133" s="85" t="s">
        <v>262</v>
      </c>
      <c r="F133" s="103" t="s">
        <v>263</v>
      </c>
      <c r="G133" s="85" t="s">
        <v>264</v>
      </c>
      <c r="H133" s="110" t="s">
        <v>265</v>
      </c>
      <c r="I133" s="85" t="s">
        <v>266</v>
      </c>
      <c r="J133" s="85" t="s">
        <v>267</v>
      </c>
      <c r="K133" s="85" t="s">
        <v>268</v>
      </c>
      <c r="L133" s="85" t="s">
        <v>269</v>
      </c>
      <c r="M133" s="85" t="s">
        <v>270</v>
      </c>
      <c r="N133" s="85" t="s">
        <v>271</v>
      </c>
      <c r="O133" s="85" t="s">
        <v>272</v>
      </c>
      <c r="P133" s="85" t="s">
        <v>273</v>
      </c>
      <c r="Q133" s="85" t="s">
        <v>274</v>
      </c>
      <c r="R133" s="85" t="s">
        <v>275</v>
      </c>
      <c r="S133" s="85" t="s">
        <v>276</v>
      </c>
      <c r="T133"/>
      <c r="U133"/>
      <c r="V133"/>
      <c r="W133"/>
      <c r="X133"/>
      <c r="Y133"/>
      <c r="Z133"/>
    </row>
    <row r="134" spans="1:35" ht="14.25" x14ac:dyDescent="0.45">
      <c r="A134" s="86">
        <v>12001</v>
      </c>
      <c r="B134" s="91" t="s">
        <v>108</v>
      </c>
      <c r="C134" s="91" t="s">
        <v>277</v>
      </c>
      <c r="D134" s="91" t="s">
        <v>278</v>
      </c>
      <c r="E134" s="97">
        <v>44197</v>
      </c>
      <c r="F134" s="104">
        <v>51501</v>
      </c>
      <c r="G134" s="97">
        <v>51501</v>
      </c>
      <c r="H134" s="111" t="s">
        <v>279</v>
      </c>
      <c r="I134" s="91" t="s">
        <v>280</v>
      </c>
      <c r="J134" s="91" t="s">
        <v>281</v>
      </c>
      <c r="K134" s="91" t="s">
        <v>282</v>
      </c>
      <c r="L134" s="91"/>
      <c r="M134" s="91" t="s">
        <v>283</v>
      </c>
      <c r="N134" s="91">
        <v>100</v>
      </c>
      <c r="O134" s="91">
        <v>0</v>
      </c>
      <c r="P134" s="91" t="s">
        <v>284</v>
      </c>
      <c r="Q134" s="91" t="s">
        <v>285</v>
      </c>
      <c r="R134" s="91">
        <v>100</v>
      </c>
      <c r="S134" s="91">
        <v>100</v>
      </c>
      <c r="T134"/>
      <c r="U134"/>
      <c r="V134"/>
      <c r="W134"/>
      <c r="X134"/>
      <c r="Y134"/>
      <c r="Z134"/>
    </row>
    <row r="135" spans="1:35" ht="14.25" x14ac:dyDescent="0.45">
      <c r="A135" s="86">
        <v>12028</v>
      </c>
      <c r="B135" s="132" t="s">
        <v>286</v>
      </c>
      <c r="C135" s="132" t="s">
        <v>287</v>
      </c>
      <c r="D135" s="132" t="s">
        <v>288</v>
      </c>
      <c r="E135" s="133">
        <v>44317</v>
      </c>
      <c r="F135" s="134">
        <v>51591</v>
      </c>
      <c r="G135" s="134">
        <v>51591</v>
      </c>
      <c r="H135" s="111" t="s">
        <v>279</v>
      </c>
      <c r="I135" s="91" t="s">
        <v>280</v>
      </c>
      <c r="J135" s="91" t="s">
        <v>289</v>
      </c>
      <c r="K135" s="91" t="s">
        <v>282</v>
      </c>
      <c r="L135" s="91"/>
      <c r="M135" s="91" t="s">
        <v>283</v>
      </c>
      <c r="N135" s="91">
        <v>100</v>
      </c>
      <c r="O135" s="91">
        <v>0</v>
      </c>
      <c r="P135" s="91" t="s">
        <v>284</v>
      </c>
      <c r="Q135" s="91" t="s">
        <v>285</v>
      </c>
      <c r="R135" s="91">
        <v>100</v>
      </c>
      <c r="S135" s="91">
        <v>100</v>
      </c>
      <c r="T135"/>
      <c r="U135"/>
      <c r="V135"/>
      <c r="W135"/>
      <c r="X135"/>
      <c r="Y135"/>
      <c r="Z135"/>
    </row>
    <row r="136" spans="1:35" ht="14.25" x14ac:dyDescent="0.45">
      <c r="A136" s="86">
        <v>12033</v>
      </c>
      <c r="B136" s="92" t="s">
        <v>290</v>
      </c>
      <c r="C136" s="132" t="s">
        <v>291</v>
      </c>
      <c r="D136" s="132" t="s">
        <v>292</v>
      </c>
      <c r="E136" s="133">
        <v>44166</v>
      </c>
      <c r="F136" s="134">
        <v>51470</v>
      </c>
      <c r="G136" s="133">
        <v>51470</v>
      </c>
      <c r="H136" s="91" t="s">
        <v>293</v>
      </c>
      <c r="I136" s="91" t="s">
        <v>280</v>
      </c>
      <c r="J136" s="91" t="s">
        <v>289</v>
      </c>
      <c r="K136" s="91" t="s">
        <v>282</v>
      </c>
      <c r="L136" s="91"/>
      <c r="M136" s="91" t="s">
        <v>283</v>
      </c>
      <c r="N136" s="91">
        <v>40</v>
      </c>
      <c r="O136" s="91">
        <v>0</v>
      </c>
      <c r="P136" s="91" t="s">
        <v>284</v>
      </c>
      <c r="Q136" s="91" t="s">
        <v>285</v>
      </c>
      <c r="R136" s="91">
        <v>40</v>
      </c>
      <c r="S136" s="91">
        <v>40</v>
      </c>
      <c r="T136"/>
      <c r="U136"/>
      <c r="V136"/>
      <c r="W136"/>
      <c r="X136"/>
      <c r="Y136"/>
      <c r="Z136"/>
    </row>
    <row r="137" spans="1:35" ht="14.25" x14ac:dyDescent="0.45">
      <c r="A137" s="86">
        <v>12027</v>
      </c>
      <c r="B137" s="132" t="s">
        <v>114</v>
      </c>
      <c r="C137" s="132" t="s">
        <v>294</v>
      </c>
      <c r="D137" s="132" t="s">
        <v>295</v>
      </c>
      <c r="E137" s="133">
        <v>44166</v>
      </c>
      <c r="F137" s="134">
        <v>51470</v>
      </c>
      <c r="G137" s="133">
        <v>51470</v>
      </c>
      <c r="H137" s="111" t="s">
        <v>293</v>
      </c>
      <c r="I137" s="91" t="s">
        <v>280</v>
      </c>
      <c r="J137" s="91" t="s">
        <v>289</v>
      </c>
      <c r="K137" s="91" t="s">
        <v>282</v>
      </c>
      <c r="L137" s="91"/>
      <c r="M137" s="91" t="s">
        <v>283</v>
      </c>
      <c r="N137" s="91">
        <v>10</v>
      </c>
      <c r="O137" s="91">
        <v>0</v>
      </c>
      <c r="P137" s="91" t="s">
        <v>284</v>
      </c>
      <c r="Q137" s="91" t="s">
        <v>285</v>
      </c>
      <c r="R137" s="91">
        <v>10</v>
      </c>
      <c r="S137" s="91">
        <v>10</v>
      </c>
      <c r="T137"/>
      <c r="U137"/>
      <c r="V137"/>
      <c r="W137"/>
      <c r="X137"/>
      <c r="Y137"/>
      <c r="Z137"/>
    </row>
    <row r="138" spans="1:35" ht="14.25" x14ac:dyDescent="0.45">
      <c r="A138" s="86">
        <v>12026</v>
      </c>
      <c r="B138" s="132" t="s">
        <v>115</v>
      </c>
      <c r="C138" s="132" t="s">
        <v>296</v>
      </c>
      <c r="D138" s="132" t="s">
        <v>115</v>
      </c>
      <c r="E138" s="136">
        <v>44256</v>
      </c>
      <c r="F138" s="134">
        <v>51501</v>
      </c>
      <c r="G138" s="134">
        <v>51501</v>
      </c>
      <c r="H138" s="111" t="s">
        <v>293</v>
      </c>
      <c r="I138" s="91" t="s">
        <v>280</v>
      </c>
      <c r="J138" s="91" t="s">
        <v>289</v>
      </c>
      <c r="K138" s="91" t="s">
        <v>282</v>
      </c>
      <c r="L138" s="91"/>
      <c r="M138" s="91" t="s">
        <v>283</v>
      </c>
      <c r="N138" s="91">
        <v>11</v>
      </c>
      <c r="O138" s="91">
        <v>0</v>
      </c>
      <c r="P138" s="91" t="s">
        <v>284</v>
      </c>
      <c r="Q138" s="91" t="s">
        <v>285</v>
      </c>
      <c r="R138" s="91">
        <v>11</v>
      </c>
      <c r="S138" s="91">
        <v>11</v>
      </c>
      <c r="T138"/>
      <c r="U138"/>
      <c r="V138"/>
      <c r="W138"/>
      <c r="X138"/>
      <c r="Y138"/>
      <c r="Z138"/>
    </row>
    <row r="139" spans="1:35" ht="14.25" x14ac:dyDescent="0.45">
      <c r="A139" s="86">
        <v>12032</v>
      </c>
      <c r="B139" s="132" t="s">
        <v>116</v>
      </c>
      <c r="C139" s="132" t="s">
        <v>297</v>
      </c>
      <c r="D139" s="132" t="s">
        <v>298</v>
      </c>
      <c r="E139" s="133">
        <v>44287</v>
      </c>
      <c r="F139" s="134">
        <v>51591</v>
      </c>
      <c r="G139" s="133">
        <v>51560</v>
      </c>
      <c r="H139" s="111" t="s">
        <v>293</v>
      </c>
      <c r="I139" s="91" t="s">
        <v>280</v>
      </c>
      <c r="J139" s="91" t="s">
        <v>289</v>
      </c>
      <c r="K139" s="91" t="s">
        <v>282</v>
      </c>
      <c r="L139" s="91"/>
      <c r="M139" s="91" t="s">
        <v>283</v>
      </c>
      <c r="N139" s="91">
        <v>10</v>
      </c>
      <c r="O139" s="91">
        <v>0</v>
      </c>
      <c r="P139" s="91" t="s">
        <v>284</v>
      </c>
      <c r="Q139" s="91" t="s">
        <v>285</v>
      </c>
      <c r="R139" s="91">
        <v>10</v>
      </c>
      <c r="S139" s="91">
        <v>10</v>
      </c>
      <c r="T139"/>
      <c r="U139"/>
      <c r="V139"/>
      <c r="W139"/>
      <c r="X139"/>
      <c r="Y139"/>
      <c r="Z139"/>
    </row>
    <row r="140" spans="1:35" ht="14.25" x14ac:dyDescent="0.45">
      <c r="A140" s="86">
        <v>12029</v>
      </c>
      <c r="B140" s="132" t="s">
        <v>117</v>
      </c>
      <c r="C140" s="132" t="s">
        <v>299</v>
      </c>
      <c r="D140" s="132" t="s">
        <v>300</v>
      </c>
      <c r="E140" s="136">
        <v>44256</v>
      </c>
      <c r="F140" s="137">
        <v>51560</v>
      </c>
      <c r="G140" s="136">
        <v>51560</v>
      </c>
      <c r="H140" s="111" t="s">
        <v>293</v>
      </c>
      <c r="I140" s="91" t="s">
        <v>280</v>
      </c>
      <c r="J140" s="91" t="s">
        <v>289</v>
      </c>
      <c r="K140" s="91" t="s">
        <v>282</v>
      </c>
      <c r="L140" s="91"/>
      <c r="M140" s="91" t="s">
        <v>283</v>
      </c>
      <c r="N140" s="91">
        <v>10</v>
      </c>
      <c r="O140" s="91">
        <v>0</v>
      </c>
      <c r="P140" s="91" t="s">
        <v>284</v>
      </c>
      <c r="Q140" s="91" t="s">
        <v>285</v>
      </c>
      <c r="R140" s="91">
        <v>10</v>
      </c>
      <c r="S140" s="91">
        <v>10</v>
      </c>
      <c r="T140"/>
      <c r="U140"/>
      <c r="V140"/>
      <c r="W140"/>
      <c r="X140"/>
      <c r="Y140"/>
      <c r="Z140"/>
    </row>
    <row r="141" spans="1:35" ht="14.25" x14ac:dyDescent="0.45">
      <c r="A141" s="161">
        <v>2913</v>
      </c>
      <c r="B141" s="92" t="s">
        <v>120</v>
      </c>
      <c r="C141" s="92" t="s">
        <v>120</v>
      </c>
      <c r="D141" s="92" t="s">
        <v>120</v>
      </c>
      <c r="E141" s="162">
        <v>44044</v>
      </c>
      <c r="F141" s="105">
        <v>46599</v>
      </c>
      <c r="G141" s="162">
        <v>46599</v>
      </c>
      <c r="H141" s="163" t="s">
        <v>119</v>
      </c>
      <c r="I141" s="92" t="s">
        <v>280</v>
      </c>
      <c r="J141" s="92" t="s">
        <v>289</v>
      </c>
      <c r="K141" s="92" t="s">
        <v>301</v>
      </c>
      <c r="L141" s="92" t="s">
        <v>301</v>
      </c>
      <c r="M141" s="92">
        <v>19.571999999999999</v>
      </c>
      <c r="N141" s="92">
        <v>19.571999999999999</v>
      </c>
      <c r="O141" s="92">
        <v>0</v>
      </c>
      <c r="P141" s="92" t="s">
        <v>284</v>
      </c>
      <c r="Q141" s="92" t="s">
        <v>302</v>
      </c>
      <c r="R141" s="92">
        <v>9.8699999999999992</v>
      </c>
      <c r="S141" s="92">
        <v>0</v>
      </c>
      <c r="T141"/>
      <c r="U141"/>
      <c r="V141"/>
      <c r="W141"/>
      <c r="X141"/>
      <c r="Y141"/>
      <c r="Z141"/>
    </row>
    <row r="142" spans="1:35" ht="14.25" x14ac:dyDescent="0.45">
      <c r="A142" s="86">
        <v>2836</v>
      </c>
      <c r="B142" s="132" t="s">
        <v>303</v>
      </c>
      <c r="C142" s="132" t="s">
        <v>304</v>
      </c>
      <c r="D142" s="132" t="s">
        <v>303</v>
      </c>
      <c r="E142" s="98">
        <v>45078</v>
      </c>
      <c r="F142" s="137">
        <v>49458</v>
      </c>
      <c r="G142" s="137">
        <v>49458</v>
      </c>
      <c r="H142" s="111" t="s">
        <v>119</v>
      </c>
      <c r="I142" s="91" t="s">
        <v>280</v>
      </c>
      <c r="J142" s="91" t="s">
        <v>289</v>
      </c>
      <c r="K142" s="91" t="s">
        <v>301</v>
      </c>
      <c r="L142" s="91" t="s">
        <v>301</v>
      </c>
      <c r="M142" s="91" t="s">
        <v>283</v>
      </c>
      <c r="N142" s="91">
        <v>14.5</v>
      </c>
      <c r="O142" s="91">
        <v>14.5</v>
      </c>
      <c r="P142" s="91" t="s">
        <v>284</v>
      </c>
      <c r="Q142" s="91" t="s">
        <v>302</v>
      </c>
      <c r="R142" s="91">
        <v>14.5</v>
      </c>
      <c r="S142" s="91">
        <v>0</v>
      </c>
      <c r="T142"/>
      <c r="U142"/>
      <c r="V142"/>
      <c r="W142"/>
      <c r="X142"/>
      <c r="Y142"/>
      <c r="Z142"/>
    </row>
  </sheetData>
  <autoFilter ref="A3:AP97" xr:uid="{F910DFD0-0C3F-4E14-B249-495CF3BA17C6}"/>
  <mergeCells count="2">
    <mergeCell ref="A123:Z123"/>
    <mergeCell ref="A131:S131"/>
  </mergeCells>
  <pageMargins left="0.7" right="0.7" top="0.75" bottom="0.75" header="0.3" footer="0.3"/>
  <pageSetup orientation="portrait" horizontalDpi="4294967295" verticalDpi="4294967295"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79012-5193-4601-9F7B-A390ABC60C3D}">
  <dimension ref="A1:S47"/>
  <sheetViews>
    <sheetView topLeftCell="A28" workbookViewId="0">
      <selection activeCell="C31" sqref="C31"/>
    </sheetView>
  </sheetViews>
  <sheetFormatPr defaultRowHeight="14.25" x14ac:dyDescent="0.45"/>
  <cols>
    <col min="1" max="1" width="28" bestFit="1" customWidth="1"/>
    <col min="2" max="2" width="24.46484375" customWidth="1"/>
    <col min="3" max="3" width="12" customWidth="1"/>
    <col min="4" max="8" width="10" customWidth="1"/>
    <col min="9" max="9" width="16.33203125" bestFit="1" customWidth="1"/>
    <col min="10" max="10" width="9.06640625" bestFit="1" customWidth="1"/>
    <col min="11" max="14" width="10" customWidth="1"/>
    <col min="15" max="15" width="10.53125" customWidth="1"/>
    <col min="16" max="16" width="14.265625" customWidth="1"/>
    <col min="17" max="17" width="13.19921875" customWidth="1"/>
    <col min="18" max="18" width="13.46484375" customWidth="1"/>
    <col min="19" max="19" width="23" bestFit="1" customWidth="1"/>
  </cols>
  <sheetData>
    <row r="1" spans="1:18" x14ac:dyDescent="0.45">
      <c r="C1" s="238">
        <v>4</v>
      </c>
      <c r="D1" s="238">
        <v>5</v>
      </c>
      <c r="E1" s="238">
        <v>6</v>
      </c>
      <c r="F1" s="238">
        <v>7</v>
      </c>
      <c r="G1" s="238">
        <v>8</v>
      </c>
      <c r="H1" s="238">
        <v>9</v>
      </c>
      <c r="I1" s="238">
        <v>10</v>
      </c>
      <c r="J1" s="238">
        <v>11</v>
      </c>
      <c r="K1" s="238">
        <v>12</v>
      </c>
      <c r="L1" s="238">
        <v>13</v>
      </c>
      <c r="M1" s="238">
        <v>14</v>
      </c>
      <c r="N1" s="238">
        <v>15</v>
      </c>
      <c r="O1" s="238"/>
    </row>
    <row r="2" spans="1:18" ht="66" x14ac:dyDescent="0.45">
      <c r="A2" s="99" t="s">
        <v>317</v>
      </c>
      <c r="B2" s="99" t="s">
        <v>16</v>
      </c>
      <c r="C2" s="95" t="s">
        <v>389</v>
      </c>
      <c r="D2" s="95" t="s">
        <v>389</v>
      </c>
      <c r="E2" s="95" t="s">
        <v>389</v>
      </c>
      <c r="F2" s="95" t="s">
        <v>389</v>
      </c>
      <c r="G2" s="95" t="s">
        <v>389</v>
      </c>
      <c r="H2" s="95" t="s">
        <v>389</v>
      </c>
      <c r="I2" s="95" t="s">
        <v>389</v>
      </c>
      <c r="J2" s="95" t="s">
        <v>389</v>
      </c>
      <c r="K2" s="95" t="s">
        <v>389</v>
      </c>
      <c r="L2" s="95" t="s">
        <v>389</v>
      </c>
      <c r="M2" s="95" t="s">
        <v>389</v>
      </c>
      <c r="N2" s="95" t="s">
        <v>389</v>
      </c>
      <c r="O2" s="95" t="s">
        <v>390</v>
      </c>
      <c r="P2" s="239" t="s">
        <v>17</v>
      </c>
      <c r="Q2" s="240" t="s">
        <v>20</v>
      </c>
      <c r="R2" s="240" t="s">
        <v>21</v>
      </c>
    </row>
    <row r="3" spans="1:18" x14ac:dyDescent="0.45">
      <c r="C3" s="81" t="s">
        <v>391</v>
      </c>
      <c r="D3" s="81" t="s">
        <v>392</v>
      </c>
      <c r="E3" s="81" t="s">
        <v>393</v>
      </c>
      <c r="F3" s="81" t="s">
        <v>394</v>
      </c>
      <c r="G3" s="81" t="s">
        <v>4</v>
      </c>
      <c r="H3" s="107" t="s">
        <v>395</v>
      </c>
      <c r="I3" s="241" t="s">
        <v>396</v>
      </c>
      <c r="J3" s="242" t="s">
        <v>397</v>
      </c>
      <c r="K3" s="243" t="s">
        <v>398</v>
      </c>
      <c r="L3" s="242" t="s">
        <v>399</v>
      </c>
      <c r="M3" s="242" t="s">
        <v>400</v>
      </c>
      <c r="N3" s="244" t="s">
        <v>401</v>
      </c>
      <c r="O3" s="244"/>
      <c r="P3" s="245"/>
      <c r="Q3" s="246"/>
      <c r="R3" s="246"/>
    </row>
    <row r="4" spans="1:18" x14ac:dyDescent="0.45">
      <c r="A4" s="99"/>
      <c r="B4" s="99"/>
      <c r="C4" s="247">
        <f>SUM(C5:C17)+SUM(C18:C21)*1.15</f>
        <v>972.69050000000004</v>
      </c>
      <c r="D4" s="247">
        <f t="shared" ref="D4" si="0">SUM(D5:D17)+SUM(D18:D21)*1.15</f>
        <v>975.10050000000001</v>
      </c>
      <c r="E4" s="247">
        <f t="shared" ref="E4" si="1">SUM(E5:E17)+SUM(E18:E21)*1.15</f>
        <v>974.40049999999997</v>
      </c>
      <c r="F4" s="247">
        <f t="shared" ref="F4:N4" si="2">SUM(F5:F17)+SUM(F18:F21)*1.15</f>
        <v>974.71900000000005</v>
      </c>
      <c r="G4" s="247">
        <f t="shared" si="2"/>
        <v>1004.9269999999999</v>
      </c>
      <c r="H4" s="247">
        <f t="shared" si="2"/>
        <v>1008.6415</v>
      </c>
      <c r="I4" s="247">
        <f t="shared" si="2"/>
        <v>1011.3875</v>
      </c>
      <c r="J4" s="247">
        <f t="shared" si="2"/>
        <v>1011.2075</v>
      </c>
      <c r="K4" s="247">
        <f t="shared" si="2"/>
        <v>1012.0975000000001</v>
      </c>
      <c r="L4" s="247">
        <f t="shared" si="2"/>
        <v>1049.2885000000001</v>
      </c>
      <c r="M4" s="247">
        <f t="shared" si="2"/>
        <v>1045.069</v>
      </c>
      <c r="N4" s="247">
        <f t="shared" si="2"/>
        <v>1044.1410000000001</v>
      </c>
      <c r="O4" s="247"/>
      <c r="P4" s="245"/>
      <c r="Q4" s="245"/>
      <c r="R4" s="245"/>
    </row>
    <row r="5" spans="1:18" x14ac:dyDescent="0.45">
      <c r="A5" s="96" t="s">
        <v>402</v>
      </c>
      <c r="B5" s="242" t="s">
        <v>403</v>
      </c>
      <c r="C5" s="248">
        <v>48.71</v>
      </c>
      <c r="D5" s="248">
        <v>48.71</v>
      </c>
      <c r="E5" s="248">
        <v>48.71</v>
      </c>
      <c r="F5" s="248">
        <v>48.71</v>
      </c>
      <c r="G5" s="248">
        <v>48.71</v>
      </c>
      <c r="H5" s="248">
        <v>48.71</v>
      </c>
      <c r="I5" s="248">
        <v>48.71</v>
      </c>
      <c r="J5" s="248">
        <v>48.71</v>
      </c>
      <c r="K5" s="248">
        <v>48.71</v>
      </c>
      <c r="L5" s="248">
        <v>48.71</v>
      </c>
      <c r="M5" s="248">
        <v>48.71</v>
      </c>
      <c r="N5" s="248">
        <v>48.71</v>
      </c>
      <c r="O5" s="248">
        <f>$J5</f>
        <v>48.71</v>
      </c>
      <c r="P5" s="242" t="s">
        <v>404</v>
      </c>
      <c r="Q5" s="249">
        <v>41760</v>
      </c>
      <c r="R5" s="249">
        <v>51135</v>
      </c>
    </row>
    <row r="6" spans="1:18" x14ac:dyDescent="0.45">
      <c r="A6" s="96">
        <v>152818</v>
      </c>
      <c r="B6" s="242" t="s">
        <v>405</v>
      </c>
      <c r="C6" s="248">
        <v>111.3</v>
      </c>
      <c r="D6" s="248">
        <v>111.3</v>
      </c>
      <c r="E6" s="248">
        <v>111.3</v>
      </c>
      <c r="F6" s="248">
        <v>111.3</v>
      </c>
      <c r="G6" s="248">
        <v>111.3</v>
      </c>
      <c r="H6" s="248">
        <v>111.3</v>
      </c>
      <c r="I6" s="248">
        <v>111.3</v>
      </c>
      <c r="J6" s="248">
        <v>111.3</v>
      </c>
      <c r="K6" s="248">
        <v>111.3</v>
      </c>
      <c r="L6" s="248">
        <v>111.3</v>
      </c>
      <c r="M6" s="248">
        <v>111.3</v>
      </c>
      <c r="N6" s="248">
        <v>111.3</v>
      </c>
      <c r="O6" s="248">
        <f t="shared" ref="O6:O22" si="3">$J6</f>
        <v>111.3</v>
      </c>
      <c r="P6" s="242" t="s">
        <v>404</v>
      </c>
      <c r="Q6" s="249">
        <v>42887</v>
      </c>
      <c r="R6" s="249">
        <v>50405</v>
      </c>
    </row>
    <row r="7" spans="1:18" x14ac:dyDescent="0.45">
      <c r="A7" s="96">
        <v>152818</v>
      </c>
      <c r="B7" s="242" t="s">
        <v>406</v>
      </c>
      <c r="C7" s="248">
        <v>112.7</v>
      </c>
      <c r="D7" s="248">
        <v>112.7</v>
      </c>
      <c r="E7" s="248">
        <v>112.7</v>
      </c>
      <c r="F7" s="248">
        <v>112.7</v>
      </c>
      <c r="G7" s="248">
        <v>112.7</v>
      </c>
      <c r="H7" s="248">
        <v>112.7</v>
      </c>
      <c r="I7" s="248">
        <v>112.7</v>
      </c>
      <c r="J7" s="248">
        <v>112.7</v>
      </c>
      <c r="K7" s="248">
        <v>112.7</v>
      </c>
      <c r="L7" s="248">
        <v>112.7</v>
      </c>
      <c r="M7" s="248">
        <v>112.7</v>
      </c>
      <c r="N7" s="248">
        <v>112.7</v>
      </c>
      <c r="O7" s="248">
        <f t="shared" si="3"/>
        <v>112.7</v>
      </c>
      <c r="P7" s="242" t="s">
        <v>404</v>
      </c>
      <c r="Q7" s="249">
        <v>42887</v>
      </c>
      <c r="R7" s="249">
        <v>50405</v>
      </c>
    </row>
    <row r="8" spans="1:18" x14ac:dyDescent="0.45">
      <c r="A8" s="96">
        <v>152818</v>
      </c>
      <c r="B8" s="250" t="s">
        <v>407</v>
      </c>
      <c r="C8" s="248">
        <v>112</v>
      </c>
      <c r="D8" s="248">
        <v>112</v>
      </c>
      <c r="E8" s="248">
        <v>112</v>
      </c>
      <c r="F8" s="248">
        <v>112</v>
      </c>
      <c r="G8" s="248">
        <v>112</v>
      </c>
      <c r="H8" s="248">
        <v>112</v>
      </c>
      <c r="I8" s="248">
        <v>112</v>
      </c>
      <c r="J8" s="248">
        <v>112</v>
      </c>
      <c r="K8" s="248">
        <v>112</v>
      </c>
      <c r="L8" s="248">
        <v>112</v>
      </c>
      <c r="M8" s="248">
        <v>112</v>
      </c>
      <c r="N8" s="248">
        <v>112</v>
      </c>
      <c r="O8" s="248">
        <f t="shared" si="3"/>
        <v>112</v>
      </c>
      <c r="P8" s="242" t="s">
        <v>404</v>
      </c>
      <c r="Q8" s="249">
        <v>42887</v>
      </c>
      <c r="R8" s="249">
        <v>50405</v>
      </c>
    </row>
    <row r="9" spans="1:18" x14ac:dyDescent="0.45">
      <c r="A9" s="96">
        <v>153042</v>
      </c>
      <c r="B9" s="250" t="s">
        <v>408</v>
      </c>
      <c r="C9" s="248">
        <v>10</v>
      </c>
      <c r="D9" s="248">
        <v>10</v>
      </c>
      <c r="E9" s="248">
        <v>10</v>
      </c>
      <c r="F9" s="248">
        <v>10</v>
      </c>
      <c r="G9" s="248">
        <v>10</v>
      </c>
      <c r="H9" s="248">
        <v>10</v>
      </c>
      <c r="I9" s="248">
        <v>10</v>
      </c>
      <c r="J9" s="248">
        <v>10</v>
      </c>
      <c r="K9" s="248">
        <v>10</v>
      </c>
      <c r="L9" s="248">
        <v>10</v>
      </c>
      <c r="M9" s="248">
        <v>10</v>
      </c>
      <c r="N9" s="248">
        <v>10</v>
      </c>
      <c r="O9" s="248">
        <f t="shared" si="3"/>
        <v>10</v>
      </c>
      <c r="P9" s="242" t="s">
        <v>404</v>
      </c>
      <c r="Q9" s="249" t="s">
        <v>409</v>
      </c>
      <c r="R9" s="249" t="s">
        <v>410</v>
      </c>
    </row>
    <row r="10" spans="1:18" x14ac:dyDescent="0.45">
      <c r="A10" s="96">
        <v>153042</v>
      </c>
      <c r="B10" s="250" t="s">
        <v>411</v>
      </c>
      <c r="C10" s="248">
        <v>10</v>
      </c>
      <c r="D10" s="248">
        <v>10</v>
      </c>
      <c r="E10" s="248">
        <v>10</v>
      </c>
      <c r="F10" s="248">
        <v>10</v>
      </c>
      <c r="G10" s="248">
        <v>10</v>
      </c>
      <c r="H10" s="248">
        <v>10</v>
      </c>
      <c r="I10" s="248">
        <v>10</v>
      </c>
      <c r="J10" s="248">
        <v>10</v>
      </c>
      <c r="K10" s="248">
        <v>10</v>
      </c>
      <c r="L10" s="248">
        <v>10</v>
      </c>
      <c r="M10" s="248">
        <v>10</v>
      </c>
      <c r="N10" s="248">
        <v>10</v>
      </c>
      <c r="O10" s="248">
        <f t="shared" si="3"/>
        <v>10</v>
      </c>
      <c r="P10" s="242" t="s">
        <v>404</v>
      </c>
      <c r="Q10" s="249" t="s">
        <v>409</v>
      </c>
      <c r="R10" s="249" t="s">
        <v>410</v>
      </c>
    </row>
    <row r="11" spans="1:18" x14ac:dyDescent="0.45">
      <c r="A11" s="96">
        <v>153042</v>
      </c>
      <c r="B11" s="250" t="s">
        <v>412</v>
      </c>
      <c r="C11" s="248">
        <v>10</v>
      </c>
      <c r="D11" s="248">
        <v>10</v>
      </c>
      <c r="E11" s="248">
        <v>10</v>
      </c>
      <c r="F11" s="248">
        <v>10</v>
      </c>
      <c r="G11" s="248">
        <v>10</v>
      </c>
      <c r="H11" s="248">
        <v>10</v>
      </c>
      <c r="I11" s="248">
        <v>10</v>
      </c>
      <c r="J11" s="248">
        <v>10</v>
      </c>
      <c r="K11" s="248">
        <v>10</v>
      </c>
      <c r="L11" s="248">
        <v>10</v>
      </c>
      <c r="M11" s="248">
        <v>10</v>
      </c>
      <c r="N11" s="248">
        <v>10</v>
      </c>
      <c r="O11" s="248">
        <f t="shared" si="3"/>
        <v>10</v>
      </c>
      <c r="P11" s="242" t="s">
        <v>404</v>
      </c>
      <c r="Q11" s="249" t="s">
        <v>409</v>
      </c>
      <c r="R11" s="249" t="s">
        <v>410</v>
      </c>
    </row>
    <row r="12" spans="1:18" x14ac:dyDescent="0.45">
      <c r="A12" s="96">
        <v>153041</v>
      </c>
      <c r="B12" s="250" t="s">
        <v>413</v>
      </c>
      <c r="C12" s="248">
        <v>7.5</v>
      </c>
      <c r="D12" s="248">
        <v>7.5</v>
      </c>
      <c r="E12" s="248">
        <v>7.5</v>
      </c>
      <c r="F12" s="248">
        <v>7.5</v>
      </c>
      <c r="G12" s="248">
        <v>7.5</v>
      </c>
      <c r="H12" s="248">
        <v>7.5</v>
      </c>
      <c r="I12" s="248">
        <v>7.5</v>
      </c>
      <c r="J12" s="248">
        <v>7.5</v>
      </c>
      <c r="K12" s="248">
        <v>7.5</v>
      </c>
      <c r="L12" s="248">
        <v>7.5</v>
      </c>
      <c r="M12" s="248">
        <v>7.5</v>
      </c>
      <c r="N12" s="248">
        <v>7.5</v>
      </c>
      <c r="O12" s="248">
        <f t="shared" si="3"/>
        <v>7.5</v>
      </c>
      <c r="P12" s="242" t="s">
        <v>404</v>
      </c>
      <c r="Q12" s="249" t="s">
        <v>414</v>
      </c>
      <c r="R12" s="249" t="s">
        <v>410</v>
      </c>
    </row>
    <row r="13" spans="1:18" x14ac:dyDescent="0.45">
      <c r="A13" s="96">
        <v>153047</v>
      </c>
      <c r="B13" s="250" t="s">
        <v>415</v>
      </c>
      <c r="C13" s="248">
        <v>1.05</v>
      </c>
      <c r="D13" s="248">
        <v>3.46</v>
      </c>
      <c r="E13" s="248">
        <v>2.2999999999999998</v>
      </c>
      <c r="F13" s="248">
        <v>1.48</v>
      </c>
      <c r="G13" s="248">
        <v>0.86</v>
      </c>
      <c r="H13" s="248">
        <v>0.86</v>
      </c>
      <c r="I13" s="248">
        <v>1.03</v>
      </c>
      <c r="J13" s="248">
        <v>0.85</v>
      </c>
      <c r="K13" s="248">
        <v>1.74</v>
      </c>
      <c r="L13" s="248">
        <v>2.2200000000000002</v>
      </c>
      <c r="M13" s="248">
        <v>2.29</v>
      </c>
      <c r="N13" s="248">
        <v>2.19</v>
      </c>
      <c r="O13" s="248">
        <f t="shared" si="3"/>
        <v>0.85</v>
      </c>
      <c r="P13" s="242" t="s">
        <v>404</v>
      </c>
      <c r="Q13" s="249">
        <v>42887</v>
      </c>
      <c r="R13" s="249">
        <v>44714</v>
      </c>
    </row>
    <row r="14" spans="1:18" x14ac:dyDescent="0.45">
      <c r="A14" s="250">
        <v>152999</v>
      </c>
      <c r="B14" s="242" t="s">
        <v>416</v>
      </c>
      <c r="C14" s="248">
        <v>422</v>
      </c>
      <c r="D14" s="248">
        <v>422</v>
      </c>
      <c r="E14" s="248">
        <v>422</v>
      </c>
      <c r="F14" s="248">
        <v>422</v>
      </c>
      <c r="G14" s="248">
        <v>422</v>
      </c>
      <c r="H14" s="248">
        <v>422</v>
      </c>
      <c r="I14" s="248">
        <v>422</v>
      </c>
      <c r="J14" s="248">
        <v>422</v>
      </c>
      <c r="K14" s="248">
        <v>422</v>
      </c>
      <c r="L14" s="248">
        <v>422</v>
      </c>
      <c r="M14" s="248">
        <v>422</v>
      </c>
      <c r="N14" s="248">
        <v>422</v>
      </c>
      <c r="O14" s="248">
        <f t="shared" si="3"/>
        <v>422</v>
      </c>
      <c r="P14" s="242" t="s">
        <v>404</v>
      </c>
      <c r="Q14" s="249">
        <v>43435</v>
      </c>
      <c r="R14" s="249">
        <v>50678</v>
      </c>
    </row>
    <row r="15" spans="1:18" x14ac:dyDescent="0.45">
      <c r="A15" s="250">
        <v>152999</v>
      </c>
      <c r="B15" s="242" t="s">
        <v>417</v>
      </c>
      <c r="C15" s="248">
        <v>105.5</v>
      </c>
      <c r="D15" s="248">
        <v>105.5</v>
      </c>
      <c r="E15" s="248">
        <v>105.5</v>
      </c>
      <c r="F15" s="248">
        <v>105.5</v>
      </c>
      <c r="G15" s="248">
        <v>105.5</v>
      </c>
      <c r="H15" s="248">
        <v>105.5</v>
      </c>
      <c r="I15" s="248">
        <v>105.5</v>
      </c>
      <c r="J15" s="248">
        <v>105.5</v>
      </c>
      <c r="K15" s="248">
        <v>105.5</v>
      </c>
      <c r="L15" s="248">
        <v>105.5</v>
      </c>
      <c r="M15" s="248">
        <v>105.5</v>
      </c>
      <c r="N15" s="248">
        <v>105.5</v>
      </c>
      <c r="O15" s="248">
        <f t="shared" si="3"/>
        <v>105.5</v>
      </c>
      <c r="P15" s="242" t="s">
        <v>404</v>
      </c>
      <c r="Q15" s="249">
        <v>43435</v>
      </c>
      <c r="R15" s="249">
        <v>50678</v>
      </c>
    </row>
    <row r="16" spans="1:18" x14ac:dyDescent="0.45">
      <c r="A16" s="250" t="s">
        <v>418</v>
      </c>
      <c r="B16" s="242" t="s">
        <v>151</v>
      </c>
      <c r="C16" s="251"/>
      <c r="D16" s="251"/>
      <c r="E16" s="251"/>
      <c r="F16" s="251"/>
      <c r="G16" s="251">
        <v>30</v>
      </c>
      <c r="H16" s="251">
        <v>30</v>
      </c>
      <c r="I16" s="251">
        <v>30</v>
      </c>
      <c r="J16" s="251">
        <v>30</v>
      </c>
      <c r="K16" s="251">
        <v>30</v>
      </c>
      <c r="L16" s="251">
        <v>30</v>
      </c>
      <c r="M16" s="251">
        <v>30</v>
      </c>
      <c r="N16" s="252">
        <v>30</v>
      </c>
      <c r="O16" s="248">
        <f t="shared" si="3"/>
        <v>30</v>
      </c>
      <c r="P16" s="242" t="s">
        <v>404</v>
      </c>
      <c r="Q16" s="253">
        <v>44317</v>
      </c>
      <c r="R16" s="249" t="s">
        <v>154</v>
      </c>
    </row>
    <row r="17" spans="1:19" x14ac:dyDescent="0.45">
      <c r="A17" s="250" t="s">
        <v>419</v>
      </c>
      <c r="B17" s="242" t="s">
        <v>151</v>
      </c>
      <c r="C17" s="251"/>
      <c r="D17" s="251"/>
      <c r="E17" s="251"/>
      <c r="F17" s="251"/>
      <c r="G17" s="251"/>
      <c r="H17" s="251"/>
      <c r="I17" s="251"/>
      <c r="J17" s="251"/>
      <c r="K17" s="251"/>
      <c r="L17" s="251">
        <v>40</v>
      </c>
      <c r="M17" s="251">
        <v>40</v>
      </c>
      <c r="N17" s="252">
        <v>40</v>
      </c>
      <c r="O17" s="248">
        <f t="shared" si="3"/>
        <v>0</v>
      </c>
      <c r="P17" s="242" t="s">
        <v>404</v>
      </c>
      <c r="Q17" s="249">
        <v>44470</v>
      </c>
      <c r="R17" s="249" t="s">
        <v>154</v>
      </c>
    </row>
    <row r="18" spans="1:19" x14ac:dyDescent="0.45">
      <c r="A18" s="250" t="s">
        <v>420</v>
      </c>
      <c r="B18" s="242" t="s">
        <v>421</v>
      </c>
      <c r="C18" s="251">
        <v>3.76</v>
      </c>
      <c r="D18" s="251">
        <v>3.76</v>
      </c>
      <c r="E18" s="251">
        <v>3.76</v>
      </c>
      <c r="F18" s="251">
        <v>3.76</v>
      </c>
      <c r="G18" s="251">
        <v>3.76</v>
      </c>
      <c r="H18" s="251">
        <v>3.76</v>
      </c>
      <c r="I18" s="251">
        <v>3.76</v>
      </c>
      <c r="J18" s="251">
        <v>3.76</v>
      </c>
      <c r="K18" s="251">
        <v>3.76</v>
      </c>
      <c r="L18" s="251">
        <v>3.76</v>
      </c>
      <c r="M18" s="251">
        <v>3.76</v>
      </c>
      <c r="N18" s="252">
        <v>3.76</v>
      </c>
      <c r="O18" s="248">
        <f t="shared" si="3"/>
        <v>3.76</v>
      </c>
      <c r="P18" s="242" t="s">
        <v>404</v>
      </c>
      <c r="Q18" s="249">
        <v>44197</v>
      </c>
      <c r="R18" s="249">
        <v>44561</v>
      </c>
    </row>
    <row r="19" spans="1:19" x14ac:dyDescent="0.45">
      <c r="A19" s="250" t="s">
        <v>420</v>
      </c>
      <c r="B19" s="242" t="s">
        <v>422</v>
      </c>
      <c r="C19" s="251">
        <v>12</v>
      </c>
      <c r="D19" s="251">
        <v>12</v>
      </c>
      <c r="E19" s="251">
        <v>12.4</v>
      </c>
      <c r="F19" s="251">
        <v>12.4</v>
      </c>
      <c r="G19" s="251">
        <v>12.4</v>
      </c>
      <c r="H19" s="251">
        <v>13</v>
      </c>
      <c r="I19" s="251">
        <v>13</v>
      </c>
      <c r="J19" s="251">
        <v>13</v>
      </c>
      <c r="K19" s="251">
        <v>13</v>
      </c>
      <c r="L19" s="251">
        <v>13</v>
      </c>
      <c r="M19" s="251">
        <v>12</v>
      </c>
      <c r="N19" s="252">
        <v>12</v>
      </c>
      <c r="O19" s="248">
        <f t="shared" si="3"/>
        <v>13</v>
      </c>
      <c r="P19" s="242" t="s">
        <v>404</v>
      </c>
      <c r="Q19" s="249">
        <v>44197</v>
      </c>
      <c r="R19" s="249">
        <v>44561</v>
      </c>
    </row>
    <row r="20" spans="1:19" x14ac:dyDescent="0.45">
      <c r="A20" s="250" t="s">
        <v>420</v>
      </c>
      <c r="B20" s="242" t="s">
        <v>423</v>
      </c>
      <c r="C20" s="251">
        <v>1.87</v>
      </c>
      <c r="D20" s="251">
        <v>1.87</v>
      </c>
      <c r="E20" s="251">
        <v>1.87</v>
      </c>
      <c r="F20" s="251">
        <v>2.5</v>
      </c>
      <c r="G20" s="251">
        <v>2.5</v>
      </c>
      <c r="H20" s="251">
        <v>4.41</v>
      </c>
      <c r="I20" s="251">
        <v>6.29</v>
      </c>
      <c r="J20" s="251">
        <v>6.29</v>
      </c>
      <c r="K20" s="251">
        <v>6.29</v>
      </c>
      <c r="L20" s="251">
        <v>3.79</v>
      </c>
      <c r="M20" s="251">
        <v>2.5</v>
      </c>
      <c r="N20" s="252">
        <v>2.5</v>
      </c>
      <c r="O20" s="248">
        <f t="shared" si="3"/>
        <v>6.29</v>
      </c>
      <c r="P20" s="242" t="s">
        <v>404</v>
      </c>
      <c r="Q20" s="249">
        <v>44197</v>
      </c>
      <c r="R20" s="249">
        <v>44561</v>
      </c>
      <c r="S20" t="s">
        <v>424</v>
      </c>
    </row>
    <row r="21" spans="1:19" x14ac:dyDescent="0.45">
      <c r="A21" s="250" t="s">
        <v>425</v>
      </c>
      <c r="B21" s="250" t="s">
        <v>426</v>
      </c>
      <c r="C21" s="251">
        <v>1.44</v>
      </c>
      <c r="D21" s="254">
        <v>1.44</v>
      </c>
      <c r="E21" s="254">
        <v>1.44</v>
      </c>
      <c r="F21" s="254">
        <v>1.8</v>
      </c>
      <c r="G21" s="254">
        <v>2.52</v>
      </c>
      <c r="H21" s="254">
        <v>3.24</v>
      </c>
      <c r="I21" s="254">
        <v>3.6</v>
      </c>
      <c r="J21" s="254">
        <v>3.6</v>
      </c>
      <c r="K21" s="254">
        <v>3.6</v>
      </c>
      <c r="L21" s="254">
        <v>3.24</v>
      </c>
      <c r="M21" s="254">
        <v>1.8</v>
      </c>
      <c r="N21" s="255">
        <v>1.08</v>
      </c>
      <c r="O21" s="248">
        <f t="shared" si="3"/>
        <v>3.6</v>
      </c>
      <c r="P21" s="242" t="s">
        <v>404</v>
      </c>
      <c r="Q21" s="256">
        <v>43466</v>
      </c>
      <c r="R21" s="241">
        <v>45657</v>
      </c>
    </row>
    <row r="22" spans="1:19" x14ac:dyDescent="0.45">
      <c r="A22" s="250" t="s">
        <v>427</v>
      </c>
      <c r="B22" s="242" t="s">
        <v>151</v>
      </c>
      <c r="C22" s="89">
        <v>14.700000000000001</v>
      </c>
      <c r="D22" s="89">
        <v>12.6</v>
      </c>
      <c r="E22" s="89">
        <v>29.400000000000002</v>
      </c>
      <c r="F22" s="89">
        <v>26.25</v>
      </c>
      <c r="G22" s="89">
        <v>26.25</v>
      </c>
      <c r="H22" s="89">
        <v>34.65</v>
      </c>
      <c r="I22" s="89">
        <v>24.150000000000002</v>
      </c>
      <c r="J22" s="89">
        <v>22.05</v>
      </c>
      <c r="K22" s="89">
        <v>15.75</v>
      </c>
      <c r="L22" s="89">
        <v>8.4</v>
      </c>
      <c r="M22" s="89">
        <v>12.6</v>
      </c>
      <c r="N22" s="89">
        <v>13.65</v>
      </c>
      <c r="O22" s="248">
        <f t="shared" si="3"/>
        <v>22.05</v>
      </c>
      <c r="P22" s="242" t="s">
        <v>404</v>
      </c>
      <c r="Q22" s="107">
        <v>44621</v>
      </c>
      <c r="R22" s="241">
        <v>51881</v>
      </c>
      <c r="S22" t="s">
        <v>428</v>
      </c>
    </row>
    <row r="23" spans="1:19" x14ac:dyDescent="0.45">
      <c r="I23" s="238" t="s">
        <v>429</v>
      </c>
      <c r="J23" s="257">
        <f>SUM(J5:J21)</f>
        <v>1007.2099999999999</v>
      </c>
    </row>
    <row r="24" spans="1:19" x14ac:dyDescent="0.45">
      <c r="I24" s="238" t="s">
        <v>430</v>
      </c>
      <c r="J24" s="257">
        <f>SUM(J5:J12, J14:J16, J21:J22)+40</f>
        <v>1045.3600000000001</v>
      </c>
    </row>
    <row r="25" spans="1:19" x14ac:dyDescent="0.45">
      <c r="I25" s="238" t="s">
        <v>431</v>
      </c>
      <c r="J25" s="257">
        <f>SUM(J5:J12, J14:J16, J21:J22)+40</f>
        <v>1045.3600000000001</v>
      </c>
    </row>
    <row r="28" spans="1:19" x14ac:dyDescent="0.45">
      <c r="C28" s="238">
        <v>2</v>
      </c>
      <c r="D28" s="238">
        <v>3</v>
      </c>
      <c r="E28" s="238">
        <v>4</v>
      </c>
      <c r="F28" s="238">
        <v>5</v>
      </c>
      <c r="G28" s="238">
        <v>6</v>
      </c>
      <c r="H28" s="238">
        <v>7</v>
      </c>
      <c r="I28" s="238">
        <v>8</v>
      </c>
      <c r="J28" s="238">
        <v>9</v>
      </c>
      <c r="K28" s="238">
        <v>10</v>
      </c>
      <c r="L28" s="238">
        <v>11</v>
      </c>
      <c r="M28" s="238">
        <v>12</v>
      </c>
      <c r="N28" s="238">
        <v>13</v>
      </c>
    </row>
    <row r="29" spans="1:19" ht="39.75" x14ac:dyDescent="0.45">
      <c r="A29" s="99" t="s">
        <v>317</v>
      </c>
      <c r="B29" s="99" t="s">
        <v>16</v>
      </c>
      <c r="C29" s="99" t="s">
        <v>432</v>
      </c>
      <c r="D29" s="99" t="s">
        <v>432</v>
      </c>
      <c r="E29" s="99" t="s">
        <v>432</v>
      </c>
      <c r="F29" s="99" t="s">
        <v>432</v>
      </c>
      <c r="G29" s="99" t="s">
        <v>432</v>
      </c>
      <c r="H29" s="99" t="s">
        <v>432</v>
      </c>
      <c r="I29" s="99" t="s">
        <v>432</v>
      </c>
      <c r="J29" s="99" t="s">
        <v>432</v>
      </c>
      <c r="K29" s="99" t="s">
        <v>432</v>
      </c>
      <c r="L29" s="99" t="s">
        <v>432</v>
      </c>
      <c r="M29" s="99" t="s">
        <v>432</v>
      </c>
      <c r="N29" s="99" t="s">
        <v>432</v>
      </c>
      <c r="O29" s="99" t="s">
        <v>318</v>
      </c>
      <c r="P29" s="240" t="s">
        <v>20</v>
      </c>
      <c r="Q29" s="240" t="s">
        <v>21</v>
      </c>
    </row>
    <row r="30" spans="1:19" x14ac:dyDescent="0.45">
      <c r="C30" s="81" t="s">
        <v>391</v>
      </c>
      <c r="D30" s="81" t="s">
        <v>392</v>
      </c>
      <c r="E30" s="81" t="s">
        <v>393</v>
      </c>
      <c r="F30" s="81" t="s">
        <v>394</v>
      </c>
      <c r="G30" s="81" t="s">
        <v>4</v>
      </c>
      <c r="H30" s="107" t="s">
        <v>395</v>
      </c>
      <c r="I30" s="241" t="s">
        <v>396</v>
      </c>
      <c r="J30" s="242" t="s">
        <v>397</v>
      </c>
      <c r="K30" s="243" t="s">
        <v>398</v>
      </c>
      <c r="L30" s="242" t="s">
        <v>399</v>
      </c>
      <c r="M30" s="242" t="s">
        <v>400</v>
      </c>
      <c r="N30" s="244" t="s">
        <v>401</v>
      </c>
      <c r="O30" s="245"/>
      <c r="P30" s="246"/>
      <c r="Q30" s="246"/>
    </row>
    <row r="31" spans="1:19" x14ac:dyDescent="0.45">
      <c r="A31" s="96" t="s">
        <v>402</v>
      </c>
      <c r="B31" s="242" t="s">
        <v>403</v>
      </c>
      <c r="C31" s="248">
        <v>48.71</v>
      </c>
      <c r="D31" s="248">
        <v>48.71</v>
      </c>
      <c r="E31" s="248">
        <v>48.71</v>
      </c>
      <c r="F31" s="248">
        <v>48.71</v>
      </c>
      <c r="G31" s="248">
        <v>48.71</v>
      </c>
      <c r="H31" s="248">
        <v>48.71</v>
      </c>
      <c r="I31" s="248">
        <v>48.71</v>
      </c>
      <c r="J31" s="248">
        <v>48.71</v>
      </c>
      <c r="K31" s="248">
        <v>48.71</v>
      </c>
      <c r="L31" s="248">
        <v>48.71</v>
      </c>
      <c r="M31" s="248">
        <v>48.71</v>
      </c>
      <c r="N31" s="248">
        <v>48.71</v>
      </c>
      <c r="O31" s="100">
        <v>1</v>
      </c>
      <c r="P31" s="249">
        <v>41760</v>
      </c>
      <c r="Q31" s="249">
        <v>51135</v>
      </c>
    </row>
    <row r="32" spans="1:19" x14ac:dyDescent="0.45">
      <c r="A32" s="96">
        <v>152818</v>
      </c>
      <c r="B32" s="242" t="s">
        <v>405</v>
      </c>
      <c r="C32" s="248">
        <v>111.3</v>
      </c>
      <c r="D32" s="248">
        <v>111.3</v>
      </c>
      <c r="E32" s="248">
        <v>111.3</v>
      </c>
      <c r="F32" s="248">
        <v>111.3</v>
      </c>
      <c r="G32" s="248">
        <v>111.3</v>
      </c>
      <c r="H32" s="248">
        <v>111.3</v>
      </c>
      <c r="I32" s="248">
        <v>111.3</v>
      </c>
      <c r="J32" s="248">
        <v>111.3</v>
      </c>
      <c r="K32" s="248">
        <v>111.3</v>
      </c>
      <c r="L32" s="248">
        <v>111.3</v>
      </c>
      <c r="M32" s="248">
        <v>111.3</v>
      </c>
      <c r="N32" s="248">
        <v>111.3</v>
      </c>
      <c r="O32" s="100">
        <v>1</v>
      </c>
      <c r="P32" s="249">
        <v>42887</v>
      </c>
      <c r="Q32" s="249">
        <v>50405</v>
      </c>
    </row>
    <row r="33" spans="1:17" x14ac:dyDescent="0.45">
      <c r="A33" s="96">
        <v>152818</v>
      </c>
      <c r="B33" s="242" t="s">
        <v>406</v>
      </c>
      <c r="C33" s="248">
        <v>112.7</v>
      </c>
      <c r="D33" s="248">
        <v>112.7</v>
      </c>
      <c r="E33" s="248">
        <v>112.7</v>
      </c>
      <c r="F33" s="248">
        <v>112.7</v>
      </c>
      <c r="G33" s="248">
        <v>112.7</v>
      </c>
      <c r="H33" s="248">
        <v>112.7</v>
      </c>
      <c r="I33" s="248">
        <v>112.7</v>
      </c>
      <c r="J33" s="248">
        <v>112.7</v>
      </c>
      <c r="K33" s="248">
        <v>112.7</v>
      </c>
      <c r="L33" s="248">
        <v>112.7</v>
      </c>
      <c r="M33" s="248">
        <v>112.7</v>
      </c>
      <c r="N33" s="248">
        <v>112.7</v>
      </c>
      <c r="O33" s="100">
        <v>1</v>
      </c>
      <c r="P33" s="249">
        <v>42887</v>
      </c>
      <c r="Q33" s="249">
        <v>50405</v>
      </c>
    </row>
    <row r="34" spans="1:17" x14ac:dyDescent="0.45">
      <c r="A34" s="96">
        <v>152818</v>
      </c>
      <c r="B34" s="250" t="s">
        <v>407</v>
      </c>
      <c r="C34" s="248">
        <v>112</v>
      </c>
      <c r="D34" s="248">
        <v>112</v>
      </c>
      <c r="E34" s="248">
        <v>112</v>
      </c>
      <c r="F34" s="248">
        <v>112</v>
      </c>
      <c r="G34" s="248">
        <v>112</v>
      </c>
      <c r="H34" s="248">
        <v>112</v>
      </c>
      <c r="I34" s="248">
        <v>112</v>
      </c>
      <c r="J34" s="248">
        <v>112</v>
      </c>
      <c r="K34" s="248">
        <v>112</v>
      </c>
      <c r="L34" s="248">
        <v>112</v>
      </c>
      <c r="M34" s="248">
        <v>112</v>
      </c>
      <c r="N34" s="248">
        <v>112</v>
      </c>
      <c r="O34" s="100">
        <v>1</v>
      </c>
      <c r="P34" s="249">
        <v>42887</v>
      </c>
      <c r="Q34" s="249">
        <v>50405</v>
      </c>
    </row>
    <row r="35" spans="1:17" x14ac:dyDescent="0.45">
      <c r="A35" s="96">
        <v>153042</v>
      </c>
      <c r="B35" s="250" t="s">
        <v>408</v>
      </c>
      <c r="C35" s="248">
        <v>20</v>
      </c>
      <c r="D35" s="248">
        <v>20</v>
      </c>
      <c r="E35" s="248">
        <v>20</v>
      </c>
      <c r="F35" s="248">
        <v>20</v>
      </c>
      <c r="G35" s="248">
        <v>20</v>
      </c>
      <c r="H35" s="248">
        <v>20</v>
      </c>
      <c r="I35" s="248">
        <v>20</v>
      </c>
      <c r="J35" s="248">
        <v>20</v>
      </c>
      <c r="K35" s="248">
        <v>20</v>
      </c>
      <c r="L35" s="248">
        <v>20</v>
      </c>
      <c r="M35" s="248">
        <v>20</v>
      </c>
      <c r="N35" s="248">
        <v>20</v>
      </c>
      <c r="O35" s="100">
        <v>1</v>
      </c>
      <c r="P35" s="249" t="s">
        <v>409</v>
      </c>
      <c r="Q35" s="249" t="s">
        <v>410</v>
      </c>
    </row>
    <row r="36" spans="1:17" x14ac:dyDescent="0.45">
      <c r="A36" s="96">
        <v>153042</v>
      </c>
      <c r="B36" s="250" t="s">
        <v>411</v>
      </c>
      <c r="C36" s="248">
        <v>20</v>
      </c>
      <c r="D36" s="248">
        <v>20</v>
      </c>
      <c r="E36" s="248">
        <v>20</v>
      </c>
      <c r="F36" s="248">
        <v>20</v>
      </c>
      <c r="G36" s="248">
        <v>20</v>
      </c>
      <c r="H36" s="248">
        <v>20</v>
      </c>
      <c r="I36" s="248">
        <v>20</v>
      </c>
      <c r="J36" s="248">
        <v>20</v>
      </c>
      <c r="K36" s="248">
        <v>20</v>
      </c>
      <c r="L36" s="248">
        <v>20</v>
      </c>
      <c r="M36" s="248">
        <v>20</v>
      </c>
      <c r="N36" s="248">
        <v>20</v>
      </c>
      <c r="O36" s="100">
        <v>1</v>
      </c>
      <c r="P36" s="249" t="s">
        <v>409</v>
      </c>
      <c r="Q36" s="249" t="s">
        <v>410</v>
      </c>
    </row>
    <row r="37" spans="1:17" x14ac:dyDescent="0.45">
      <c r="A37" s="96">
        <v>153042</v>
      </c>
      <c r="B37" s="250" t="s">
        <v>412</v>
      </c>
      <c r="C37" s="248">
        <v>20</v>
      </c>
      <c r="D37" s="248">
        <v>20</v>
      </c>
      <c r="E37" s="248">
        <v>20</v>
      </c>
      <c r="F37" s="248">
        <v>20</v>
      </c>
      <c r="G37" s="248">
        <v>20</v>
      </c>
      <c r="H37" s="248">
        <v>20</v>
      </c>
      <c r="I37" s="248">
        <v>20</v>
      </c>
      <c r="J37" s="248">
        <v>20</v>
      </c>
      <c r="K37" s="248">
        <v>20</v>
      </c>
      <c r="L37" s="248">
        <v>20</v>
      </c>
      <c r="M37" s="248">
        <v>20</v>
      </c>
      <c r="N37" s="248">
        <v>20</v>
      </c>
      <c r="O37" s="100">
        <v>1</v>
      </c>
      <c r="P37" s="249" t="s">
        <v>409</v>
      </c>
      <c r="Q37" s="249" t="s">
        <v>410</v>
      </c>
    </row>
    <row r="38" spans="1:17" x14ac:dyDescent="0.45">
      <c r="A38" s="96">
        <v>153041</v>
      </c>
      <c r="B38" s="250" t="s">
        <v>413</v>
      </c>
      <c r="C38" s="248">
        <v>12</v>
      </c>
      <c r="D38" s="248">
        <v>12</v>
      </c>
      <c r="E38" s="248">
        <v>12</v>
      </c>
      <c r="F38" s="248">
        <v>12</v>
      </c>
      <c r="G38" s="248">
        <v>12</v>
      </c>
      <c r="H38" s="248">
        <v>12</v>
      </c>
      <c r="I38" s="248">
        <v>12</v>
      </c>
      <c r="J38" s="248">
        <v>12</v>
      </c>
      <c r="K38" s="248">
        <v>12</v>
      </c>
      <c r="L38" s="248">
        <v>12</v>
      </c>
      <c r="M38" s="248">
        <v>12</v>
      </c>
      <c r="N38" s="248">
        <v>12</v>
      </c>
      <c r="O38" s="100">
        <v>1</v>
      </c>
      <c r="P38" s="249" t="s">
        <v>414</v>
      </c>
      <c r="Q38" s="249" t="s">
        <v>410</v>
      </c>
    </row>
    <row r="39" spans="1:17" x14ac:dyDescent="0.45">
      <c r="A39" s="96">
        <v>153047</v>
      </c>
      <c r="B39" s="250" t="s">
        <v>415</v>
      </c>
      <c r="C39" s="248">
        <v>0</v>
      </c>
      <c r="D39" s="248">
        <v>0</v>
      </c>
      <c r="E39" s="248">
        <v>0</v>
      </c>
      <c r="F39" s="248">
        <v>0</v>
      </c>
      <c r="G39" s="248">
        <v>0</v>
      </c>
      <c r="H39" s="248">
        <v>0</v>
      </c>
      <c r="I39" s="248">
        <v>0</v>
      </c>
      <c r="J39" s="248">
        <v>0</v>
      </c>
      <c r="K39" s="248">
        <v>0</v>
      </c>
      <c r="L39" s="248">
        <v>0</v>
      </c>
      <c r="M39" s="248">
        <v>0</v>
      </c>
      <c r="N39" s="248">
        <v>0</v>
      </c>
      <c r="O39" s="242" t="s">
        <v>154</v>
      </c>
      <c r="P39" s="249">
        <v>42887</v>
      </c>
      <c r="Q39" s="249">
        <v>44714</v>
      </c>
    </row>
    <row r="40" spans="1:17" x14ac:dyDescent="0.45">
      <c r="A40" s="250">
        <v>152999</v>
      </c>
      <c r="B40" s="242" t="s">
        <v>416</v>
      </c>
      <c r="C40" s="248">
        <v>422</v>
      </c>
      <c r="D40" s="248">
        <v>422</v>
      </c>
      <c r="E40" s="248">
        <v>422</v>
      </c>
      <c r="F40" s="248">
        <v>422</v>
      </c>
      <c r="G40" s="248">
        <v>422</v>
      </c>
      <c r="H40" s="248">
        <v>422</v>
      </c>
      <c r="I40" s="248">
        <v>422</v>
      </c>
      <c r="J40" s="248">
        <v>422</v>
      </c>
      <c r="K40" s="248">
        <v>422</v>
      </c>
      <c r="L40" s="248">
        <v>422</v>
      </c>
      <c r="M40" s="248">
        <v>422</v>
      </c>
      <c r="N40" s="248">
        <v>422</v>
      </c>
      <c r="O40" s="242">
        <v>1</v>
      </c>
      <c r="P40" s="249">
        <v>43435</v>
      </c>
      <c r="Q40" s="249">
        <v>50678</v>
      </c>
    </row>
    <row r="41" spans="1:17" x14ac:dyDescent="0.45">
      <c r="A41" s="250">
        <v>152999</v>
      </c>
      <c r="B41" s="242" t="s">
        <v>417</v>
      </c>
      <c r="C41" s="248">
        <v>105.5</v>
      </c>
      <c r="D41" s="254">
        <v>105.5</v>
      </c>
      <c r="E41" s="254">
        <v>105.5</v>
      </c>
      <c r="F41" s="254">
        <v>105.5</v>
      </c>
      <c r="G41" s="254">
        <v>105.5</v>
      </c>
      <c r="H41" s="254">
        <v>105.5</v>
      </c>
      <c r="I41" s="254">
        <v>105.5</v>
      </c>
      <c r="J41" s="254">
        <v>105.5</v>
      </c>
      <c r="K41" s="254">
        <v>105.5</v>
      </c>
      <c r="L41" s="254">
        <v>105.5</v>
      </c>
      <c r="M41" s="254">
        <v>105.5</v>
      </c>
      <c r="N41" s="255">
        <v>105.5</v>
      </c>
      <c r="O41" s="242">
        <v>1</v>
      </c>
      <c r="P41" s="249">
        <v>43435</v>
      </c>
      <c r="Q41" s="249">
        <v>50678</v>
      </c>
    </row>
    <row r="42" spans="1:17" x14ac:dyDescent="0.45">
      <c r="A42" s="250" t="s">
        <v>418</v>
      </c>
      <c r="B42" s="242" t="s">
        <v>151</v>
      </c>
      <c r="C42" s="251"/>
      <c r="D42" s="251"/>
      <c r="E42" s="251"/>
      <c r="F42" s="251"/>
      <c r="G42" s="251">
        <v>30</v>
      </c>
      <c r="H42" s="251">
        <v>30</v>
      </c>
      <c r="I42" s="251">
        <v>30</v>
      </c>
      <c r="J42" s="251">
        <v>30</v>
      </c>
      <c r="K42" s="251">
        <v>30</v>
      </c>
      <c r="L42" s="251">
        <v>30</v>
      </c>
      <c r="M42" s="251">
        <v>30</v>
      </c>
      <c r="N42" s="252">
        <v>30</v>
      </c>
      <c r="O42" s="100">
        <v>1</v>
      </c>
      <c r="P42" s="253">
        <v>44317</v>
      </c>
      <c r="Q42" s="249" t="s">
        <v>154</v>
      </c>
    </row>
    <row r="43" spans="1:17" x14ac:dyDescent="0.45">
      <c r="A43" s="250" t="s">
        <v>419</v>
      </c>
      <c r="B43" s="242" t="s">
        <v>151</v>
      </c>
      <c r="C43" s="251"/>
      <c r="D43" s="251"/>
      <c r="E43" s="251"/>
      <c r="F43" s="251"/>
      <c r="G43" s="251"/>
      <c r="H43" s="251"/>
      <c r="I43" s="251"/>
      <c r="J43" s="251"/>
      <c r="K43" s="251"/>
      <c r="L43" s="251">
        <v>40</v>
      </c>
      <c r="M43" s="251">
        <v>40</v>
      </c>
      <c r="N43" s="252">
        <v>40</v>
      </c>
      <c r="O43" s="100">
        <v>1</v>
      </c>
      <c r="P43" s="249">
        <v>44470</v>
      </c>
      <c r="Q43" s="249" t="s">
        <v>154</v>
      </c>
    </row>
    <row r="44" spans="1:17" x14ac:dyDescent="0.45">
      <c r="A44" s="250" t="s">
        <v>425</v>
      </c>
      <c r="B44" s="250" t="s">
        <v>426</v>
      </c>
      <c r="C44" s="258">
        <v>0</v>
      </c>
      <c r="D44" s="258">
        <v>0</v>
      </c>
      <c r="E44" s="258">
        <v>0</v>
      </c>
      <c r="F44" s="258">
        <v>0</v>
      </c>
      <c r="G44" s="258">
        <v>0</v>
      </c>
      <c r="H44" s="258">
        <v>0</v>
      </c>
      <c r="I44" s="258">
        <v>0</v>
      </c>
      <c r="J44" s="258">
        <v>0</v>
      </c>
      <c r="K44" s="258">
        <v>0</v>
      </c>
      <c r="L44" s="258">
        <v>0</v>
      </c>
      <c r="M44" s="258">
        <v>0</v>
      </c>
      <c r="N44" s="258">
        <v>0</v>
      </c>
      <c r="O44" s="242" t="s">
        <v>154</v>
      </c>
      <c r="P44" s="256">
        <v>43466</v>
      </c>
      <c r="Q44" s="241">
        <v>45657</v>
      </c>
    </row>
    <row r="45" spans="1:17" x14ac:dyDescent="0.45">
      <c r="A45" s="259" t="s">
        <v>433</v>
      </c>
      <c r="B45" s="260" t="s">
        <v>434</v>
      </c>
      <c r="C45" s="238">
        <f>SUMIF($O$31:$O$43, 1, C$31:C$43)</f>
        <v>984.21</v>
      </c>
      <c r="D45" s="238">
        <f t="shared" ref="D45:N45" si="4">SUMIF($O$31:$O$43, 1, D$31:D$43)</f>
        <v>984.21</v>
      </c>
      <c r="E45" s="238">
        <f t="shared" si="4"/>
        <v>984.21</v>
      </c>
      <c r="F45" s="238">
        <f t="shared" si="4"/>
        <v>984.21</v>
      </c>
      <c r="G45" s="238">
        <f t="shared" si="4"/>
        <v>1014.21</v>
      </c>
      <c r="H45" s="238">
        <f t="shared" si="4"/>
        <v>1014.21</v>
      </c>
      <c r="I45" s="238">
        <f t="shared" si="4"/>
        <v>1014.21</v>
      </c>
      <c r="J45" s="238">
        <f t="shared" si="4"/>
        <v>1014.21</v>
      </c>
      <c r="K45" s="238">
        <f t="shared" si="4"/>
        <v>1014.21</v>
      </c>
      <c r="L45" s="238">
        <f t="shared" si="4"/>
        <v>1054.21</v>
      </c>
      <c r="M45" s="238">
        <f>SUMIF($O$31:$O$43, 1, M$31:M$43)</f>
        <v>1054.21</v>
      </c>
      <c r="N45" s="238">
        <f t="shared" si="4"/>
        <v>1054.21</v>
      </c>
    </row>
    <row r="46" spans="1:17" x14ac:dyDescent="0.45">
      <c r="B46" s="260" t="s">
        <v>435</v>
      </c>
      <c r="C46" s="238">
        <f>SUMIF($O$31:$O$41, 2, C$31:C$41)</f>
        <v>0</v>
      </c>
      <c r="D46" s="238">
        <f t="shared" ref="D46:N46" si="5">SUMIF($O$31:$O$41, 2, D$31:D$41)</f>
        <v>0</v>
      </c>
      <c r="E46" s="238">
        <f t="shared" si="5"/>
        <v>0</v>
      </c>
      <c r="F46" s="238">
        <f t="shared" si="5"/>
        <v>0</v>
      </c>
      <c r="G46" s="238">
        <f t="shared" si="5"/>
        <v>0</v>
      </c>
      <c r="H46" s="238">
        <f t="shared" si="5"/>
        <v>0</v>
      </c>
      <c r="I46" s="238">
        <f t="shared" si="5"/>
        <v>0</v>
      </c>
      <c r="J46" s="238">
        <f t="shared" si="5"/>
        <v>0</v>
      </c>
      <c r="K46" s="238">
        <f t="shared" si="5"/>
        <v>0</v>
      </c>
      <c r="L46" s="238">
        <f t="shared" si="5"/>
        <v>0</v>
      </c>
      <c r="M46" s="238">
        <f t="shared" si="5"/>
        <v>0</v>
      </c>
      <c r="N46" s="238">
        <f t="shared" si="5"/>
        <v>0</v>
      </c>
    </row>
    <row r="47" spans="1:17" x14ac:dyDescent="0.45">
      <c r="B47" s="261" t="s">
        <v>436</v>
      </c>
      <c r="C47" s="262">
        <f>SUM(C45:C46)</f>
        <v>984.21</v>
      </c>
      <c r="D47" s="262">
        <f t="shared" ref="D47:N47" si="6">SUM(D45:D46)</f>
        <v>984.21</v>
      </c>
      <c r="E47" s="262">
        <f t="shared" si="6"/>
        <v>984.21</v>
      </c>
      <c r="F47" s="262">
        <f t="shared" si="6"/>
        <v>984.21</v>
      </c>
      <c r="G47" s="262">
        <f t="shared" si="6"/>
        <v>1014.21</v>
      </c>
      <c r="H47" s="262">
        <f t="shared" si="6"/>
        <v>1014.21</v>
      </c>
      <c r="I47" s="262">
        <f t="shared" si="6"/>
        <v>1014.21</v>
      </c>
      <c r="J47" s="262">
        <f t="shared" si="6"/>
        <v>1014.21</v>
      </c>
      <c r="K47" s="262">
        <f t="shared" si="6"/>
        <v>1014.21</v>
      </c>
      <c r="L47" s="262">
        <f t="shared" si="6"/>
        <v>1054.21</v>
      </c>
      <c r="M47" s="262">
        <f t="shared" si="6"/>
        <v>1054.21</v>
      </c>
      <c r="N47" s="262">
        <f t="shared" si="6"/>
        <v>1054.21</v>
      </c>
    </row>
  </sheetData>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8AC27B3470EAB46A329FD92A11ACBD1" ma:contentTypeVersion="13" ma:contentTypeDescription="Create a new document." ma:contentTypeScope="" ma:versionID="4bcd9b70f6037f3e5f6eed117343babb">
  <xsd:schema xmlns:xsd="http://www.w3.org/2001/XMLSchema" xmlns:xs="http://www.w3.org/2001/XMLSchema" xmlns:p="http://schemas.microsoft.com/office/2006/metadata/properties" xmlns:ns3="0bc2e7ab-a9ef-4507-aecb-8204a3dc15b0" xmlns:ns4="974c324c-599a-433a-b66e-41663df5c93f" targetNamespace="http://schemas.microsoft.com/office/2006/metadata/properties" ma:root="true" ma:fieldsID="266b03f948111ec76bc6043ccb77b858" ns3:_="" ns4:_="">
    <xsd:import namespace="0bc2e7ab-a9ef-4507-aecb-8204a3dc15b0"/>
    <xsd:import namespace="974c324c-599a-433a-b66e-41663df5c93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c2e7ab-a9ef-4507-aecb-8204a3dc15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4c324c-599a-433a-b66e-41663df5c93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88DD60-0ABB-481A-8F1B-776B995DBA91}">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974c324c-599a-433a-b66e-41663df5c93f"/>
    <ds:schemaRef ds:uri="0bc2e7ab-a9ef-4507-aecb-8204a3dc15b0"/>
    <ds:schemaRef ds:uri="http://www.w3.org/XML/1998/namespace"/>
    <ds:schemaRef ds:uri="http://purl.org/dc/dcmitype/"/>
  </ds:schemaRefs>
</ds:datastoreItem>
</file>

<file path=customXml/itemProps2.xml><?xml version="1.0" encoding="utf-8"?>
<ds:datastoreItem xmlns:ds="http://schemas.openxmlformats.org/officeDocument/2006/customXml" ds:itemID="{09CD9DDE-F39F-4E64-BE3E-B5B112FACF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c2e7ab-a9ef-4507-aecb-8204a3dc15b0"/>
    <ds:schemaRef ds:uri="974c324c-599a-433a-b66e-41663df5c9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F976FD-9F06-446B-B255-688778A278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PG&amp;E CAM List 2021</vt:lpstr>
      <vt:lpstr>SCE CAM List 2021</vt:lpstr>
      <vt:lpstr>SCE CAM List 2022</vt:lpstr>
      <vt:lpstr>SCE CAM List 2023</vt:lpstr>
      <vt:lpstr>SDG&amp;E CAM List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Angelica Sindelar</dc:creator>
  <cp:keywords/>
  <dc:description/>
  <cp:lastModifiedBy>Chow, Lily</cp:lastModifiedBy>
  <cp:revision/>
  <dcterms:created xsi:type="dcterms:W3CDTF">2020-06-26T00:27:01Z</dcterms:created>
  <dcterms:modified xsi:type="dcterms:W3CDTF">2020-09-25T22:34:22Z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0x010100B8AC27B3470EAB46A329FD92A11ACBD1</vt:lpwstr>
  </property>
</Properties>
</file>